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M:\Shared drives\DNR NPDES\E-Permitting Manual\Permit Apps\Municipal App\"/>
    </mc:Choice>
  </mc:AlternateContent>
  <xr:revisionPtr revIDLastSave="0" documentId="13_ncr:1_{CFBAC6E7-4659-4B39-9AC5-2EC4528F1986}" xr6:coauthVersionLast="36" xr6:coauthVersionMax="36" xr10:uidLastSave="{00000000-0000-0000-0000-000000000000}"/>
  <bookViews>
    <workbookView xWindow="0" yWindow="0" windowWidth="11280" windowHeight="7500" xr2:uid="{00000000-000D-0000-FFFF-FFFF00000000}"/>
  </bookViews>
  <sheets>
    <sheet name="Instructions" sheetId="7" r:id="rId1"/>
    <sheet name="Data Entry" sheetId="1" r:id="rId2"/>
    <sheet name="DNR Use Only" sheetId="3" r:id="rId3"/>
    <sheet name="DO NOT DELETE" sheetId="2"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2" i="1" l="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5" i="1"/>
  <c r="N64" i="1"/>
  <c r="N63" i="1"/>
  <c r="N62" i="1"/>
  <c r="N61" i="1"/>
  <c r="N60" i="1"/>
  <c r="N59" i="1"/>
  <c r="N58" i="1"/>
  <c r="N57" i="1"/>
  <c r="N56" i="1"/>
  <c r="N55"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4" i="1"/>
  <c r="N23" i="1"/>
  <c r="N22" i="1"/>
  <c r="N21" i="1"/>
  <c r="N20" i="1"/>
  <c r="N19" i="1"/>
  <c r="N18" i="1"/>
  <c r="N17" i="1"/>
  <c r="N16" i="1"/>
  <c r="N15" i="1"/>
  <c r="N14" i="1"/>
  <c r="N13" i="1"/>
  <c r="N12" i="1"/>
  <c r="N11" i="1"/>
  <c r="N10" i="1"/>
  <c r="N9" i="1"/>
  <c r="O110" i="1" l="1"/>
  <c r="O111" i="1"/>
  <c r="O112" i="1"/>
  <c r="O109" i="1"/>
  <c r="D68" i="1" l="1"/>
  <c r="E68" i="1" s="1"/>
  <c r="I68" i="1"/>
  <c r="J68" i="1" s="1"/>
  <c r="D69" i="1"/>
  <c r="E69" i="1" s="1"/>
  <c r="I69" i="1"/>
  <c r="J69" i="1" s="1"/>
  <c r="D70" i="1"/>
  <c r="E70" i="1" s="1"/>
  <c r="I70" i="1"/>
  <c r="J70" i="1" s="1"/>
  <c r="D71" i="1"/>
  <c r="E71" i="1" s="1"/>
  <c r="I71" i="1"/>
  <c r="J71" i="1" s="1"/>
  <c r="D72" i="1"/>
  <c r="E72" i="1" s="1"/>
  <c r="I72" i="1"/>
  <c r="J72" i="1" s="1"/>
  <c r="D73" i="1"/>
  <c r="E73" i="1" s="1"/>
  <c r="I73" i="1"/>
  <c r="J73" i="1" s="1"/>
  <c r="D74" i="1"/>
  <c r="E74" i="1" s="1"/>
  <c r="I74" i="1"/>
  <c r="J74" i="1" s="1"/>
  <c r="D75" i="1"/>
  <c r="E75" i="1" s="1"/>
  <c r="I75" i="1"/>
  <c r="J75" i="1" s="1"/>
  <c r="D76" i="1"/>
  <c r="E76" i="1" s="1"/>
  <c r="I76" i="1"/>
  <c r="J76" i="1" s="1"/>
  <c r="D77" i="1"/>
  <c r="E77" i="1" s="1"/>
  <c r="I77" i="1"/>
  <c r="J77" i="1" s="1"/>
  <c r="D78" i="1"/>
  <c r="E78" i="1" s="1"/>
  <c r="I78" i="1"/>
  <c r="J78" i="1"/>
  <c r="D79" i="1"/>
  <c r="E79" i="1" s="1"/>
  <c r="I79" i="1"/>
  <c r="J79" i="1" s="1"/>
  <c r="D80" i="1"/>
  <c r="E80" i="1"/>
  <c r="I80" i="1"/>
  <c r="J80" i="1" s="1"/>
  <c r="D81" i="1"/>
  <c r="E81" i="1" s="1"/>
  <c r="I81" i="1"/>
  <c r="J81" i="1" s="1"/>
  <c r="D82" i="1"/>
  <c r="E82" i="1" s="1"/>
  <c r="I82" i="1"/>
  <c r="J82" i="1" s="1"/>
  <c r="D83" i="1"/>
  <c r="E83" i="1" s="1"/>
  <c r="I83" i="1"/>
  <c r="J83" i="1" s="1"/>
  <c r="D84" i="1"/>
  <c r="E84" i="1" s="1"/>
  <c r="I84" i="1"/>
  <c r="J84" i="1" s="1"/>
  <c r="D85" i="1"/>
  <c r="E85" i="1" s="1"/>
  <c r="I85" i="1"/>
  <c r="J85" i="1" s="1"/>
  <c r="D86" i="1"/>
  <c r="E86" i="1" s="1"/>
  <c r="I86" i="1"/>
  <c r="J86" i="1" s="1"/>
  <c r="D87" i="1"/>
  <c r="E87" i="1" s="1"/>
  <c r="I87" i="1"/>
  <c r="J87" i="1" s="1"/>
  <c r="D88" i="1"/>
  <c r="E88" i="1" s="1"/>
  <c r="I88" i="1"/>
  <c r="J88" i="1" s="1"/>
  <c r="D89" i="1"/>
  <c r="E89" i="1" s="1"/>
  <c r="I89" i="1"/>
  <c r="J89" i="1"/>
  <c r="D90" i="1"/>
  <c r="E90" i="1" s="1"/>
  <c r="I90" i="1"/>
  <c r="J90" i="1" s="1"/>
  <c r="D91" i="1"/>
  <c r="E91" i="1" s="1"/>
  <c r="I91" i="1"/>
  <c r="J91" i="1" s="1"/>
  <c r="D92" i="1"/>
  <c r="E92" i="1" s="1"/>
  <c r="I92" i="1"/>
  <c r="J92" i="1" s="1"/>
  <c r="D93" i="1"/>
  <c r="E93" i="1" s="1"/>
  <c r="I93" i="1"/>
  <c r="J93" i="1" s="1"/>
  <c r="D94" i="1"/>
  <c r="E94" i="1" s="1"/>
  <c r="I94" i="1"/>
  <c r="J94" i="1" s="1"/>
  <c r="D95" i="1"/>
  <c r="E95" i="1" s="1"/>
  <c r="I95" i="1"/>
  <c r="J95" i="1" s="1"/>
  <c r="D96" i="1"/>
  <c r="E96" i="1" s="1"/>
  <c r="I96" i="1"/>
  <c r="J96" i="1" s="1"/>
  <c r="D97" i="1"/>
  <c r="E97" i="1"/>
  <c r="I97" i="1"/>
  <c r="J97" i="1" s="1"/>
  <c r="D98" i="1"/>
  <c r="E98" i="1" s="1"/>
  <c r="I98" i="1"/>
  <c r="J98" i="1" s="1"/>
  <c r="D99" i="1"/>
  <c r="E99" i="1" s="1"/>
  <c r="I99" i="1"/>
  <c r="J99" i="1"/>
  <c r="D100" i="1"/>
  <c r="E100" i="1" s="1"/>
  <c r="I100" i="1"/>
  <c r="J100" i="1" s="1"/>
  <c r="D101" i="1"/>
  <c r="E101" i="1" s="1"/>
  <c r="I101" i="1"/>
  <c r="J101" i="1"/>
  <c r="D102" i="1"/>
  <c r="E102" i="1" s="1"/>
  <c r="I102" i="1"/>
  <c r="J102" i="1" s="1"/>
  <c r="D103" i="1"/>
  <c r="E103" i="1" s="1"/>
  <c r="I103" i="1"/>
  <c r="J103" i="1" s="1"/>
  <c r="D104" i="1"/>
  <c r="E104" i="1" s="1"/>
  <c r="I104" i="1"/>
  <c r="J104" i="1" s="1"/>
  <c r="D105" i="1"/>
  <c r="E105" i="1" s="1"/>
  <c r="I105" i="1"/>
  <c r="J105" i="1" s="1"/>
  <c r="D106" i="1"/>
  <c r="E106" i="1" s="1"/>
  <c r="I106" i="1"/>
  <c r="J106" i="1" s="1"/>
  <c r="D107" i="1"/>
  <c r="E107" i="1" s="1"/>
  <c r="I107" i="1"/>
  <c r="J107" i="1" s="1"/>
  <c r="D108" i="1"/>
  <c r="E108" i="1" s="1"/>
  <c r="I108" i="1"/>
  <c r="J108" i="1" s="1"/>
  <c r="D109" i="1"/>
  <c r="E109" i="1" s="1"/>
  <c r="I109" i="1"/>
  <c r="J109" i="1"/>
  <c r="D110" i="1"/>
  <c r="E110" i="1" s="1"/>
  <c r="I110" i="1"/>
  <c r="J110" i="1"/>
  <c r="D111" i="1"/>
  <c r="E111" i="1" s="1"/>
  <c r="I111" i="1"/>
  <c r="J111" i="1" s="1"/>
  <c r="D112" i="1"/>
  <c r="E112" i="1" s="1"/>
  <c r="I112" i="1"/>
  <c r="J112" i="1" s="1"/>
  <c r="I67" i="1"/>
  <c r="J67" i="1" s="1"/>
  <c r="D67" i="1"/>
  <c r="E67" i="1" s="1"/>
  <c r="D56" i="1"/>
  <c r="E56" i="1" s="1"/>
  <c r="I56" i="1"/>
  <c r="J56" i="1" s="1"/>
  <c r="D57" i="1"/>
  <c r="E57" i="1" s="1"/>
  <c r="I57" i="1"/>
  <c r="J57" i="1" s="1"/>
  <c r="D58" i="1"/>
  <c r="E58" i="1" s="1"/>
  <c r="I58" i="1"/>
  <c r="J58" i="1" s="1"/>
  <c r="D59" i="1"/>
  <c r="E59" i="1" s="1"/>
  <c r="I59" i="1"/>
  <c r="J59" i="1" s="1"/>
  <c r="D60" i="1"/>
  <c r="E60" i="1" s="1"/>
  <c r="I60" i="1"/>
  <c r="J60" i="1" s="1"/>
  <c r="D61" i="1"/>
  <c r="E61" i="1" s="1"/>
  <c r="I61" i="1"/>
  <c r="J61" i="1" s="1"/>
  <c r="D62" i="1"/>
  <c r="E62" i="1" s="1"/>
  <c r="I62" i="1"/>
  <c r="J62" i="1" s="1"/>
  <c r="D63" i="1"/>
  <c r="E63" i="1" s="1"/>
  <c r="I63" i="1"/>
  <c r="J63" i="1" s="1"/>
  <c r="D64" i="1"/>
  <c r="E64" i="1" s="1"/>
  <c r="I64" i="1"/>
  <c r="J64" i="1"/>
  <c r="D65" i="1"/>
  <c r="E65" i="1" s="1"/>
  <c r="I65" i="1"/>
  <c r="J65" i="1" s="1"/>
  <c r="I55" i="1"/>
  <c r="J55" i="1" s="1"/>
  <c r="D55" i="1"/>
  <c r="E55" i="1" s="1"/>
  <c r="I27" i="1"/>
  <c r="I28" i="1"/>
  <c r="I29" i="1"/>
  <c r="I30" i="1"/>
  <c r="I31" i="1"/>
  <c r="I32" i="1"/>
  <c r="I33" i="1"/>
  <c r="I34" i="1"/>
  <c r="I35" i="1"/>
  <c r="I36" i="1"/>
  <c r="I37" i="1"/>
  <c r="I38" i="1"/>
  <c r="I39" i="1"/>
  <c r="I40" i="1"/>
  <c r="I41" i="1"/>
  <c r="I42" i="1"/>
  <c r="I43" i="1"/>
  <c r="I44" i="1"/>
  <c r="I45" i="1"/>
  <c r="I46" i="1"/>
  <c r="I47" i="1"/>
  <c r="I48" i="1"/>
  <c r="I49" i="1"/>
  <c r="I50" i="1"/>
  <c r="I51" i="1"/>
  <c r="I52" i="1"/>
  <c r="I53" i="1"/>
  <c r="D27" i="1"/>
  <c r="D28" i="1"/>
  <c r="D29" i="1"/>
  <c r="D30" i="1"/>
  <c r="D31" i="1"/>
  <c r="D32" i="1"/>
  <c r="D33" i="1"/>
  <c r="D34" i="1"/>
  <c r="D35" i="1"/>
  <c r="D36" i="1"/>
  <c r="D37" i="1"/>
  <c r="D38" i="1"/>
  <c r="D39" i="1"/>
  <c r="D40" i="1"/>
  <c r="D41" i="1"/>
  <c r="D42" i="1"/>
  <c r="D43" i="1"/>
  <c r="D44" i="1"/>
  <c r="D45" i="1"/>
  <c r="D46" i="1"/>
  <c r="D47" i="1"/>
  <c r="D48" i="1"/>
  <c r="D49" i="1"/>
  <c r="D50" i="1"/>
  <c r="D51" i="1"/>
  <c r="D52" i="1"/>
  <c r="D53" i="1"/>
  <c r="O26" i="1"/>
  <c r="I26" i="1"/>
  <c r="J26" i="1" s="1"/>
  <c r="D26" i="1"/>
  <c r="E26" i="1" s="1"/>
  <c r="D10" i="1"/>
  <c r="D11" i="1"/>
  <c r="D12" i="1"/>
  <c r="D13" i="1"/>
  <c r="D14" i="1"/>
  <c r="D15" i="1"/>
  <c r="D16" i="1"/>
  <c r="D17" i="1"/>
  <c r="D18" i="1"/>
  <c r="D19" i="1"/>
  <c r="D20" i="1"/>
  <c r="D21" i="1"/>
  <c r="D22" i="1"/>
  <c r="D23" i="1"/>
  <c r="D24" i="1"/>
  <c r="D9" i="1"/>
  <c r="I10" i="1"/>
  <c r="I11" i="1"/>
  <c r="I12" i="1"/>
  <c r="I13" i="1"/>
  <c r="I14" i="1"/>
  <c r="I15" i="1"/>
  <c r="I16" i="1"/>
  <c r="I17" i="1"/>
  <c r="I18" i="1"/>
  <c r="I19" i="1"/>
  <c r="I20" i="1"/>
  <c r="I21" i="1"/>
  <c r="I22" i="1"/>
  <c r="I23" i="1"/>
  <c r="I24" i="1"/>
  <c r="I9" i="1"/>
  <c r="S18" i="1"/>
  <c r="L85" i="3" l="1"/>
  <c r="N85" i="3" s="1"/>
  <c r="V119" i="3"/>
  <c r="W119" i="3" s="1"/>
  <c r="Q119" i="3"/>
  <c r="L119" i="3"/>
  <c r="M119" i="3" s="1"/>
  <c r="V118" i="3"/>
  <c r="X118" i="3" s="1"/>
  <c r="Y118" i="3" s="1"/>
  <c r="Q118" i="3"/>
  <c r="S118" i="3" s="1"/>
  <c r="T118" i="3" s="1"/>
  <c r="L118" i="3"/>
  <c r="N118" i="3" s="1"/>
  <c r="V117" i="3"/>
  <c r="X117" i="3" s="1"/>
  <c r="Y117" i="3" s="1"/>
  <c r="Q117" i="3"/>
  <c r="S117" i="3" s="1"/>
  <c r="T117" i="3" s="1"/>
  <c r="L117" i="3"/>
  <c r="N117" i="3" s="1"/>
  <c r="V116" i="3"/>
  <c r="W116" i="3" s="1"/>
  <c r="Q116" i="3"/>
  <c r="L116" i="3"/>
  <c r="M116" i="3" s="1"/>
  <c r="V115" i="3"/>
  <c r="X115" i="3" s="1"/>
  <c r="Y115" i="3" s="1"/>
  <c r="Q115" i="3"/>
  <c r="R115" i="3" s="1"/>
  <c r="L115" i="3"/>
  <c r="V114" i="3"/>
  <c r="X114" i="3" s="1"/>
  <c r="Y114" i="3" s="1"/>
  <c r="Q114" i="3"/>
  <c r="S114" i="3" s="1"/>
  <c r="T114" i="3" s="1"/>
  <c r="L114" i="3"/>
  <c r="N114" i="3" s="1"/>
  <c r="V113" i="3"/>
  <c r="X113" i="3" s="1"/>
  <c r="Y113" i="3" s="1"/>
  <c r="Q113" i="3"/>
  <c r="S113" i="3" s="1"/>
  <c r="T113" i="3" s="1"/>
  <c r="L113" i="3"/>
  <c r="N113" i="3" s="1"/>
  <c r="V112" i="3"/>
  <c r="X112" i="3" s="1"/>
  <c r="Y112" i="3" s="1"/>
  <c r="Q112" i="3"/>
  <c r="S112" i="3" s="1"/>
  <c r="L112" i="3"/>
  <c r="V111" i="3"/>
  <c r="X111" i="3" s="1"/>
  <c r="Y111" i="3" s="1"/>
  <c r="Q111" i="3"/>
  <c r="S111" i="3" s="1"/>
  <c r="T111" i="3" s="1"/>
  <c r="L111" i="3"/>
  <c r="N111" i="3" s="1"/>
  <c r="V110" i="3"/>
  <c r="W110" i="3" s="1"/>
  <c r="Q110" i="3"/>
  <c r="L110" i="3"/>
  <c r="M110" i="3" s="1"/>
  <c r="V109" i="3"/>
  <c r="Q109" i="3"/>
  <c r="R109" i="3" s="1"/>
  <c r="L109" i="3"/>
  <c r="V107" i="3"/>
  <c r="X107" i="3" s="1"/>
  <c r="Y107" i="3" s="1"/>
  <c r="Q107" i="3"/>
  <c r="L107" i="3"/>
  <c r="N107" i="3" s="1"/>
  <c r="V106" i="3"/>
  <c r="X106" i="3" s="1"/>
  <c r="Y106" i="3" s="1"/>
  <c r="Q106" i="3"/>
  <c r="S106" i="3" s="1"/>
  <c r="T106" i="3" s="1"/>
  <c r="L106" i="3"/>
  <c r="V105" i="3"/>
  <c r="W105" i="3" s="1"/>
  <c r="Q105" i="3"/>
  <c r="S105" i="3" s="1"/>
  <c r="T105" i="3" s="1"/>
  <c r="L105" i="3"/>
  <c r="M105" i="3" s="1"/>
  <c r="V104" i="3"/>
  <c r="W104" i="3" s="1"/>
  <c r="Q104" i="3"/>
  <c r="R104" i="3" s="1"/>
  <c r="L104" i="3"/>
  <c r="V103" i="3"/>
  <c r="W103" i="3" s="1"/>
  <c r="Q103" i="3"/>
  <c r="L103" i="3"/>
  <c r="M103" i="3" s="1"/>
  <c r="V102" i="3"/>
  <c r="Q102" i="3"/>
  <c r="R102" i="3" s="1"/>
  <c r="L102" i="3"/>
  <c r="V101" i="3"/>
  <c r="X101" i="3" s="1"/>
  <c r="Y101" i="3" s="1"/>
  <c r="Q101" i="3"/>
  <c r="L101" i="3"/>
  <c r="N101" i="3" s="1"/>
  <c r="V100" i="3"/>
  <c r="W100" i="3" s="1"/>
  <c r="Q100" i="3"/>
  <c r="S100" i="3" s="1"/>
  <c r="T100" i="3" s="1"/>
  <c r="L100" i="3"/>
  <c r="V99" i="3"/>
  <c r="X99" i="3" s="1"/>
  <c r="Y99" i="3" s="1"/>
  <c r="Q99" i="3"/>
  <c r="L99" i="3"/>
  <c r="N99" i="3" s="1"/>
  <c r="V98" i="3"/>
  <c r="X98" i="3" s="1"/>
  <c r="Y98" i="3" s="1"/>
  <c r="Q98" i="3"/>
  <c r="S98" i="3" s="1"/>
  <c r="T98" i="3" s="1"/>
  <c r="L98" i="3"/>
  <c r="V97" i="3"/>
  <c r="X97" i="3" s="1"/>
  <c r="Y97" i="3" s="1"/>
  <c r="Q97" i="3"/>
  <c r="L97" i="3"/>
  <c r="N97" i="3" s="1"/>
  <c r="V96" i="3"/>
  <c r="W96" i="3" s="1"/>
  <c r="Q96" i="3"/>
  <c r="S96" i="3" s="1"/>
  <c r="T96" i="3" s="1"/>
  <c r="L96" i="3"/>
  <c r="V95" i="3"/>
  <c r="X95" i="3" s="1"/>
  <c r="Y95" i="3" s="1"/>
  <c r="Q95" i="3"/>
  <c r="R95" i="3" s="1"/>
  <c r="L95" i="3"/>
  <c r="N95" i="3" s="1"/>
  <c r="V94" i="3"/>
  <c r="W94" i="3" s="1"/>
  <c r="Q94" i="3"/>
  <c r="S94" i="3" s="1"/>
  <c r="T94" i="3" s="1"/>
  <c r="L94" i="3"/>
  <c r="V93" i="3"/>
  <c r="X93" i="3" s="1"/>
  <c r="Y93" i="3" s="1"/>
  <c r="Q93" i="3"/>
  <c r="L93" i="3"/>
  <c r="N93" i="3" s="1"/>
  <c r="V92" i="3"/>
  <c r="X92" i="3" s="1"/>
  <c r="Y92" i="3" s="1"/>
  <c r="Q92" i="3"/>
  <c r="S92" i="3" s="1"/>
  <c r="T92" i="3" s="1"/>
  <c r="L92" i="3"/>
  <c r="V91" i="3"/>
  <c r="X91" i="3" s="1"/>
  <c r="Y91" i="3" s="1"/>
  <c r="Q91" i="3"/>
  <c r="L91" i="3"/>
  <c r="N91" i="3" s="1"/>
  <c r="V90" i="3"/>
  <c r="X90" i="3" s="1"/>
  <c r="Y90" i="3" s="1"/>
  <c r="Q90" i="3"/>
  <c r="S90" i="3" s="1"/>
  <c r="T90" i="3" s="1"/>
  <c r="L90" i="3"/>
  <c r="V89" i="3"/>
  <c r="X89" i="3" s="1"/>
  <c r="Y89" i="3" s="1"/>
  <c r="Q89" i="3"/>
  <c r="L89" i="3"/>
  <c r="N89" i="3" s="1"/>
  <c r="V88" i="3"/>
  <c r="X88" i="3" s="1"/>
  <c r="Y88" i="3" s="1"/>
  <c r="Q88" i="3"/>
  <c r="S88" i="3" s="1"/>
  <c r="T88" i="3" s="1"/>
  <c r="L88" i="3"/>
  <c r="V87" i="3"/>
  <c r="X87" i="3" s="1"/>
  <c r="Y87" i="3" s="1"/>
  <c r="Q87" i="3"/>
  <c r="L87" i="3"/>
  <c r="N87" i="3" s="1"/>
  <c r="V86" i="3"/>
  <c r="W86" i="3" s="1"/>
  <c r="Q86" i="3"/>
  <c r="S86" i="3" s="1"/>
  <c r="T86" i="3" s="1"/>
  <c r="L86" i="3"/>
  <c r="V85" i="3"/>
  <c r="X85" i="3" s="1"/>
  <c r="Y85" i="3" s="1"/>
  <c r="Q85" i="3"/>
  <c r="V84" i="3"/>
  <c r="X84" i="3" s="1"/>
  <c r="Y84" i="3" s="1"/>
  <c r="Q84" i="3"/>
  <c r="S84" i="3" s="1"/>
  <c r="T84" i="3" s="1"/>
  <c r="L84" i="3"/>
  <c r="V83" i="3"/>
  <c r="W83" i="3" s="1"/>
  <c r="Q83" i="3"/>
  <c r="L83" i="3"/>
  <c r="N83" i="3" s="1"/>
  <c r="V82" i="3"/>
  <c r="X82" i="3" s="1"/>
  <c r="Y82" i="3" s="1"/>
  <c r="Q82" i="3"/>
  <c r="S82" i="3" s="1"/>
  <c r="T82" i="3" s="1"/>
  <c r="L82" i="3"/>
  <c r="V81" i="3"/>
  <c r="X81" i="3" s="1"/>
  <c r="Y81" i="3" s="1"/>
  <c r="Q81" i="3"/>
  <c r="L81" i="3"/>
  <c r="N81" i="3" s="1"/>
  <c r="V80" i="3"/>
  <c r="X80" i="3" s="1"/>
  <c r="Y80" i="3" s="1"/>
  <c r="Q80" i="3"/>
  <c r="S80" i="3" s="1"/>
  <c r="T80" i="3" s="1"/>
  <c r="L80" i="3"/>
  <c r="V79" i="3"/>
  <c r="X79" i="3" s="1"/>
  <c r="Y79" i="3" s="1"/>
  <c r="Q79" i="3"/>
  <c r="L79" i="3"/>
  <c r="N79" i="3" s="1"/>
  <c r="V78" i="3"/>
  <c r="X78" i="3" s="1"/>
  <c r="Y78" i="3" s="1"/>
  <c r="Q78" i="3"/>
  <c r="S78" i="3" s="1"/>
  <c r="T78" i="3" s="1"/>
  <c r="L78" i="3"/>
  <c r="V77" i="3"/>
  <c r="X77" i="3" s="1"/>
  <c r="Y77" i="3" s="1"/>
  <c r="Q77" i="3"/>
  <c r="S77" i="3" s="1"/>
  <c r="T77" i="3" s="1"/>
  <c r="L77" i="3"/>
  <c r="N77" i="3" s="1"/>
  <c r="V76" i="3"/>
  <c r="X76" i="3" s="1"/>
  <c r="Y76" i="3" s="1"/>
  <c r="Q76" i="3"/>
  <c r="S76" i="3" s="1"/>
  <c r="T76" i="3" s="1"/>
  <c r="L76" i="3"/>
  <c r="V75" i="3"/>
  <c r="X75" i="3" s="1"/>
  <c r="Y75" i="3" s="1"/>
  <c r="Q75" i="3"/>
  <c r="L75" i="3"/>
  <c r="N75" i="3" s="1"/>
  <c r="V74" i="3"/>
  <c r="X74" i="3" s="1"/>
  <c r="Y74" i="3" s="1"/>
  <c r="Q74" i="3"/>
  <c r="S74" i="3" s="1"/>
  <c r="T74" i="3" s="1"/>
  <c r="L74" i="3"/>
  <c r="V73" i="3"/>
  <c r="X73" i="3" s="1"/>
  <c r="Y73" i="3" s="1"/>
  <c r="Q73" i="3"/>
  <c r="L73" i="3"/>
  <c r="V72" i="3"/>
  <c r="X72" i="3" s="1"/>
  <c r="Y72" i="3" s="1"/>
  <c r="Q72" i="3"/>
  <c r="S72" i="3" s="1"/>
  <c r="T72" i="3" s="1"/>
  <c r="L72" i="3"/>
  <c r="V71" i="3"/>
  <c r="W71" i="3" s="1"/>
  <c r="Q71" i="3"/>
  <c r="S71" i="3" s="1"/>
  <c r="T71" i="3" s="1"/>
  <c r="L71" i="3"/>
  <c r="M71" i="3" s="1"/>
  <c r="V70" i="3"/>
  <c r="W70" i="3" s="1"/>
  <c r="Q70" i="3"/>
  <c r="R70" i="3" s="1"/>
  <c r="L70" i="3"/>
  <c r="V69" i="3"/>
  <c r="W69" i="3" s="1"/>
  <c r="Q69" i="3"/>
  <c r="L69" i="3"/>
  <c r="M69" i="3" s="1"/>
  <c r="V68" i="3"/>
  <c r="W68" i="3" s="1"/>
  <c r="Q68" i="3"/>
  <c r="R68" i="3" s="1"/>
  <c r="L68" i="3"/>
  <c r="N68" i="3" s="1"/>
  <c r="O68" i="3" s="1"/>
  <c r="V67" i="3"/>
  <c r="W67" i="3" s="1"/>
  <c r="Q67" i="3"/>
  <c r="R67" i="3" s="1"/>
  <c r="L67" i="3"/>
  <c r="M67" i="3" s="1"/>
  <c r="V66" i="3"/>
  <c r="W66" i="3" s="1"/>
  <c r="Q66" i="3"/>
  <c r="R66" i="3" s="1"/>
  <c r="L66" i="3"/>
  <c r="V65" i="3"/>
  <c r="W65" i="3" s="1"/>
  <c r="Q65" i="3"/>
  <c r="S65" i="3" s="1"/>
  <c r="T65" i="3" s="1"/>
  <c r="L65" i="3"/>
  <c r="M65" i="3" s="1"/>
  <c r="V64" i="3"/>
  <c r="W64" i="3" s="1"/>
  <c r="Q64" i="3"/>
  <c r="R64" i="3" s="1"/>
  <c r="L64" i="3"/>
  <c r="V63" i="3"/>
  <c r="W63" i="3" s="1"/>
  <c r="Q63" i="3"/>
  <c r="S63" i="3" s="1"/>
  <c r="T63" i="3" s="1"/>
  <c r="L63" i="3"/>
  <c r="M63" i="3" s="1"/>
  <c r="V62" i="3"/>
  <c r="W62" i="3" s="1"/>
  <c r="Q62" i="3"/>
  <c r="R62" i="3" s="1"/>
  <c r="L62" i="3"/>
  <c r="V60" i="3"/>
  <c r="W60" i="3" s="1"/>
  <c r="Q60" i="3"/>
  <c r="R60" i="3" s="1"/>
  <c r="L60" i="3"/>
  <c r="M60" i="3" s="1"/>
  <c r="V59" i="3"/>
  <c r="X59" i="3" s="1"/>
  <c r="Y59" i="3" s="1"/>
  <c r="Q59" i="3"/>
  <c r="L59" i="3"/>
  <c r="N59" i="3" s="1"/>
  <c r="V58" i="3"/>
  <c r="W58" i="3" s="1"/>
  <c r="Q58" i="3"/>
  <c r="S58" i="3" s="1"/>
  <c r="L58" i="3"/>
  <c r="V57" i="3"/>
  <c r="X57" i="3" s="1"/>
  <c r="Y57" i="3" s="1"/>
  <c r="Q57" i="3"/>
  <c r="S57" i="3" s="1"/>
  <c r="T57" i="3" s="1"/>
  <c r="L57" i="3"/>
  <c r="N57" i="3" s="1"/>
  <c r="V56" i="3"/>
  <c r="X56" i="3" s="1"/>
  <c r="Y56" i="3" s="1"/>
  <c r="Q56" i="3"/>
  <c r="S56" i="3" s="1"/>
  <c r="T56" i="3" s="1"/>
  <c r="L56" i="3"/>
  <c r="N56" i="3" s="1"/>
  <c r="V55" i="3"/>
  <c r="X55" i="3" s="1"/>
  <c r="Y55" i="3" s="1"/>
  <c r="Q55" i="3"/>
  <c r="S55" i="3" s="1"/>
  <c r="T55" i="3" s="1"/>
  <c r="L55" i="3"/>
  <c r="V54" i="3"/>
  <c r="W54" i="3" s="1"/>
  <c r="Q54" i="3"/>
  <c r="S54" i="3" s="1"/>
  <c r="T54" i="3" s="1"/>
  <c r="L54" i="3"/>
  <c r="V53" i="3"/>
  <c r="X53" i="3" s="1"/>
  <c r="Y53" i="3" s="1"/>
  <c r="Q53" i="3"/>
  <c r="S53" i="3" s="1"/>
  <c r="T53" i="3" s="1"/>
  <c r="L53" i="3"/>
  <c r="N53" i="3" s="1"/>
  <c r="V52" i="3"/>
  <c r="X52" i="3" s="1"/>
  <c r="Y52" i="3" s="1"/>
  <c r="Q52" i="3"/>
  <c r="S52" i="3" s="1"/>
  <c r="T52" i="3" s="1"/>
  <c r="L52" i="3"/>
  <c r="V51" i="3"/>
  <c r="X51" i="3" s="1"/>
  <c r="Y51" i="3" s="1"/>
  <c r="Q51" i="3"/>
  <c r="L51" i="3"/>
  <c r="N51" i="3" s="1"/>
  <c r="V50" i="3"/>
  <c r="X50" i="3" s="1"/>
  <c r="Y50" i="3" s="1"/>
  <c r="Q50" i="3"/>
  <c r="S50" i="3" s="1"/>
  <c r="T50" i="3" s="1"/>
  <c r="L50" i="3"/>
  <c r="V48" i="3"/>
  <c r="W48" i="3" s="1"/>
  <c r="V47" i="3"/>
  <c r="W47" i="3" s="1"/>
  <c r="V46" i="3"/>
  <c r="W46" i="3" s="1"/>
  <c r="V45" i="3"/>
  <c r="X45" i="3" s="1"/>
  <c r="V44" i="3"/>
  <c r="X44" i="3" s="1"/>
  <c r="V43" i="3"/>
  <c r="W43" i="3" s="1"/>
  <c r="V42" i="3"/>
  <c r="W42" i="3" s="1"/>
  <c r="V41" i="3"/>
  <c r="X41" i="3" s="1"/>
  <c r="V40" i="3"/>
  <c r="W40" i="3" s="1"/>
  <c r="V39" i="3"/>
  <c r="W39" i="3" s="1"/>
  <c r="V38" i="3"/>
  <c r="W38" i="3" s="1"/>
  <c r="V37" i="3"/>
  <c r="X37" i="3" s="1"/>
  <c r="V36" i="3"/>
  <c r="X36" i="3" s="1"/>
  <c r="V35" i="3"/>
  <c r="W35" i="3" s="1"/>
  <c r="V34" i="3"/>
  <c r="W34" i="3" s="1"/>
  <c r="V33" i="3"/>
  <c r="X33" i="3" s="1"/>
  <c r="V32" i="3"/>
  <c r="W32" i="3" s="1"/>
  <c r="V31" i="3"/>
  <c r="W31" i="3" s="1"/>
  <c r="V30" i="3"/>
  <c r="W30" i="3" s="1"/>
  <c r="V29" i="3"/>
  <c r="X29" i="3" s="1"/>
  <c r="V28" i="3"/>
  <c r="X28" i="3" s="1"/>
  <c r="V27" i="3"/>
  <c r="W27" i="3" s="1"/>
  <c r="V26" i="3"/>
  <c r="W26" i="3" s="1"/>
  <c r="V25" i="3"/>
  <c r="X25" i="3" s="1"/>
  <c r="V24" i="3"/>
  <c r="W24" i="3" s="1"/>
  <c r="V23" i="3"/>
  <c r="W23" i="3" s="1"/>
  <c r="V22" i="3"/>
  <c r="W22" i="3" s="1"/>
  <c r="V21" i="3"/>
  <c r="W21" i="3" s="1"/>
  <c r="Q48" i="3"/>
  <c r="R48" i="3" s="1"/>
  <c r="Q47" i="3"/>
  <c r="R47" i="3" s="1"/>
  <c r="Q46" i="3"/>
  <c r="R46" i="3" s="1"/>
  <c r="Q45" i="3"/>
  <c r="S45" i="3" s="1"/>
  <c r="Q44" i="3"/>
  <c r="R44" i="3" s="1"/>
  <c r="Q43" i="3"/>
  <c r="R43" i="3" s="1"/>
  <c r="Q42" i="3"/>
  <c r="R42" i="3" s="1"/>
  <c r="Q41" i="3"/>
  <c r="R41" i="3" s="1"/>
  <c r="Q40" i="3"/>
  <c r="R40" i="3" s="1"/>
  <c r="Q39" i="3"/>
  <c r="R39" i="3" s="1"/>
  <c r="Q38" i="3"/>
  <c r="R38" i="3" s="1"/>
  <c r="Q37" i="3"/>
  <c r="S37" i="3" s="1"/>
  <c r="Q36" i="3"/>
  <c r="R36" i="3" s="1"/>
  <c r="Q35" i="3"/>
  <c r="R35" i="3" s="1"/>
  <c r="Q34" i="3"/>
  <c r="R34" i="3" s="1"/>
  <c r="Q33" i="3"/>
  <c r="R33" i="3" s="1"/>
  <c r="Q32" i="3"/>
  <c r="R32" i="3" s="1"/>
  <c r="Q31" i="3"/>
  <c r="R31" i="3" s="1"/>
  <c r="Q30" i="3"/>
  <c r="R30" i="3" s="1"/>
  <c r="Q29" i="3"/>
  <c r="S29" i="3" s="1"/>
  <c r="Q28" i="3"/>
  <c r="R28" i="3" s="1"/>
  <c r="Q27" i="3"/>
  <c r="R27" i="3" s="1"/>
  <c r="Q26" i="3"/>
  <c r="R26" i="3" s="1"/>
  <c r="Q25" i="3"/>
  <c r="R25" i="3" s="1"/>
  <c r="Q24" i="3"/>
  <c r="R24" i="3" s="1"/>
  <c r="Q23" i="3"/>
  <c r="R23" i="3" s="1"/>
  <c r="Q22" i="3"/>
  <c r="R22" i="3" s="1"/>
  <c r="Q21" i="3"/>
  <c r="S21" i="3" s="1"/>
  <c r="L22" i="3"/>
  <c r="M22" i="3" s="1"/>
  <c r="L23" i="3"/>
  <c r="L24" i="3"/>
  <c r="M24" i="3" s="1"/>
  <c r="L25" i="3"/>
  <c r="N25" i="3" s="1"/>
  <c r="L26" i="3"/>
  <c r="M26" i="3" s="1"/>
  <c r="L27" i="3"/>
  <c r="M27" i="3" s="1"/>
  <c r="L28" i="3"/>
  <c r="N28" i="3" s="1"/>
  <c r="L29" i="3"/>
  <c r="N29" i="3" s="1"/>
  <c r="L30" i="3"/>
  <c r="M30" i="3" s="1"/>
  <c r="L31" i="3"/>
  <c r="M31" i="3" s="1"/>
  <c r="L32" i="3"/>
  <c r="M32" i="3" s="1"/>
  <c r="L33" i="3"/>
  <c r="N33" i="3" s="1"/>
  <c r="L34" i="3"/>
  <c r="M34" i="3" s="1"/>
  <c r="L35" i="3"/>
  <c r="M35" i="3" s="1"/>
  <c r="L36" i="3"/>
  <c r="N36" i="3" s="1"/>
  <c r="L37" i="3"/>
  <c r="N37" i="3" s="1"/>
  <c r="L38" i="3"/>
  <c r="M38" i="3" s="1"/>
  <c r="L39" i="3"/>
  <c r="M39" i="3" s="1"/>
  <c r="L40" i="3"/>
  <c r="M40" i="3" s="1"/>
  <c r="L41" i="3"/>
  <c r="N41" i="3" s="1"/>
  <c r="L42" i="3"/>
  <c r="M42" i="3" s="1"/>
  <c r="L43" i="3"/>
  <c r="M43" i="3" s="1"/>
  <c r="L44" i="3"/>
  <c r="N44" i="3" s="1"/>
  <c r="L45" i="3"/>
  <c r="N45" i="3" s="1"/>
  <c r="L46" i="3"/>
  <c r="M46" i="3" s="1"/>
  <c r="L47" i="3"/>
  <c r="M47" i="3" s="1"/>
  <c r="L48" i="3"/>
  <c r="M48" i="3" s="1"/>
  <c r="L21" i="3"/>
  <c r="L19" i="3"/>
  <c r="M19" i="3" s="1"/>
  <c r="L18" i="3"/>
  <c r="M18" i="3" s="1"/>
  <c r="L17" i="3"/>
  <c r="L16" i="3"/>
  <c r="M16" i="3" s="1"/>
  <c r="L15" i="3"/>
  <c r="M15" i="3" s="1"/>
  <c r="L14" i="3"/>
  <c r="M14" i="3" s="1"/>
  <c r="L13" i="3"/>
  <c r="M13" i="3" s="1"/>
  <c r="L12" i="3"/>
  <c r="N12" i="3" s="1"/>
  <c r="L11" i="3"/>
  <c r="M11" i="3" s="1"/>
  <c r="L10" i="3"/>
  <c r="M10" i="3" s="1"/>
  <c r="L9" i="3"/>
  <c r="L8" i="3"/>
  <c r="M8" i="3" s="1"/>
  <c r="L7" i="3"/>
  <c r="M7" i="3" s="1"/>
  <c r="L6" i="3"/>
  <c r="M6" i="3" s="1"/>
  <c r="L5" i="3"/>
  <c r="N5" i="3" s="1"/>
  <c r="L4" i="3"/>
  <c r="M4" i="3" s="1"/>
  <c r="Q19" i="3"/>
  <c r="R19" i="3" s="1"/>
  <c r="Q18" i="3"/>
  <c r="S18" i="3" s="1"/>
  <c r="Q17" i="3"/>
  <c r="Q16" i="3"/>
  <c r="Q15" i="3"/>
  <c r="S15" i="3" s="1"/>
  <c r="Q14" i="3"/>
  <c r="S14" i="3" s="1"/>
  <c r="Q13" i="3"/>
  <c r="S13" i="3" s="1"/>
  <c r="Q12" i="3"/>
  <c r="S12" i="3" s="1"/>
  <c r="Q11" i="3"/>
  <c r="R11" i="3" s="1"/>
  <c r="Q10" i="3"/>
  <c r="Q9" i="3"/>
  <c r="Q8" i="3"/>
  <c r="Q7" i="3"/>
  <c r="S7" i="3" s="1"/>
  <c r="Q6" i="3"/>
  <c r="S6" i="3" s="1"/>
  <c r="Q5" i="3"/>
  <c r="S5" i="3" s="1"/>
  <c r="Q4" i="3"/>
  <c r="S4" i="3" s="1"/>
  <c r="V5" i="3"/>
  <c r="W5" i="3" s="1"/>
  <c r="V6" i="3"/>
  <c r="X6" i="3" s="1"/>
  <c r="V7" i="3"/>
  <c r="X7" i="3" s="1"/>
  <c r="V8" i="3"/>
  <c r="X8" i="3" s="1"/>
  <c r="V9" i="3"/>
  <c r="W9" i="3" s="1"/>
  <c r="V10" i="3"/>
  <c r="W10" i="3" s="1"/>
  <c r="V11" i="3"/>
  <c r="W11" i="3" s="1"/>
  <c r="V12" i="3"/>
  <c r="X12" i="3" s="1"/>
  <c r="V13" i="3"/>
  <c r="W13" i="3" s="1"/>
  <c r="V14" i="3"/>
  <c r="X14" i="3" s="1"/>
  <c r="V15" i="3"/>
  <c r="X15" i="3" s="1"/>
  <c r="V16" i="3"/>
  <c r="X16" i="3" s="1"/>
  <c r="V17" i="3"/>
  <c r="W17" i="3" s="1"/>
  <c r="V18" i="3"/>
  <c r="W18" i="3" s="1"/>
  <c r="V19" i="3"/>
  <c r="W19" i="3" s="1"/>
  <c r="V4" i="3"/>
  <c r="X4" i="3" s="1"/>
  <c r="G116" i="3" l="1"/>
  <c r="H116" i="3" s="1"/>
  <c r="M111" i="3"/>
  <c r="G104" i="3"/>
  <c r="H104" i="3" s="1"/>
  <c r="G112" i="3"/>
  <c r="H112" i="3" s="1"/>
  <c r="B114" i="3"/>
  <c r="C114" i="3" s="1"/>
  <c r="X110" i="3"/>
  <c r="Y110" i="3" s="1"/>
  <c r="R112" i="3"/>
  <c r="N119" i="3"/>
  <c r="O119" i="3" s="1"/>
  <c r="B119" i="3"/>
  <c r="C119" i="3" s="1"/>
  <c r="G113" i="3"/>
  <c r="H113" i="3" s="1"/>
  <c r="B115" i="3"/>
  <c r="C115" i="3" s="1"/>
  <c r="X63" i="3"/>
  <c r="Y63" i="3" s="1"/>
  <c r="B69" i="3"/>
  <c r="C69" i="3" s="1"/>
  <c r="B106" i="3"/>
  <c r="C106" i="3" s="1"/>
  <c r="X71" i="3"/>
  <c r="Y71" i="3" s="1"/>
  <c r="X69" i="3"/>
  <c r="Y69" i="3" s="1"/>
  <c r="X65" i="3"/>
  <c r="Y65" i="3" s="1"/>
  <c r="X64" i="3"/>
  <c r="Y64" i="3" s="1"/>
  <c r="X66" i="3"/>
  <c r="Y66" i="3" s="1"/>
  <c r="X70" i="3"/>
  <c r="Y70" i="3" s="1"/>
  <c r="X67" i="3"/>
  <c r="Y67" i="3" s="1"/>
  <c r="X62" i="3"/>
  <c r="Y62" i="3" s="1"/>
  <c r="S60" i="3"/>
  <c r="T60" i="3" s="1"/>
  <c r="X58" i="3"/>
  <c r="Y58" i="3" s="1"/>
  <c r="X60" i="3"/>
  <c r="Y60" i="3" s="1"/>
  <c r="G79" i="3"/>
  <c r="H79" i="3" s="1"/>
  <c r="X103" i="3"/>
  <c r="Y103" i="3" s="1"/>
  <c r="X105" i="3"/>
  <c r="Y105" i="3" s="1"/>
  <c r="G111" i="3"/>
  <c r="H111" i="3" s="1"/>
  <c r="W111" i="3"/>
  <c r="B112" i="3"/>
  <c r="C112" i="3" s="1"/>
  <c r="W112" i="3"/>
  <c r="N116" i="3"/>
  <c r="O116" i="3" s="1"/>
  <c r="B118" i="3"/>
  <c r="C118" i="3" s="1"/>
  <c r="G50" i="3"/>
  <c r="H50" i="3" s="1"/>
  <c r="X68" i="3"/>
  <c r="Y68" i="3" s="1"/>
  <c r="G110" i="3"/>
  <c r="H110" i="3" s="1"/>
  <c r="B116" i="3"/>
  <c r="C116" i="3" s="1"/>
  <c r="X119" i="3"/>
  <c r="Y119" i="3" s="1"/>
  <c r="N69" i="3"/>
  <c r="O69" i="3" s="1"/>
  <c r="X83" i="3"/>
  <c r="Y83" i="3" s="1"/>
  <c r="G89" i="3"/>
  <c r="H89" i="3" s="1"/>
  <c r="X104" i="3"/>
  <c r="Y104" i="3" s="1"/>
  <c r="N110" i="3"/>
  <c r="O110" i="3" s="1"/>
  <c r="B111" i="3"/>
  <c r="C111" i="3" s="1"/>
  <c r="M112" i="3"/>
  <c r="X116" i="3"/>
  <c r="Y116" i="3" s="1"/>
  <c r="B110" i="3"/>
  <c r="C110" i="3" s="1"/>
  <c r="R111" i="3"/>
  <c r="N112" i="3"/>
  <c r="O112" i="3" s="1"/>
  <c r="S115" i="3"/>
  <c r="T115" i="3" s="1"/>
  <c r="G117" i="3"/>
  <c r="H117" i="3" s="1"/>
  <c r="G119" i="3"/>
  <c r="H119" i="3" s="1"/>
  <c r="B59" i="3"/>
  <c r="C59" i="3" s="1"/>
  <c r="G59" i="3"/>
  <c r="H59" i="3" s="1"/>
  <c r="G109" i="3"/>
  <c r="H109" i="3" s="1"/>
  <c r="G102" i="3"/>
  <c r="H102" i="3" s="1"/>
  <c r="S102" i="3"/>
  <c r="T102" i="3" s="1"/>
  <c r="B102" i="3"/>
  <c r="C102" i="3" s="1"/>
  <c r="S104" i="3"/>
  <c r="T104" i="3" s="1"/>
  <c r="G100" i="3"/>
  <c r="H100" i="3" s="1"/>
  <c r="B98" i="3"/>
  <c r="C98" i="3" s="1"/>
  <c r="G96" i="3"/>
  <c r="H96" i="3" s="1"/>
  <c r="G94" i="3"/>
  <c r="H94" i="3" s="1"/>
  <c r="B92" i="3"/>
  <c r="C92" i="3" s="1"/>
  <c r="G90" i="3"/>
  <c r="H90" i="3" s="1"/>
  <c r="G88" i="3"/>
  <c r="H88" i="3" s="1"/>
  <c r="B86" i="3"/>
  <c r="C86" i="3" s="1"/>
  <c r="G84" i="3"/>
  <c r="H84" i="3" s="1"/>
  <c r="B82" i="3"/>
  <c r="C82" i="3" s="1"/>
  <c r="G80" i="3"/>
  <c r="H80" i="3" s="1"/>
  <c r="G78" i="3"/>
  <c r="H78" i="3" s="1"/>
  <c r="G76" i="3"/>
  <c r="H76" i="3" s="1"/>
  <c r="G74" i="3"/>
  <c r="H74" i="3" s="1"/>
  <c r="B73" i="3"/>
  <c r="C73" i="3" s="1"/>
  <c r="G72" i="3"/>
  <c r="H72" i="3" s="1"/>
  <c r="S70" i="3"/>
  <c r="T70" i="3" s="1"/>
  <c r="G70" i="3"/>
  <c r="H70" i="3" s="1"/>
  <c r="S69" i="3"/>
  <c r="T69" i="3" s="1"/>
  <c r="G69" i="3"/>
  <c r="H69" i="3" s="1"/>
  <c r="B68" i="3"/>
  <c r="C68" i="3" s="1"/>
  <c r="G68" i="3"/>
  <c r="H68" i="3" s="1"/>
  <c r="S68" i="3"/>
  <c r="T68" i="3" s="1"/>
  <c r="S67" i="3"/>
  <c r="T67" i="3" s="1"/>
  <c r="G66" i="3"/>
  <c r="H66" i="3" s="1"/>
  <c r="S66" i="3"/>
  <c r="T66" i="3" s="1"/>
  <c r="G64" i="3"/>
  <c r="H64" i="3" s="1"/>
  <c r="S64" i="3"/>
  <c r="T64" i="3" s="1"/>
  <c r="G62" i="3"/>
  <c r="H62" i="3" s="1"/>
  <c r="S62" i="3"/>
  <c r="T62" i="3" s="1"/>
  <c r="G60" i="3"/>
  <c r="H60" i="3" s="1"/>
  <c r="S59" i="3"/>
  <c r="T59" i="3" s="1"/>
  <c r="G58" i="3"/>
  <c r="H58" i="3" s="1"/>
  <c r="B55" i="3"/>
  <c r="C55" i="3" s="1"/>
  <c r="B54" i="3"/>
  <c r="C54" i="3" s="1"/>
  <c r="G52" i="3"/>
  <c r="H52" i="3" s="1"/>
  <c r="D45" i="3"/>
  <c r="D37" i="3"/>
  <c r="D29" i="3"/>
  <c r="B23" i="3"/>
  <c r="C23" i="3" s="1"/>
  <c r="B21" i="3"/>
  <c r="C21" i="3" s="1"/>
  <c r="B107" i="3"/>
  <c r="C107" i="3" s="1"/>
  <c r="N105" i="3"/>
  <c r="O105" i="3" s="1"/>
  <c r="B105" i="3"/>
  <c r="C105" i="3" s="1"/>
  <c r="G105" i="3"/>
  <c r="H105" i="3" s="1"/>
  <c r="N104" i="3"/>
  <c r="B104" i="3"/>
  <c r="C104" i="3" s="1"/>
  <c r="N103" i="3"/>
  <c r="O103" i="3" s="1"/>
  <c r="B103" i="3"/>
  <c r="C103" i="3" s="1"/>
  <c r="G103" i="3"/>
  <c r="H103" i="3" s="1"/>
  <c r="B101" i="3"/>
  <c r="C101" i="3" s="1"/>
  <c r="G99" i="3"/>
  <c r="H99" i="3" s="1"/>
  <c r="B97" i="3"/>
  <c r="C97" i="3" s="1"/>
  <c r="G97" i="3"/>
  <c r="H97" i="3" s="1"/>
  <c r="G95" i="3"/>
  <c r="H95" i="3" s="1"/>
  <c r="G93" i="3"/>
  <c r="H93" i="3" s="1"/>
  <c r="B91" i="3"/>
  <c r="C91" i="3" s="1"/>
  <c r="B88" i="3"/>
  <c r="C88" i="3" s="1"/>
  <c r="B87" i="3"/>
  <c r="C87" i="3" s="1"/>
  <c r="B85" i="3"/>
  <c r="C85" i="3" s="1"/>
  <c r="G83" i="3"/>
  <c r="H83" i="3" s="1"/>
  <c r="B81" i="3"/>
  <c r="C81" i="3" s="1"/>
  <c r="B80" i="3"/>
  <c r="C80" i="3" s="1"/>
  <c r="B78" i="3"/>
  <c r="C78" i="3" s="1"/>
  <c r="G77" i="3"/>
  <c r="H77" i="3" s="1"/>
  <c r="B75" i="3"/>
  <c r="C75" i="3" s="1"/>
  <c r="G73" i="3"/>
  <c r="H73" i="3" s="1"/>
  <c r="B71" i="3"/>
  <c r="C71" i="3" s="1"/>
  <c r="N71" i="3"/>
  <c r="G71" i="3"/>
  <c r="H71" i="3" s="1"/>
  <c r="N70" i="3"/>
  <c r="O70" i="3" s="1"/>
  <c r="B70" i="3"/>
  <c r="C70" i="3" s="1"/>
  <c r="G67" i="3"/>
  <c r="H67" i="3" s="1"/>
  <c r="N67" i="3"/>
  <c r="O67" i="3" s="1"/>
  <c r="B66" i="3"/>
  <c r="C66" i="3" s="1"/>
  <c r="N66" i="3"/>
  <c r="O66" i="3" s="1"/>
  <c r="N65" i="3"/>
  <c r="I65" i="3" s="1"/>
  <c r="J65" i="3" s="1"/>
  <c r="B65" i="3"/>
  <c r="C65" i="3" s="1"/>
  <c r="G65" i="3"/>
  <c r="H65" i="3" s="1"/>
  <c r="N64" i="3"/>
  <c r="B64" i="3"/>
  <c r="C64" i="3" s="1"/>
  <c r="N63" i="3"/>
  <c r="G63" i="3"/>
  <c r="H63" i="3" s="1"/>
  <c r="B63" i="3"/>
  <c r="C63" i="3" s="1"/>
  <c r="N62" i="3"/>
  <c r="O62" i="3" s="1"/>
  <c r="B62" i="3"/>
  <c r="C62" i="3" s="1"/>
  <c r="N60" i="3"/>
  <c r="B60" i="3"/>
  <c r="C60" i="3" s="1"/>
  <c r="B58" i="3"/>
  <c r="C58" i="3" s="1"/>
  <c r="N58" i="3"/>
  <c r="B57" i="3"/>
  <c r="C57" i="3" s="1"/>
  <c r="G56" i="3"/>
  <c r="H56" i="3" s="1"/>
  <c r="G53" i="3"/>
  <c r="H53" i="3" s="1"/>
  <c r="B51" i="3"/>
  <c r="C51" i="3" s="1"/>
  <c r="B48" i="3"/>
  <c r="B47" i="3"/>
  <c r="B46" i="3"/>
  <c r="B45" i="3"/>
  <c r="B44" i="3"/>
  <c r="B43" i="3"/>
  <c r="B42" i="3"/>
  <c r="B41" i="3"/>
  <c r="B40" i="3"/>
  <c r="B39" i="3"/>
  <c r="B38" i="3"/>
  <c r="B37" i="3"/>
  <c r="B36" i="3"/>
  <c r="B35" i="3"/>
  <c r="B34" i="3"/>
  <c r="B33" i="3"/>
  <c r="B32" i="3"/>
  <c r="B31" i="3"/>
  <c r="B30" i="3"/>
  <c r="B29" i="3"/>
  <c r="B28" i="3"/>
  <c r="B27" i="3"/>
  <c r="B26" i="3"/>
  <c r="B25" i="3"/>
  <c r="B24" i="3"/>
  <c r="B22" i="3"/>
  <c r="C22" i="3" s="1"/>
  <c r="N15" i="3"/>
  <c r="R119" i="3"/>
  <c r="S119" i="3"/>
  <c r="T119" i="3" s="1"/>
  <c r="I117" i="3"/>
  <c r="J117" i="3" s="1"/>
  <c r="O117" i="3"/>
  <c r="D117" i="3"/>
  <c r="E117" i="3" s="1"/>
  <c r="O118" i="3"/>
  <c r="D118" i="3"/>
  <c r="E118" i="3" s="1"/>
  <c r="I118" i="3"/>
  <c r="J118" i="3" s="1"/>
  <c r="B117" i="3"/>
  <c r="C117" i="3" s="1"/>
  <c r="G118" i="3"/>
  <c r="H118" i="3" s="1"/>
  <c r="M117" i="3"/>
  <c r="W117" i="3"/>
  <c r="R118" i="3"/>
  <c r="R117" i="3"/>
  <c r="M118" i="3"/>
  <c r="W118" i="3"/>
  <c r="M115" i="3"/>
  <c r="W115" i="3"/>
  <c r="R116" i="3"/>
  <c r="N115" i="3"/>
  <c r="S116" i="3"/>
  <c r="G115" i="3"/>
  <c r="H115" i="3" s="1"/>
  <c r="I113" i="3"/>
  <c r="J113" i="3" s="1"/>
  <c r="O113" i="3"/>
  <c r="D113" i="3"/>
  <c r="E113" i="3" s="1"/>
  <c r="O114" i="3"/>
  <c r="D114" i="3"/>
  <c r="E114" i="3" s="1"/>
  <c r="I114" i="3"/>
  <c r="J114" i="3" s="1"/>
  <c r="B113" i="3"/>
  <c r="C113" i="3" s="1"/>
  <c r="G114" i="3"/>
  <c r="H114" i="3" s="1"/>
  <c r="M113" i="3"/>
  <c r="W113" i="3"/>
  <c r="R114" i="3"/>
  <c r="R113" i="3"/>
  <c r="M114" i="3"/>
  <c r="W114" i="3"/>
  <c r="I111" i="3"/>
  <c r="J111" i="3" s="1"/>
  <c r="O111" i="3"/>
  <c r="D111" i="3"/>
  <c r="E111" i="3" s="1"/>
  <c r="T112" i="3"/>
  <c r="B109" i="3"/>
  <c r="C109" i="3" s="1"/>
  <c r="M109" i="3"/>
  <c r="W109" i="3"/>
  <c r="R110" i="3"/>
  <c r="S110" i="3"/>
  <c r="T110" i="3" s="1"/>
  <c r="O107" i="3"/>
  <c r="M106" i="3"/>
  <c r="W106" i="3"/>
  <c r="R107" i="3"/>
  <c r="G107" i="3"/>
  <c r="H107" i="3" s="1"/>
  <c r="N106" i="3"/>
  <c r="S107" i="3"/>
  <c r="T107" i="3" s="1"/>
  <c r="G106" i="3"/>
  <c r="H106" i="3" s="1"/>
  <c r="R106" i="3"/>
  <c r="M107" i="3"/>
  <c r="W107" i="3"/>
  <c r="M104" i="3"/>
  <c r="R105" i="3"/>
  <c r="M102" i="3"/>
  <c r="W102" i="3"/>
  <c r="R103" i="3"/>
  <c r="X102" i="3"/>
  <c r="Y102" i="3" s="1"/>
  <c r="S103" i="3"/>
  <c r="T103" i="3" s="1"/>
  <c r="N102" i="3"/>
  <c r="O99" i="3"/>
  <c r="O97" i="3"/>
  <c r="O93" i="3"/>
  <c r="O95" i="3"/>
  <c r="O101" i="3"/>
  <c r="B100" i="3"/>
  <c r="C100" i="3" s="1"/>
  <c r="G101" i="3"/>
  <c r="H101" i="3" s="1"/>
  <c r="W92" i="3"/>
  <c r="R93" i="3"/>
  <c r="M96" i="3"/>
  <c r="W98" i="3"/>
  <c r="R99" i="3"/>
  <c r="M100" i="3"/>
  <c r="R101" i="3"/>
  <c r="N92" i="3"/>
  <c r="S93" i="3"/>
  <c r="T93" i="3" s="1"/>
  <c r="N94" i="3"/>
  <c r="X94" i="3"/>
  <c r="Y94" i="3" s="1"/>
  <c r="S95" i="3"/>
  <c r="T95" i="3" s="1"/>
  <c r="N96" i="3"/>
  <c r="X96" i="3"/>
  <c r="Y96" i="3" s="1"/>
  <c r="S97" i="3"/>
  <c r="T97" i="3" s="1"/>
  <c r="N98" i="3"/>
  <c r="S99" i="3"/>
  <c r="T99" i="3" s="1"/>
  <c r="N100" i="3"/>
  <c r="X100" i="3"/>
  <c r="Y100" i="3" s="1"/>
  <c r="S101" i="3"/>
  <c r="T101" i="3" s="1"/>
  <c r="B96" i="3"/>
  <c r="C96" i="3" s="1"/>
  <c r="M92" i="3"/>
  <c r="M94" i="3"/>
  <c r="R97" i="3"/>
  <c r="M98" i="3"/>
  <c r="B94" i="3"/>
  <c r="C94" i="3" s="1"/>
  <c r="G92" i="3"/>
  <c r="H92" i="3" s="1"/>
  <c r="B93" i="3"/>
  <c r="C93" i="3" s="1"/>
  <c r="B95" i="3"/>
  <c r="C95" i="3" s="1"/>
  <c r="G98" i="3"/>
  <c r="H98" i="3" s="1"/>
  <c r="B99" i="3"/>
  <c r="C99" i="3" s="1"/>
  <c r="R92" i="3"/>
  <c r="M93" i="3"/>
  <c r="W93" i="3"/>
  <c r="R94" i="3"/>
  <c r="M95" i="3"/>
  <c r="W95" i="3"/>
  <c r="R96" i="3"/>
  <c r="M97" i="3"/>
  <c r="W97" i="3"/>
  <c r="R98" i="3"/>
  <c r="M99" i="3"/>
  <c r="W99" i="3"/>
  <c r="R100" i="3"/>
  <c r="M101" i="3"/>
  <c r="W101" i="3"/>
  <c r="O89" i="3"/>
  <c r="O87" i="3"/>
  <c r="O85" i="3"/>
  <c r="O83" i="3"/>
  <c r="O91" i="3"/>
  <c r="B90" i="3"/>
  <c r="C90" i="3" s="1"/>
  <c r="G91" i="3"/>
  <c r="H91" i="3" s="1"/>
  <c r="M82" i="3"/>
  <c r="W82" i="3"/>
  <c r="R83" i="3"/>
  <c r="W84" i="3"/>
  <c r="R85" i="3"/>
  <c r="M86" i="3"/>
  <c r="W88" i="3"/>
  <c r="M90" i="3"/>
  <c r="W90" i="3"/>
  <c r="R91" i="3"/>
  <c r="N82" i="3"/>
  <c r="S83" i="3"/>
  <c r="T83" i="3" s="1"/>
  <c r="N84" i="3"/>
  <c r="S85" i="3"/>
  <c r="T85" i="3" s="1"/>
  <c r="N86" i="3"/>
  <c r="X86" i="3"/>
  <c r="Y86" i="3" s="1"/>
  <c r="S87" i="3"/>
  <c r="T87" i="3" s="1"/>
  <c r="N88" i="3"/>
  <c r="S89" i="3"/>
  <c r="T89" i="3" s="1"/>
  <c r="N90" i="3"/>
  <c r="S91" i="3"/>
  <c r="T91" i="3" s="1"/>
  <c r="M84" i="3"/>
  <c r="R87" i="3"/>
  <c r="M88" i="3"/>
  <c r="R89" i="3"/>
  <c r="B84" i="3"/>
  <c r="C84" i="3" s="1"/>
  <c r="G87" i="3"/>
  <c r="H87" i="3" s="1"/>
  <c r="G82" i="3"/>
  <c r="H82" i="3" s="1"/>
  <c r="G86" i="3"/>
  <c r="H86" i="3" s="1"/>
  <c r="B89" i="3"/>
  <c r="C89" i="3" s="1"/>
  <c r="G85" i="3"/>
  <c r="H85" i="3" s="1"/>
  <c r="B83" i="3"/>
  <c r="C83" i="3" s="1"/>
  <c r="R82" i="3"/>
  <c r="M83" i="3"/>
  <c r="R84" i="3"/>
  <c r="M85" i="3"/>
  <c r="W85" i="3"/>
  <c r="R86" i="3"/>
  <c r="M87" i="3"/>
  <c r="W87" i="3"/>
  <c r="R88" i="3"/>
  <c r="M89" i="3"/>
  <c r="W89" i="3"/>
  <c r="R90" i="3"/>
  <c r="M91" i="3"/>
  <c r="W91" i="3"/>
  <c r="O79" i="3"/>
  <c r="O77" i="3"/>
  <c r="D77" i="3"/>
  <c r="E77" i="3" s="1"/>
  <c r="I77" i="3"/>
  <c r="J77" i="3" s="1"/>
  <c r="O75" i="3"/>
  <c r="O81" i="3"/>
  <c r="M72" i="3"/>
  <c r="W72" i="3"/>
  <c r="R73" i="3"/>
  <c r="M74" i="3"/>
  <c r="W74" i="3"/>
  <c r="R75" i="3"/>
  <c r="M76" i="3"/>
  <c r="W76" i="3"/>
  <c r="R77" i="3"/>
  <c r="M78" i="3"/>
  <c r="W78" i="3"/>
  <c r="R79" i="3"/>
  <c r="M80" i="3"/>
  <c r="W80" i="3"/>
  <c r="R81" i="3"/>
  <c r="B74" i="3"/>
  <c r="C74" i="3" s="1"/>
  <c r="N72" i="3"/>
  <c r="S73" i="3"/>
  <c r="T73" i="3" s="1"/>
  <c r="N74" i="3"/>
  <c r="S75" i="3"/>
  <c r="T75" i="3" s="1"/>
  <c r="N76" i="3"/>
  <c r="N78" i="3"/>
  <c r="S79" i="3"/>
  <c r="T79" i="3" s="1"/>
  <c r="N80" i="3"/>
  <c r="S81" i="3"/>
  <c r="T81" i="3" s="1"/>
  <c r="B72" i="3"/>
  <c r="C72" i="3" s="1"/>
  <c r="G75" i="3"/>
  <c r="H75" i="3" s="1"/>
  <c r="B76" i="3"/>
  <c r="C76" i="3" s="1"/>
  <c r="G81" i="3"/>
  <c r="H81" i="3" s="1"/>
  <c r="B77" i="3"/>
  <c r="C77" i="3" s="1"/>
  <c r="B79" i="3"/>
  <c r="C79" i="3" s="1"/>
  <c r="R72" i="3"/>
  <c r="M73" i="3"/>
  <c r="W73" i="3"/>
  <c r="R74" i="3"/>
  <c r="M75" i="3"/>
  <c r="W75" i="3"/>
  <c r="R76" i="3"/>
  <c r="M77" i="3"/>
  <c r="W77" i="3"/>
  <c r="R78" i="3"/>
  <c r="M79" i="3"/>
  <c r="W79" i="3"/>
  <c r="R80" i="3"/>
  <c r="M81" i="3"/>
  <c r="W81" i="3"/>
  <c r="N73" i="3"/>
  <c r="M62" i="3"/>
  <c r="R63" i="3"/>
  <c r="M64" i="3"/>
  <c r="R65" i="3"/>
  <c r="M66" i="3"/>
  <c r="M68" i="3"/>
  <c r="R69" i="3"/>
  <c r="M70" i="3"/>
  <c r="R71" i="3"/>
  <c r="I63" i="3"/>
  <c r="J63" i="3" s="1"/>
  <c r="B67" i="3"/>
  <c r="C67" i="3" s="1"/>
  <c r="T58" i="3"/>
  <c r="I59" i="3"/>
  <c r="J59" i="3" s="1"/>
  <c r="O59" i="3"/>
  <c r="M58" i="3"/>
  <c r="R59" i="3"/>
  <c r="R58" i="3"/>
  <c r="M59" i="3"/>
  <c r="W59" i="3"/>
  <c r="O57" i="3"/>
  <c r="D57" i="3"/>
  <c r="E57" i="3" s="1"/>
  <c r="I57" i="3"/>
  <c r="J57" i="3" s="1"/>
  <c r="I56" i="3"/>
  <c r="J56" i="3" s="1"/>
  <c r="O56" i="3"/>
  <c r="D56" i="3"/>
  <c r="E56" i="3" s="1"/>
  <c r="B56" i="3"/>
  <c r="C56" i="3" s="1"/>
  <c r="M56" i="3"/>
  <c r="W56" i="3"/>
  <c r="R57" i="3"/>
  <c r="G57" i="3"/>
  <c r="H57" i="3" s="1"/>
  <c r="R56" i="3"/>
  <c r="M57" i="3"/>
  <c r="W57" i="3"/>
  <c r="G55" i="3"/>
  <c r="H55" i="3" s="1"/>
  <c r="M54" i="3"/>
  <c r="R55" i="3"/>
  <c r="N54" i="3"/>
  <c r="X54" i="3"/>
  <c r="Y54" i="3" s="1"/>
  <c r="G54" i="3"/>
  <c r="H54" i="3" s="1"/>
  <c r="R54" i="3"/>
  <c r="M55" i="3"/>
  <c r="W55" i="3"/>
  <c r="N55" i="3"/>
  <c r="O53" i="3"/>
  <c r="D53" i="3"/>
  <c r="E53" i="3" s="1"/>
  <c r="I53" i="3"/>
  <c r="J53" i="3" s="1"/>
  <c r="M52" i="3"/>
  <c r="W52" i="3"/>
  <c r="R53" i="3"/>
  <c r="B52" i="3"/>
  <c r="C52" i="3" s="1"/>
  <c r="N52" i="3"/>
  <c r="B53" i="3"/>
  <c r="C53" i="3" s="1"/>
  <c r="R52" i="3"/>
  <c r="M53" i="3"/>
  <c r="W53" i="3"/>
  <c r="O51" i="3"/>
  <c r="B50" i="3"/>
  <c r="C50" i="3" s="1"/>
  <c r="G51" i="3"/>
  <c r="H51" i="3" s="1"/>
  <c r="M50" i="3"/>
  <c r="W50" i="3"/>
  <c r="R51" i="3"/>
  <c r="N50" i="3"/>
  <c r="S51" i="3"/>
  <c r="T51" i="3" s="1"/>
  <c r="R50" i="3"/>
  <c r="M51" i="3"/>
  <c r="W51" i="3"/>
  <c r="X11" i="3"/>
  <c r="X5" i="3"/>
  <c r="M25" i="3"/>
  <c r="W33" i="3"/>
  <c r="X27" i="3"/>
  <c r="N4" i="3"/>
  <c r="S22" i="3"/>
  <c r="M33" i="3"/>
  <c r="W41" i="3"/>
  <c r="M41" i="3"/>
  <c r="S38" i="3"/>
  <c r="R21" i="3"/>
  <c r="M12" i="3"/>
  <c r="X18" i="3"/>
  <c r="S46" i="3"/>
  <c r="R29" i="3"/>
  <c r="R4" i="3"/>
  <c r="X13" i="3"/>
  <c r="N13" i="3"/>
  <c r="N43" i="3"/>
  <c r="R37" i="3"/>
  <c r="R12" i="3"/>
  <c r="X43" i="3"/>
  <c r="N35" i="3"/>
  <c r="R45" i="3"/>
  <c r="W4" i="3"/>
  <c r="X10" i="3"/>
  <c r="X35" i="3"/>
  <c r="W25" i="3"/>
  <c r="W12" i="3"/>
  <c r="N14" i="3"/>
  <c r="X42" i="3"/>
  <c r="X34" i="3"/>
  <c r="X26" i="3"/>
  <c r="S23" i="3"/>
  <c r="S39" i="3"/>
  <c r="S47" i="3"/>
  <c r="N42" i="3"/>
  <c r="N34" i="3"/>
  <c r="N26" i="3"/>
  <c r="G21" i="3"/>
  <c r="H21" i="3" s="1"/>
  <c r="G23" i="3"/>
  <c r="H23" i="3" s="1"/>
  <c r="M5" i="3"/>
  <c r="R5" i="3"/>
  <c r="R13" i="3"/>
  <c r="N6" i="3"/>
  <c r="X19" i="3"/>
  <c r="S32" i="3"/>
  <c r="S40" i="3"/>
  <c r="S48" i="3"/>
  <c r="R6" i="3"/>
  <c r="R14" i="3"/>
  <c r="W6" i="3"/>
  <c r="W14" i="3"/>
  <c r="N7" i="3"/>
  <c r="X21" i="3"/>
  <c r="X40" i="3"/>
  <c r="X32" i="3"/>
  <c r="X24" i="3"/>
  <c r="S25" i="3"/>
  <c r="D25" i="3" s="1"/>
  <c r="S33" i="3"/>
  <c r="D33" i="3" s="1"/>
  <c r="S41" i="3"/>
  <c r="D41" i="3" s="1"/>
  <c r="N48" i="3"/>
  <c r="N40" i="3"/>
  <c r="N32" i="3"/>
  <c r="N24" i="3"/>
  <c r="M28" i="3"/>
  <c r="M36" i="3"/>
  <c r="M44" i="3"/>
  <c r="W28" i="3"/>
  <c r="W36" i="3"/>
  <c r="W44" i="3"/>
  <c r="R7" i="3"/>
  <c r="R15" i="3"/>
  <c r="W7" i="3"/>
  <c r="W15" i="3"/>
  <c r="X17" i="3"/>
  <c r="X9" i="3"/>
  <c r="X47" i="3"/>
  <c r="X39" i="3"/>
  <c r="X31" i="3"/>
  <c r="X23" i="3"/>
  <c r="S26" i="3"/>
  <c r="S34" i="3"/>
  <c r="S42" i="3"/>
  <c r="N47" i="3"/>
  <c r="N39" i="3"/>
  <c r="N23" i="3"/>
  <c r="M21" i="3"/>
  <c r="M29" i="3"/>
  <c r="M37" i="3"/>
  <c r="M45" i="3"/>
  <c r="W29" i="3"/>
  <c r="W37" i="3"/>
  <c r="W45" i="3"/>
  <c r="R8" i="3"/>
  <c r="R16" i="3"/>
  <c r="W8" i="3"/>
  <c r="W16" i="3"/>
  <c r="S11" i="3"/>
  <c r="X46" i="3"/>
  <c r="X38" i="3"/>
  <c r="X30" i="3"/>
  <c r="X22" i="3"/>
  <c r="S35" i="3"/>
  <c r="S43" i="3"/>
  <c r="N46" i="3"/>
  <c r="N38" i="3"/>
  <c r="N22" i="3"/>
  <c r="G22" i="3"/>
  <c r="H22" i="3" s="1"/>
  <c r="M9" i="3"/>
  <c r="M17" i="3"/>
  <c r="R9" i="3"/>
  <c r="R17" i="3"/>
  <c r="X48" i="3"/>
  <c r="S28" i="3"/>
  <c r="D28" i="3" s="1"/>
  <c r="S36" i="3"/>
  <c r="D36" i="3" s="1"/>
  <c r="S44" i="3"/>
  <c r="D44" i="3" s="1"/>
  <c r="N21" i="3"/>
  <c r="M23" i="3"/>
  <c r="R10" i="3"/>
  <c r="R18" i="3"/>
  <c r="I71" i="3" l="1"/>
  <c r="J71" i="3" s="1"/>
  <c r="I112" i="3"/>
  <c r="J112" i="3" s="1"/>
  <c r="D110" i="3"/>
  <c r="E110" i="3" s="1"/>
  <c r="D64" i="3"/>
  <c r="E64" i="3" s="1"/>
  <c r="I91" i="3"/>
  <c r="J91" i="3" s="1"/>
  <c r="I110" i="3"/>
  <c r="J110" i="3" s="1"/>
  <c r="I66" i="3"/>
  <c r="J66" i="3" s="1"/>
  <c r="D58" i="3"/>
  <c r="E58" i="3" s="1"/>
  <c r="I58" i="3"/>
  <c r="J58" i="3" s="1"/>
  <c r="I69" i="3"/>
  <c r="J69" i="3" s="1"/>
  <c r="D40" i="3"/>
  <c r="D32" i="3"/>
  <c r="I93" i="3"/>
  <c r="J93" i="3" s="1"/>
  <c r="D112" i="3"/>
  <c r="E112" i="3" s="1"/>
  <c r="I119" i="3"/>
  <c r="J119" i="3" s="1"/>
  <c r="D26" i="3"/>
  <c r="I116" i="3"/>
  <c r="J116" i="3" s="1"/>
  <c r="D47" i="3"/>
  <c r="D42" i="3"/>
  <c r="I101" i="3"/>
  <c r="J101" i="3" s="1"/>
  <c r="D101" i="3"/>
  <c r="E101" i="3" s="1"/>
  <c r="D104" i="3"/>
  <c r="E104" i="3" s="1"/>
  <c r="O58" i="3"/>
  <c r="D93" i="3"/>
  <c r="E93" i="3" s="1"/>
  <c r="D89" i="3"/>
  <c r="E89" i="3" s="1"/>
  <c r="D81" i="3"/>
  <c r="E81" i="3" s="1"/>
  <c r="I75" i="3"/>
  <c r="J75" i="3" s="1"/>
  <c r="D70" i="3"/>
  <c r="E70" i="3" s="1"/>
  <c r="D69" i="3"/>
  <c r="E69" i="3" s="1"/>
  <c r="D68" i="3"/>
  <c r="E68" i="3" s="1"/>
  <c r="I68" i="3"/>
  <c r="J68" i="3" s="1"/>
  <c r="D62" i="3"/>
  <c r="E62" i="3" s="1"/>
  <c r="I62" i="3"/>
  <c r="J62" i="3" s="1"/>
  <c r="D59" i="3"/>
  <c r="E59" i="3" s="1"/>
  <c r="D51" i="3"/>
  <c r="E51" i="3" s="1"/>
  <c r="I51" i="3"/>
  <c r="J51" i="3" s="1"/>
  <c r="D48" i="3"/>
  <c r="D46" i="3"/>
  <c r="D43" i="3"/>
  <c r="D39" i="3"/>
  <c r="D38" i="3"/>
  <c r="D35" i="3"/>
  <c r="D34" i="3"/>
  <c r="D105" i="3"/>
  <c r="E105" i="3" s="1"/>
  <c r="I105" i="3"/>
  <c r="J105" i="3" s="1"/>
  <c r="O104" i="3"/>
  <c r="I104" i="3"/>
  <c r="J104" i="3" s="1"/>
  <c r="O71" i="3"/>
  <c r="D71" i="3"/>
  <c r="E71" i="3" s="1"/>
  <c r="I70" i="3"/>
  <c r="J70" i="3" s="1"/>
  <c r="D67" i="3"/>
  <c r="E67" i="3" s="1"/>
  <c r="I67" i="3"/>
  <c r="J67" i="3" s="1"/>
  <c r="D66" i="3"/>
  <c r="E66" i="3" s="1"/>
  <c r="O65" i="3"/>
  <c r="D65" i="3"/>
  <c r="E65" i="3" s="1"/>
  <c r="O64" i="3"/>
  <c r="I64" i="3"/>
  <c r="J64" i="3" s="1"/>
  <c r="O63" i="3"/>
  <c r="D63" i="3"/>
  <c r="E63" i="3" s="1"/>
  <c r="O60" i="3"/>
  <c r="D60" i="3"/>
  <c r="E60" i="3" s="1"/>
  <c r="I60" i="3"/>
  <c r="J60" i="3" s="1"/>
  <c r="D119" i="3"/>
  <c r="E119" i="3" s="1"/>
  <c r="D116" i="3"/>
  <c r="E116" i="3" s="1"/>
  <c r="T116" i="3"/>
  <c r="I115" i="3"/>
  <c r="J115" i="3" s="1"/>
  <c r="O115" i="3"/>
  <c r="D115" i="3"/>
  <c r="E115" i="3" s="1"/>
  <c r="I106" i="3"/>
  <c r="J106" i="3" s="1"/>
  <c r="O106" i="3"/>
  <c r="D106" i="3"/>
  <c r="E106" i="3" s="1"/>
  <c r="I107" i="3"/>
  <c r="J107" i="3" s="1"/>
  <c r="D107" i="3"/>
  <c r="E107" i="3" s="1"/>
  <c r="D103" i="3"/>
  <c r="E103" i="3" s="1"/>
  <c r="I103" i="3"/>
  <c r="J103" i="3" s="1"/>
  <c r="I102" i="3"/>
  <c r="J102" i="3" s="1"/>
  <c r="O102" i="3"/>
  <c r="D102" i="3"/>
  <c r="E102" i="3" s="1"/>
  <c r="I97" i="3"/>
  <c r="J97" i="3" s="1"/>
  <c r="D97" i="3"/>
  <c r="E97" i="3" s="1"/>
  <c r="I95" i="3"/>
  <c r="J95" i="3" s="1"/>
  <c r="I96" i="3"/>
  <c r="J96" i="3" s="1"/>
  <c r="O96" i="3"/>
  <c r="D96" i="3"/>
  <c r="E96" i="3" s="1"/>
  <c r="I100" i="3"/>
  <c r="J100" i="3" s="1"/>
  <c r="O100" i="3"/>
  <c r="D100" i="3"/>
  <c r="E100" i="3" s="1"/>
  <c r="I94" i="3"/>
  <c r="J94" i="3" s="1"/>
  <c r="O94" i="3"/>
  <c r="D94" i="3"/>
  <c r="E94" i="3" s="1"/>
  <c r="D95" i="3"/>
  <c r="E95" i="3" s="1"/>
  <c r="I99" i="3"/>
  <c r="J99" i="3" s="1"/>
  <c r="D99" i="3"/>
  <c r="E99" i="3" s="1"/>
  <c r="I98" i="3"/>
  <c r="J98" i="3" s="1"/>
  <c r="O98" i="3"/>
  <c r="D98" i="3"/>
  <c r="E98" i="3" s="1"/>
  <c r="I92" i="3"/>
  <c r="J92" i="3" s="1"/>
  <c r="O92" i="3"/>
  <c r="D92" i="3"/>
  <c r="E92" i="3" s="1"/>
  <c r="I85" i="3"/>
  <c r="J85" i="3" s="1"/>
  <c r="I86" i="3"/>
  <c r="J86" i="3" s="1"/>
  <c r="O86" i="3"/>
  <c r="D86" i="3"/>
  <c r="E86" i="3" s="1"/>
  <c r="D85" i="3"/>
  <c r="E85" i="3" s="1"/>
  <c r="I84" i="3"/>
  <c r="J84" i="3" s="1"/>
  <c r="O84" i="3"/>
  <c r="D84" i="3"/>
  <c r="E84" i="3" s="1"/>
  <c r="D91" i="3"/>
  <c r="E91" i="3" s="1"/>
  <c r="I87" i="3"/>
  <c r="J87" i="3" s="1"/>
  <c r="I90" i="3"/>
  <c r="J90" i="3" s="1"/>
  <c r="O90" i="3"/>
  <c r="D90" i="3"/>
  <c r="E90" i="3" s="1"/>
  <c r="D87" i="3"/>
  <c r="E87" i="3" s="1"/>
  <c r="I82" i="3"/>
  <c r="J82" i="3" s="1"/>
  <c r="O82" i="3"/>
  <c r="D82" i="3"/>
  <c r="E82" i="3" s="1"/>
  <c r="I83" i="3"/>
  <c r="J83" i="3" s="1"/>
  <c r="I88" i="3"/>
  <c r="J88" i="3" s="1"/>
  <c r="O88" i="3"/>
  <c r="D88" i="3"/>
  <c r="E88" i="3" s="1"/>
  <c r="D83" i="3"/>
  <c r="E83" i="3" s="1"/>
  <c r="I89" i="3"/>
  <c r="J89" i="3" s="1"/>
  <c r="O73" i="3"/>
  <c r="D73" i="3"/>
  <c r="E73" i="3" s="1"/>
  <c r="I73" i="3"/>
  <c r="J73" i="3" s="1"/>
  <c r="I79" i="3"/>
  <c r="J79" i="3" s="1"/>
  <c r="D79" i="3"/>
  <c r="E79" i="3" s="1"/>
  <c r="I76" i="3"/>
  <c r="J76" i="3" s="1"/>
  <c r="O76" i="3"/>
  <c r="D76" i="3"/>
  <c r="E76" i="3" s="1"/>
  <c r="D75" i="3"/>
  <c r="E75" i="3" s="1"/>
  <c r="I74" i="3"/>
  <c r="J74" i="3" s="1"/>
  <c r="O74" i="3"/>
  <c r="D74" i="3"/>
  <c r="E74" i="3" s="1"/>
  <c r="I72" i="3"/>
  <c r="J72" i="3" s="1"/>
  <c r="O72" i="3"/>
  <c r="D72" i="3"/>
  <c r="E72" i="3" s="1"/>
  <c r="I78" i="3"/>
  <c r="J78" i="3" s="1"/>
  <c r="O78" i="3"/>
  <c r="D78" i="3"/>
  <c r="E78" i="3" s="1"/>
  <c r="I80" i="3"/>
  <c r="J80" i="3" s="1"/>
  <c r="O80" i="3"/>
  <c r="D80" i="3"/>
  <c r="E80" i="3" s="1"/>
  <c r="I81" i="3"/>
  <c r="J81" i="3" s="1"/>
  <c r="I54" i="3"/>
  <c r="J54" i="3" s="1"/>
  <c r="O54" i="3"/>
  <c r="D54" i="3"/>
  <c r="E54" i="3" s="1"/>
  <c r="O55" i="3"/>
  <c r="D55" i="3"/>
  <c r="E55" i="3" s="1"/>
  <c r="I55" i="3"/>
  <c r="J55" i="3" s="1"/>
  <c r="I52" i="3"/>
  <c r="J52" i="3" s="1"/>
  <c r="O52" i="3"/>
  <c r="D52" i="3"/>
  <c r="E52" i="3" s="1"/>
  <c r="I50" i="3"/>
  <c r="J50" i="3" s="1"/>
  <c r="O50" i="3"/>
  <c r="D50" i="3"/>
  <c r="E50" i="3" s="1"/>
  <c r="I22" i="3"/>
  <c r="J22" i="3" s="1"/>
  <c r="D22" i="3"/>
  <c r="E22" i="3" s="1"/>
  <c r="D21" i="3"/>
  <c r="E21" i="3" s="1"/>
  <c r="I21" i="3"/>
  <c r="J21" i="3" s="1"/>
  <c r="D23" i="3"/>
  <c r="E23" i="3" s="1"/>
  <c r="I23" i="3"/>
  <c r="J23" i="3" s="1"/>
  <c r="A110" i="3" l="1"/>
  <c r="A111" i="3"/>
  <c r="A112" i="3"/>
  <c r="A113" i="3"/>
  <c r="A114" i="3"/>
  <c r="A115" i="3"/>
  <c r="A116" i="3"/>
  <c r="A117" i="3"/>
  <c r="A118" i="3"/>
  <c r="A119" i="3"/>
  <c r="A109" i="3"/>
  <c r="D115" i="1"/>
  <c r="I115" i="1"/>
  <c r="J115" i="1" s="1"/>
  <c r="N115" i="1"/>
  <c r="O115" i="1" s="1"/>
  <c r="D116" i="1"/>
  <c r="I116" i="1"/>
  <c r="J116" i="1" s="1"/>
  <c r="N116" i="1"/>
  <c r="O116" i="1" s="1"/>
  <c r="D117" i="1"/>
  <c r="E117" i="1" s="1"/>
  <c r="I117" i="1"/>
  <c r="J117" i="1" s="1"/>
  <c r="N117" i="1"/>
  <c r="O117" i="1" s="1"/>
  <c r="D118" i="1"/>
  <c r="E118" i="1" s="1"/>
  <c r="I118" i="1"/>
  <c r="J118" i="1" s="1"/>
  <c r="N118" i="1"/>
  <c r="O118" i="1" s="1"/>
  <c r="D119" i="1"/>
  <c r="E119" i="1" s="1"/>
  <c r="I119" i="1"/>
  <c r="J119" i="1" s="1"/>
  <c r="N119" i="1"/>
  <c r="O119" i="1" s="1"/>
  <c r="D120" i="1"/>
  <c r="I120" i="1"/>
  <c r="J120" i="1" s="1"/>
  <c r="N120" i="1"/>
  <c r="O120" i="1" s="1"/>
  <c r="D121" i="1"/>
  <c r="E121" i="1" s="1"/>
  <c r="I121" i="1"/>
  <c r="J121" i="1" s="1"/>
  <c r="N121" i="1"/>
  <c r="O121" i="1" s="1"/>
  <c r="D122" i="1"/>
  <c r="E122" i="1" s="1"/>
  <c r="I122" i="1"/>
  <c r="J122" i="1" s="1"/>
  <c r="N122" i="1"/>
  <c r="O122" i="1" s="1"/>
  <c r="D123" i="1"/>
  <c r="E123" i="1" s="1"/>
  <c r="I123" i="1"/>
  <c r="J123" i="1" s="1"/>
  <c r="N123" i="1"/>
  <c r="O123" i="1" s="1"/>
  <c r="N114" i="1"/>
  <c r="I114" i="1"/>
  <c r="D114" i="1"/>
  <c r="O68" i="1"/>
  <c r="O69" i="1"/>
  <c r="O70" i="1"/>
  <c r="O71" i="1"/>
  <c r="O72" i="1"/>
  <c r="O73" i="1"/>
  <c r="O75" i="1"/>
  <c r="O76" i="1"/>
  <c r="O77" i="1"/>
  <c r="O79" i="1"/>
  <c r="O80" i="1"/>
  <c r="O81" i="1"/>
  <c r="O82" i="1"/>
  <c r="O83" i="1"/>
  <c r="O84" i="1"/>
  <c r="O85" i="1"/>
  <c r="O86" i="1"/>
  <c r="O87" i="1"/>
  <c r="O88" i="1"/>
  <c r="O89" i="1"/>
  <c r="O91" i="1"/>
  <c r="O92" i="1"/>
  <c r="O93" i="1"/>
  <c r="O94" i="1"/>
  <c r="O95" i="1"/>
  <c r="O96" i="1"/>
  <c r="O97" i="1"/>
  <c r="O99" i="1"/>
  <c r="O100" i="1"/>
  <c r="O101" i="1"/>
  <c r="O103" i="1"/>
  <c r="O104" i="1"/>
  <c r="O105" i="1"/>
  <c r="O107" i="1"/>
  <c r="O108" i="1"/>
  <c r="O67" i="1"/>
  <c r="O65" i="1"/>
  <c r="O56" i="1"/>
  <c r="O57" i="1"/>
  <c r="O58" i="1"/>
  <c r="O59" i="1"/>
  <c r="O60" i="1"/>
  <c r="O61" i="1"/>
  <c r="O62" i="1"/>
  <c r="O64" i="1"/>
  <c r="O55" i="1"/>
  <c r="E27" i="1"/>
  <c r="J27" i="1"/>
  <c r="Y22" i="3"/>
  <c r="E28" i="1"/>
  <c r="T23" i="3"/>
  <c r="O28" i="1"/>
  <c r="E29" i="1"/>
  <c r="Y24" i="3"/>
  <c r="O29" i="1"/>
  <c r="E30" i="1"/>
  <c r="J30" i="1"/>
  <c r="Y25" i="3"/>
  <c r="J31" i="1"/>
  <c r="Y26" i="3"/>
  <c r="O31" i="1"/>
  <c r="O32" i="1"/>
  <c r="E33" i="1"/>
  <c r="J33" i="1"/>
  <c r="O33" i="1"/>
  <c r="E34" i="1"/>
  <c r="J34" i="1"/>
  <c r="Y29" i="3"/>
  <c r="O34" i="1"/>
  <c r="O35" i="1"/>
  <c r="O36" i="1"/>
  <c r="E37" i="1"/>
  <c r="J37" i="1"/>
  <c r="Y32" i="3"/>
  <c r="O37" i="1"/>
  <c r="E38" i="1"/>
  <c r="J38" i="1"/>
  <c r="Y33" i="3"/>
  <c r="E39" i="1"/>
  <c r="J39" i="1"/>
  <c r="O39" i="1"/>
  <c r="E40" i="1"/>
  <c r="J40" i="1"/>
  <c r="O40" i="1"/>
  <c r="O36" i="3"/>
  <c r="J41" i="1"/>
  <c r="O41" i="1"/>
  <c r="E42" i="1"/>
  <c r="J42" i="1"/>
  <c r="Y37" i="3"/>
  <c r="E43" i="1"/>
  <c r="J43" i="1"/>
  <c r="O43" i="1"/>
  <c r="J44" i="1"/>
  <c r="O44" i="1"/>
  <c r="J45" i="1"/>
  <c r="O45" i="1"/>
  <c r="E46" i="1"/>
  <c r="T41" i="3"/>
  <c r="Y41" i="3"/>
  <c r="O46" i="1"/>
  <c r="J47" i="1"/>
  <c r="Y42" i="3"/>
  <c r="O47" i="1"/>
  <c r="J48" i="1"/>
  <c r="O48" i="1"/>
  <c r="O44" i="3"/>
  <c r="T44" i="3"/>
  <c r="Y44" i="3"/>
  <c r="O49" i="1"/>
  <c r="E50" i="1"/>
  <c r="T45" i="3"/>
  <c r="O50" i="1"/>
  <c r="O46" i="3"/>
  <c r="J51" i="1"/>
  <c r="Y46" i="3"/>
  <c r="J52" i="1"/>
  <c r="O52" i="1"/>
  <c r="E53" i="1"/>
  <c r="J53" i="1"/>
  <c r="O53" i="1"/>
  <c r="O114" i="1" l="1"/>
  <c r="X109" i="3"/>
  <c r="Y109" i="3" s="1"/>
  <c r="J114" i="1"/>
  <c r="S109" i="3"/>
  <c r="T109" i="3" s="1"/>
  <c r="E114" i="1"/>
  <c r="N109" i="3"/>
  <c r="J49" i="1"/>
  <c r="J36" i="1"/>
  <c r="S31" i="3"/>
  <c r="T31" i="3" s="1"/>
  <c r="J35" i="1"/>
  <c r="S30" i="3"/>
  <c r="J32" i="1"/>
  <c r="S27" i="3"/>
  <c r="T27" i="3" s="1"/>
  <c r="J29" i="1"/>
  <c r="S24" i="3"/>
  <c r="D24" i="3" s="1"/>
  <c r="E36" i="1"/>
  <c r="N31" i="3"/>
  <c r="E35" i="1"/>
  <c r="N30" i="3"/>
  <c r="D30" i="3" s="1"/>
  <c r="E32" i="1"/>
  <c r="N27" i="3"/>
  <c r="O27" i="1"/>
  <c r="O106" i="1"/>
  <c r="O74" i="1"/>
  <c r="O90" i="1"/>
  <c r="O63" i="1"/>
  <c r="O38" i="1"/>
  <c r="O42" i="1"/>
  <c r="Y39" i="3"/>
  <c r="J46" i="1"/>
  <c r="T29" i="3"/>
  <c r="T33" i="3"/>
  <c r="T40" i="3"/>
  <c r="J28" i="1"/>
  <c r="T30" i="3"/>
  <c r="E51" i="1"/>
  <c r="E48" i="1"/>
  <c r="G24" i="3"/>
  <c r="H24" i="3" s="1"/>
  <c r="J50" i="1"/>
  <c r="E47" i="1"/>
  <c r="O98" i="1"/>
  <c r="O78" i="1"/>
  <c r="E120" i="1"/>
  <c r="T21" i="3"/>
  <c r="T43" i="3"/>
  <c r="T35" i="3"/>
  <c r="T32" i="3"/>
  <c r="Y30" i="3"/>
  <c r="Y38" i="3"/>
  <c r="Y27" i="3"/>
  <c r="O51" i="1"/>
  <c r="E41" i="1"/>
  <c r="O30" i="1"/>
  <c r="O102" i="1"/>
  <c r="Y47" i="3"/>
  <c r="T46" i="3"/>
  <c r="T38" i="3"/>
  <c r="Y36" i="3"/>
  <c r="Y48" i="3"/>
  <c r="T47" i="3"/>
  <c r="T36" i="3"/>
  <c r="Y34" i="3"/>
  <c r="Y31" i="3"/>
  <c r="T25" i="3"/>
  <c r="T22" i="3"/>
  <c r="Y45" i="3"/>
  <c r="T39" i="3"/>
  <c r="T28" i="3"/>
  <c r="Y23" i="3"/>
  <c r="Y28" i="3"/>
  <c r="T48" i="3"/>
  <c r="T42" i="3"/>
  <c r="Y40" i="3"/>
  <c r="T34" i="3"/>
  <c r="Y43" i="3"/>
  <c r="T37" i="3"/>
  <c r="Y35" i="3"/>
  <c r="T26" i="3"/>
  <c r="G36" i="3"/>
  <c r="H36" i="3" s="1"/>
  <c r="G42" i="3"/>
  <c r="H42" i="3" s="1"/>
  <c r="G40" i="3"/>
  <c r="H40" i="3" s="1"/>
  <c r="I42" i="3"/>
  <c r="G30" i="3"/>
  <c r="H30" i="3" s="1"/>
  <c r="G26" i="3"/>
  <c r="H26" i="3" s="1"/>
  <c r="G39" i="3"/>
  <c r="H39" i="3" s="1"/>
  <c r="G34" i="3"/>
  <c r="H34" i="3" s="1"/>
  <c r="G46" i="3"/>
  <c r="H46" i="3" s="1"/>
  <c r="G44" i="3"/>
  <c r="H44" i="3" s="1"/>
  <c r="G28" i="3"/>
  <c r="H28" i="3" s="1"/>
  <c r="G41" i="3"/>
  <c r="H41" i="3" s="1"/>
  <c r="G25" i="3"/>
  <c r="H25" i="3" s="1"/>
  <c r="G47" i="3"/>
  <c r="H47" i="3" s="1"/>
  <c r="G32" i="3"/>
  <c r="H32" i="3" s="1"/>
  <c r="G31" i="3"/>
  <c r="H31" i="3" s="1"/>
  <c r="G48" i="3"/>
  <c r="H48" i="3" s="1"/>
  <c r="G38" i="3"/>
  <c r="H38" i="3" s="1"/>
  <c r="G33" i="3"/>
  <c r="H33" i="3" s="1"/>
  <c r="E45" i="1"/>
  <c r="E31" i="1"/>
  <c r="O35" i="3"/>
  <c r="O22" i="3"/>
  <c r="E52" i="1"/>
  <c r="E49" i="1"/>
  <c r="E44" i="1"/>
  <c r="E116" i="1"/>
  <c r="O26" i="3"/>
  <c r="C26" i="3" s="1"/>
  <c r="O43" i="3"/>
  <c r="O47" i="3"/>
  <c r="O39" i="3"/>
  <c r="O32" i="3"/>
  <c r="C32" i="3" s="1"/>
  <c r="O48" i="3"/>
  <c r="O28" i="3"/>
  <c r="O24" i="3"/>
  <c r="C24" i="3" s="1"/>
  <c r="I41" i="3"/>
  <c r="O38" i="3"/>
  <c r="I44" i="3"/>
  <c r="G43" i="3"/>
  <c r="H43" i="3" s="1"/>
  <c r="O40" i="3"/>
  <c r="G35" i="3"/>
  <c r="H35" i="3" s="1"/>
  <c r="G27" i="3"/>
  <c r="H27" i="3" s="1"/>
  <c r="G45" i="3"/>
  <c r="H45" i="3" s="1"/>
  <c r="O42" i="3"/>
  <c r="C42" i="3" s="1"/>
  <c r="G37" i="3"/>
  <c r="H37" i="3" s="1"/>
  <c r="G29" i="3"/>
  <c r="H29" i="3" s="1"/>
  <c r="Y21" i="3"/>
  <c r="N8" i="3"/>
  <c r="N9" i="3"/>
  <c r="N10" i="3"/>
  <c r="N11" i="3"/>
  <c r="N16" i="3"/>
  <c r="N17" i="3"/>
  <c r="N18" i="3"/>
  <c r="N19" i="3"/>
  <c r="O109" i="3" l="1"/>
  <c r="I109" i="3"/>
  <c r="J109" i="3" s="1"/>
  <c r="D109" i="3"/>
  <c r="E109" i="3" s="1"/>
  <c r="D31" i="3"/>
  <c r="D27" i="3"/>
  <c r="T24" i="3"/>
  <c r="O30" i="3"/>
  <c r="C30" i="3" s="1"/>
  <c r="C40" i="3"/>
  <c r="C28" i="3"/>
  <c r="C48" i="3"/>
  <c r="C39" i="3"/>
  <c r="C35" i="3"/>
  <c r="C38" i="3"/>
  <c r="C47" i="3"/>
  <c r="C36" i="3"/>
  <c r="C44" i="3"/>
  <c r="C43" i="3"/>
  <c r="C46" i="3"/>
  <c r="J42" i="3"/>
  <c r="E42" i="3"/>
  <c r="J41" i="3"/>
  <c r="E41" i="3"/>
  <c r="J44" i="3"/>
  <c r="E44" i="3"/>
  <c r="I33" i="3"/>
  <c r="O12" i="3"/>
  <c r="I46" i="3"/>
  <c r="I25" i="3"/>
  <c r="O19" i="3"/>
  <c r="O18" i="3"/>
  <c r="O14" i="3"/>
  <c r="O13" i="3"/>
  <c r="O8" i="3"/>
  <c r="O17" i="3"/>
  <c r="O7" i="3"/>
  <c r="O9" i="3"/>
  <c r="O16" i="3"/>
  <c r="I40" i="3"/>
  <c r="I39" i="3"/>
  <c r="I36" i="3"/>
  <c r="I30" i="3"/>
  <c r="G19" i="3"/>
  <c r="H19" i="3" s="1"/>
  <c r="I43" i="3"/>
  <c r="I47" i="3"/>
  <c r="I26" i="3"/>
  <c r="G15" i="3"/>
  <c r="H15" i="3" s="1"/>
  <c r="G7" i="3"/>
  <c r="H7" i="3" s="1"/>
  <c r="G8" i="3"/>
  <c r="H8" i="3" s="1"/>
  <c r="B16" i="3"/>
  <c r="C16" i="3" s="1"/>
  <c r="G14" i="3"/>
  <c r="H14" i="3" s="1"/>
  <c r="O21" i="3"/>
  <c r="G6" i="3"/>
  <c r="H6" i="3" s="1"/>
  <c r="G11" i="3"/>
  <c r="H11" i="3" s="1"/>
  <c r="G18" i="3"/>
  <c r="H18" i="3" s="1"/>
  <c r="G10" i="3"/>
  <c r="H10" i="3" s="1"/>
  <c r="B13" i="3"/>
  <c r="C13" i="3" s="1"/>
  <c r="I35" i="3"/>
  <c r="B7" i="3"/>
  <c r="C7" i="3" s="1"/>
  <c r="B8" i="3"/>
  <c r="C8" i="3" s="1"/>
  <c r="G12" i="3"/>
  <c r="H12" i="3" s="1"/>
  <c r="B17" i="3"/>
  <c r="C17" i="3" s="1"/>
  <c r="G9" i="3"/>
  <c r="H9" i="3" s="1"/>
  <c r="G4" i="3"/>
  <c r="H4" i="3" s="1"/>
  <c r="O31" i="3"/>
  <c r="C31" i="3" s="1"/>
  <c r="I31" i="3"/>
  <c r="I38" i="3"/>
  <c r="O25" i="3"/>
  <c r="C25" i="3" s="1"/>
  <c r="I28" i="3"/>
  <c r="I29" i="3"/>
  <c r="O29" i="3"/>
  <c r="C29" i="3" s="1"/>
  <c r="O23" i="3"/>
  <c r="I45" i="3"/>
  <c r="O45" i="3"/>
  <c r="C45" i="3" s="1"/>
  <c r="O37" i="3"/>
  <c r="C37" i="3" s="1"/>
  <c r="I37" i="3"/>
  <c r="I48" i="3"/>
  <c r="I32" i="3"/>
  <c r="O33" i="3"/>
  <c r="C33" i="3" s="1"/>
  <c r="O41" i="3"/>
  <c r="C41" i="3" s="1"/>
  <c r="I27" i="3"/>
  <c r="O27" i="3"/>
  <c r="C27" i="3" s="1"/>
  <c r="I34" i="3"/>
  <c r="O34" i="3"/>
  <c r="C34" i="3" s="1"/>
  <c r="I24" i="3"/>
  <c r="B10" i="3"/>
  <c r="C10" i="3" s="1"/>
  <c r="B9" i="3"/>
  <c r="C9" i="3" s="1"/>
  <c r="G5" i="3"/>
  <c r="H5" i="3" s="1"/>
  <c r="O10" i="3"/>
  <c r="G13" i="3"/>
  <c r="H13" i="3" s="1"/>
  <c r="B18" i="3"/>
  <c r="C18" i="3" s="1"/>
  <c r="B12" i="3"/>
  <c r="C12" i="3" s="1"/>
  <c r="G17" i="3"/>
  <c r="H17" i="3" s="1"/>
  <c r="O15" i="3"/>
  <c r="G16" i="3"/>
  <c r="H16" i="3" s="1"/>
  <c r="B15" i="3"/>
  <c r="C15" i="3" s="1"/>
  <c r="O11" i="3"/>
  <c r="B19" i="3"/>
  <c r="C19" i="3" s="1"/>
  <c r="B11" i="3"/>
  <c r="C11" i="3" s="1"/>
  <c r="B14" i="3"/>
  <c r="C14" i="3" s="1"/>
  <c r="B6" i="3"/>
  <c r="C6" i="3" s="1"/>
  <c r="B5" i="3"/>
  <c r="C5" i="3" s="1"/>
  <c r="J10" i="1"/>
  <c r="T7" i="3"/>
  <c r="S8" i="3"/>
  <c r="J17" i="1"/>
  <c r="J18" i="1"/>
  <c r="J19" i="1"/>
  <c r="T15" i="3"/>
  <c r="S16" i="3"/>
  <c r="S17" i="3"/>
  <c r="J23" i="1"/>
  <c r="S19" i="3"/>
  <c r="T4" i="3"/>
  <c r="Y5" i="3"/>
  <c r="Y6" i="3"/>
  <c r="O12" i="1"/>
  <c r="Y8" i="3"/>
  <c r="Y9" i="3"/>
  <c r="O15" i="1"/>
  <c r="O16" i="1"/>
  <c r="Y12" i="3"/>
  <c r="Y13" i="3"/>
  <c r="Y14" i="3"/>
  <c r="O20" i="1"/>
  <c r="Y16" i="3"/>
  <c r="Y17" i="3"/>
  <c r="Y18" i="3"/>
  <c r="O24" i="1"/>
  <c r="O9" i="1"/>
  <c r="O6" i="3"/>
  <c r="E12" i="1"/>
  <c r="E15" i="1"/>
  <c r="O13" i="1"/>
  <c r="E13" i="1"/>
  <c r="E14" i="1"/>
  <c r="E17" i="1"/>
  <c r="E20" i="1"/>
  <c r="E21" i="1"/>
  <c r="E24" i="1"/>
  <c r="E19" i="1"/>
  <c r="J15" i="1" l="1"/>
  <c r="S10" i="3"/>
  <c r="T10" i="3" s="1"/>
  <c r="J14" i="1"/>
  <c r="S9" i="3"/>
  <c r="J36" i="3"/>
  <c r="E36" i="3"/>
  <c r="J47" i="3"/>
  <c r="E47" i="3"/>
  <c r="J30" i="3"/>
  <c r="E30" i="3"/>
  <c r="J33" i="3"/>
  <c r="E33" i="3"/>
  <c r="J34" i="3"/>
  <c r="E34" i="3"/>
  <c r="J25" i="3"/>
  <c r="E25" i="3"/>
  <c r="J28" i="3"/>
  <c r="E28" i="3"/>
  <c r="J39" i="3"/>
  <c r="E39" i="3"/>
  <c r="J27" i="3"/>
  <c r="E27" i="3"/>
  <c r="J32" i="3"/>
  <c r="E32" i="3"/>
  <c r="J43" i="3"/>
  <c r="E43" i="3"/>
  <c r="J29" i="3"/>
  <c r="E29" i="3"/>
  <c r="J40" i="3"/>
  <c r="E40" i="3"/>
  <c r="J46" i="3"/>
  <c r="E46" i="3"/>
  <c r="J35" i="3"/>
  <c r="E35" i="3"/>
  <c r="J24" i="3"/>
  <c r="E24" i="3"/>
  <c r="J48" i="3"/>
  <c r="E48" i="3"/>
  <c r="J45" i="3"/>
  <c r="E45" i="3"/>
  <c r="J31" i="3"/>
  <c r="E31" i="3"/>
  <c r="J26" i="3"/>
  <c r="E26" i="3"/>
  <c r="J38" i="3"/>
  <c r="E38" i="3"/>
  <c r="J37" i="3"/>
  <c r="E37" i="3"/>
  <c r="O23" i="1"/>
  <c r="T18" i="3"/>
  <c r="J13" i="1"/>
  <c r="J21" i="1"/>
  <c r="J16" i="1"/>
  <c r="O17" i="1"/>
  <c r="O14" i="1"/>
  <c r="O21" i="1"/>
  <c r="J11" i="1"/>
  <c r="Y15" i="3"/>
  <c r="J20" i="1"/>
  <c r="Y7" i="3"/>
  <c r="O18" i="1"/>
  <c r="J12" i="1"/>
  <c r="O19" i="1"/>
  <c r="O11" i="1"/>
  <c r="O22" i="1"/>
  <c r="Y10" i="3"/>
  <c r="I6" i="3"/>
  <c r="J6" i="3" s="1"/>
  <c r="D7" i="3"/>
  <c r="E7" i="3" s="1"/>
  <c r="T19" i="3"/>
  <c r="T11" i="3"/>
  <c r="D18" i="3"/>
  <c r="E18" i="3" s="1"/>
  <c r="I17" i="3"/>
  <c r="J17" i="3" s="1"/>
  <c r="T17" i="3"/>
  <c r="D17" i="3"/>
  <c r="E17" i="3" s="1"/>
  <c r="D16" i="3"/>
  <c r="E16" i="3" s="1"/>
  <c r="I16" i="3"/>
  <c r="J16" i="3" s="1"/>
  <c r="T16" i="3"/>
  <c r="I8" i="3"/>
  <c r="J8" i="3" s="1"/>
  <c r="T8" i="3"/>
  <c r="D8" i="3"/>
  <c r="E8" i="3" s="1"/>
  <c r="I7" i="3"/>
  <c r="J7" i="3" s="1"/>
  <c r="T6" i="3"/>
  <c r="D6" i="3"/>
  <c r="E6" i="3" s="1"/>
  <c r="E9" i="1"/>
  <c r="J24" i="1"/>
  <c r="J22" i="1"/>
  <c r="J9" i="1"/>
  <c r="E23" i="1"/>
  <c r="Y4" i="3"/>
  <c r="E22" i="1"/>
  <c r="Y19" i="3"/>
  <c r="Y11" i="3"/>
  <c r="B4" i="3"/>
  <c r="C4" i="3" s="1"/>
  <c r="O10" i="1"/>
  <c r="E11" i="1"/>
  <c r="E18" i="1"/>
  <c r="E10" i="1"/>
  <c r="O5" i="3"/>
  <c r="E16" i="1"/>
  <c r="O4" i="3"/>
  <c r="I15" i="3" l="1"/>
  <c r="J15" i="3" s="1"/>
  <c r="I18" i="3"/>
  <c r="J18" i="3" s="1"/>
  <c r="D15" i="3"/>
  <c r="E15" i="3" s="1"/>
  <c r="I10" i="3"/>
  <c r="J10" i="3" s="1"/>
  <c r="D10" i="3"/>
  <c r="E10" i="3" s="1"/>
  <c r="D12" i="3"/>
  <c r="E12" i="3" s="1"/>
  <c r="T12" i="3"/>
  <c r="I12" i="3"/>
  <c r="J12" i="3" s="1"/>
  <c r="D19" i="3"/>
  <c r="E19" i="3" s="1"/>
  <c r="I19" i="3"/>
  <c r="J19" i="3" s="1"/>
  <c r="I9" i="3"/>
  <c r="J9" i="3" s="1"/>
  <c r="T9" i="3"/>
  <c r="D9" i="3"/>
  <c r="E9" i="3" s="1"/>
  <c r="T5" i="3"/>
  <c r="I5" i="3"/>
  <c r="J5" i="3" s="1"/>
  <c r="I11" i="3"/>
  <c r="J11" i="3" s="1"/>
  <c r="T13" i="3"/>
  <c r="D13" i="3"/>
  <c r="E13" i="3" s="1"/>
  <c r="I13" i="3"/>
  <c r="J13" i="3" s="1"/>
  <c r="I4" i="3"/>
  <c r="J4" i="3" s="1"/>
  <c r="T14" i="3"/>
  <c r="I14" i="3"/>
  <c r="J14" i="3" s="1"/>
  <c r="D14" i="3"/>
  <c r="E14" i="3" s="1"/>
  <c r="D11" i="3"/>
  <c r="E11" i="3" s="1"/>
  <c r="D5" i="3"/>
  <c r="E5" i="3" s="1"/>
  <c r="D4" i="3"/>
  <c r="E4" i="3" s="1"/>
</calcChain>
</file>

<file path=xl/sharedStrings.xml><?xml version="1.0" encoding="utf-8"?>
<sst xmlns="http://schemas.openxmlformats.org/spreadsheetml/2006/main" count="602" uniqueCount="156">
  <si>
    <t>Pollutant</t>
  </si>
  <si>
    <t>Scan 1</t>
  </si>
  <si>
    <t>Scan 2</t>
  </si>
  <si>
    <t>Scan 3</t>
  </si>
  <si>
    <t>Antimony</t>
  </si>
  <si>
    <t>Arsenic</t>
  </si>
  <si>
    <t>Beryllium</t>
  </si>
  <si>
    <t>Cadmium</t>
  </si>
  <si>
    <t>Chromium</t>
  </si>
  <si>
    <t>Copper</t>
  </si>
  <si>
    <t>Lead</t>
  </si>
  <si>
    <t>Mercury</t>
  </si>
  <si>
    <t>Nickel</t>
  </si>
  <si>
    <t>Selenium</t>
  </si>
  <si>
    <t>Silver</t>
  </si>
  <si>
    <t>Thallium</t>
  </si>
  <si>
    <t>Zinc</t>
  </si>
  <si>
    <t>Cyanide*</t>
  </si>
  <si>
    <t>Total Phenolic Compounds*</t>
  </si>
  <si>
    <r>
      <t>Hardness (as CaCO</t>
    </r>
    <r>
      <rPr>
        <vertAlign val="subscript"/>
        <sz val="11"/>
        <color theme="1"/>
        <rFont val="Calibri"/>
        <family val="2"/>
        <scheme val="minor"/>
      </rPr>
      <t>3</t>
    </r>
    <r>
      <rPr>
        <sz val="11"/>
        <color theme="1"/>
        <rFont val="Calibri"/>
        <family val="2"/>
        <scheme val="minor"/>
      </rPr>
      <t>)</t>
    </r>
  </si>
  <si>
    <t>Metals (Total Recoverable), Cyanide, Phenols, and Hardness</t>
  </si>
  <si>
    <t>Units</t>
  </si>
  <si>
    <t>Mass</t>
  </si>
  <si>
    <t>Facility Name</t>
  </si>
  <si>
    <t>Outfall Number</t>
  </si>
  <si>
    <t>Volatile Organic Compounds (VOCs)</t>
  </si>
  <si>
    <t>Acrolein*</t>
  </si>
  <si>
    <t>Acrylonitrile*</t>
  </si>
  <si>
    <t>Benzene*</t>
  </si>
  <si>
    <t>Bromoform*</t>
  </si>
  <si>
    <t>Carbon Tetrachloride*</t>
  </si>
  <si>
    <t>Chlorobenzene*</t>
  </si>
  <si>
    <t>Chloroethane*</t>
  </si>
  <si>
    <t>Chloroform*</t>
  </si>
  <si>
    <t>1,1-Dichloroethane*</t>
  </si>
  <si>
    <t>1,2-Dichloroethane*</t>
  </si>
  <si>
    <t>Ethylbenzene*</t>
  </si>
  <si>
    <t>1,1,1-Trichloroethane*</t>
  </si>
  <si>
    <t>1,1,2-Trichloroethane*</t>
  </si>
  <si>
    <t>Trichloroethylene*</t>
  </si>
  <si>
    <t>Acid Extractable Compounds</t>
  </si>
  <si>
    <t>2-Chlorophenol</t>
  </si>
  <si>
    <t>Pentachlorophenol</t>
  </si>
  <si>
    <t>2,4,6-Trichlorophenol</t>
  </si>
  <si>
    <t>2,4-Dichlorophenol</t>
  </si>
  <si>
    <t>2,4-Dimethylphenol</t>
  </si>
  <si>
    <t>2,4-Dinitrophenol</t>
  </si>
  <si>
    <t>2-Nitrophenol</t>
  </si>
  <si>
    <t>4-Nitrophenol</t>
  </si>
  <si>
    <t>Base Neutral Compounds</t>
  </si>
  <si>
    <t>Acenaphthene</t>
  </si>
  <si>
    <t>Acenaphthylene</t>
  </si>
  <si>
    <t>Anthracene</t>
  </si>
  <si>
    <t>Benzidine</t>
  </si>
  <si>
    <t>Benzo(a)pyrene</t>
  </si>
  <si>
    <t>Benzo(ghi)perylene</t>
  </si>
  <si>
    <t>2-Chloronaphthalene</t>
  </si>
  <si>
    <t>Chrysene</t>
  </si>
  <si>
    <t>1,2-Dichlorobenzene</t>
  </si>
  <si>
    <t>1,4-Dichlorobenzene</t>
  </si>
  <si>
    <t>2,4-Dinitrotoluene</t>
  </si>
  <si>
    <t>2,6-Dinitrotoluene</t>
  </si>
  <si>
    <t>1,2-Diphenylhydrazine</t>
  </si>
  <si>
    <t>Fluoranthene</t>
  </si>
  <si>
    <t>Fluorene</t>
  </si>
  <si>
    <t>Hexachlorobenzene</t>
  </si>
  <si>
    <t>Hexachloroethane</t>
  </si>
  <si>
    <t>Isophorone</t>
  </si>
  <si>
    <t>Naphthalene</t>
  </si>
  <si>
    <t>Nitrobenzene</t>
  </si>
  <si>
    <t>Pyrene</t>
  </si>
  <si>
    <t>mg/L</t>
  </si>
  <si>
    <t>ug/L</t>
  </si>
  <si>
    <t>Flow 1</t>
  </si>
  <si>
    <t>MGD</t>
  </si>
  <si>
    <t>Flow 2</t>
  </si>
  <si>
    <t>Flow 3</t>
  </si>
  <si>
    <t>Additional Pollutants</t>
  </si>
  <si>
    <t>Conc.</t>
  </si>
  <si>
    <t>Maximum</t>
  </si>
  <si>
    <t>Average</t>
  </si>
  <si>
    <t>Test Method</t>
  </si>
  <si>
    <t>All Scans</t>
  </si>
  <si>
    <t>Phenol</t>
  </si>
  <si>
    <t>Phenanthrene</t>
  </si>
  <si>
    <t>N-Nitrosodi-Phenylamine</t>
  </si>
  <si>
    <t>1,2,4-Trichlorobenzene</t>
  </si>
  <si>
    <t>Chlorodibromo-Methane*</t>
  </si>
  <si>
    <t>2-Chloro-Ethylvinyl ether*</t>
  </si>
  <si>
    <t>Dichlorobromo-Methane*</t>
  </si>
  <si>
    <r>
      <t>Trans-</t>
    </r>
    <r>
      <rPr>
        <sz val="11"/>
        <color theme="1"/>
        <rFont val="Calibri"/>
        <family val="2"/>
        <scheme val="minor"/>
      </rPr>
      <t>1,2-Dichloro-Ethylene*</t>
    </r>
  </si>
  <si>
    <t>1,1-Dichloroethylene*</t>
  </si>
  <si>
    <t>1,2-Dichloropropane*</t>
  </si>
  <si>
    <t>1,3-Dichloro-Propylene*</t>
  </si>
  <si>
    <t>Methyl Bromide*</t>
  </si>
  <si>
    <t>Methyl Chloride*</t>
  </si>
  <si>
    <t>Methylene Chloride*</t>
  </si>
  <si>
    <t>1,1,2,2-Tetrachloro-Ethane</t>
  </si>
  <si>
    <t>Tetrachloro-Ethylene*</t>
  </si>
  <si>
    <t>Toluene*</t>
  </si>
  <si>
    <t>Vinyl Chloride*</t>
  </si>
  <si>
    <t>p-Chloro-M-Cresol</t>
  </si>
  <si>
    <t>4,6-Dinitro-O-Cresol</t>
  </si>
  <si>
    <t>Benzo(a)Anthracene</t>
  </si>
  <si>
    <t>3,4-Benzo-Fluoranthene</t>
  </si>
  <si>
    <t>Benzo(k) Fluoranthene</t>
  </si>
  <si>
    <t>Bis (2-Chloroethyoxy) Methane</t>
  </si>
  <si>
    <t>Bis (2-Chloroethyl) Ether</t>
  </si>
  <si>
    <t>Bis (2-Chloroisopropyl) Ether</t>
  </si>
  <si>
    <t>Bis (2-Ethylhexyl) Phthalate</t>
  </si>
  <si>
    <t>4-Bromophenol Phenyl Ether</t>
  </si>
  <si>
    <t>Butyl Benzyl Phthalate</t>
  </si>
  <si>
    <t>4-Chlorophenyl Phenyl Ether</t>
  </si>
  <si>
    <t>Di-N-Butyl Phthalate</t>
  </si>
  <si>
    <t>Di-N-Octyl Phthalate</t>
  </si>
  <si>
    <t>Dibenzo(a,h) Anthracene</t>
  </si>
  <si>
    <t>1,3-Dichlorobenzene</t>
  </si>
  <si>
    <t>3,3-Dichlorobenzidine</t>
  </si>
  <si>
    <t>Diethyl Phthalate</t>
  </si>
  <si>
    <t>Dimethyl Phthalate</t>
  </si>
  <si>
    <t>Hexachlorobuta-Diene</t>
  </si>
  <si>
    <t>Hexachlorocyclo-Pentadiene</t>
  </si>
  <si>
    <t>Indeno(1,2,3-cd) Pyrene</t>
  </si>
  <si>
    <t>N-Nitrosodi-N-Propylamine</t>
  </si>
  <si>
    <t>N-Nitrosodin-Methylamine</t>
  </si>
  <si>
    <t>MDL</t>
  </si>
  <si>
    <t>Grab and composite samples are defined as follows:</t>
  </si>
  <si>
    <t>To determine the maximum daily discharge values, compare the daily discharge values from each of the sample events. Report the highest total mass and highest concentration level from these samples.</t>
  </si>
  <si>
    <t>• All data must be reported as both concentration and mass (where appropriate). Use the following abbreviations in the columns headed “Units”.</t>
  </si>
  <si>
    <t>mg - milligrams                     mg/l - milligrams per liter             μg/l - micrograms per liter            g - grams</t>
  </si>
  <si>
    <t>ppm - parts per million      ppb - parts per billion                     su - standard units                            kg - kilograms</t>
  </si>
  <si>
    <t xml:space="preserve">A person experienced in performing wastewater sampling should supervise the collection of samples for the reported analyses. Specific requirements contained in the applicable analytical methods, including Chapter 63 of the Iowa Administrative Code, should be followed for sample containers, sample preservation, holding times, and collection of duplicate samples. Samples should be taken at a time representative of normal operation. To the extent feasible, all processes that contribute to wastewater should be in operation and the treatment system should be operating properly with no system upsets. Samples should be collected from the center of the flow channel (where turbulence is at a maximum), at a location specified in the current NPDES permit, or at any location adequate for the collection of a representative sample.
</t>
  </si>
  <si>
    <t xml:space="preserve">For any dilutions made and any problems encountered in the analysis, attach an explanation and supporting documentation with the application. For GC/MS, report all results found to be present by spectral confirmation (i.e., quantitation limits or detection limits should not be used as a reporting threshold for GC/MS).
</t>
  </si>
  <si>
    <t xml:space="preserve">One grab sample must be collected for each scan for cyanide, total phenols, and VOCs.  For all other pollutants, one 24-hour composite sample must be collected for each scan. A minimum of one grab sample, instead of a 24-hour composite, may be taken for effluent from waste stabilization (controlled discharge) lagoons.
</t>
  </si>
  <si>
    <t>INSTRUCTIONS</t>
  </si>
  <si>
    <t xml:space="preserve">All data provided in the application must be based on samples taken within four years prior to the date of submittal of this permit application. If you have existing data that fulfills the requirements described below, you may use that data in lieu of conducting additional sampling. If you measure more than the required number of daily values for a pollutant, you must include them in the data you report. Use the blank rows provided on the application to provide any existing sampling data that your facility may have for pollutants that are not listed. All data provided in the application must be based on samples taken within four years prior to the submittal date of this permit application.
</t>
  </si>
  <si>
    <t xml:space="preserve">The Iowa DNR or EPA may allow or establish appropriate site-specific sampling procedures or requirements, including sampling locations, sampling season, the duration between sampling events, and protocols for collecting samples under 40 CFR Part 136. Contact the permit writer for detailed guidance on sampling techniques and for answers to specific questions. The following instructions explain how to complete each of the columns in the pollutant tables in Part B.
</t>
  </si>
  <si>
    <t xml:space="preserve">gpd - gallons per day          MGD - million gallons per day      lbs - pounds ton (English ton)      T - tons (metric tons)
</t>
  </si>
  <si>
    <t xml:space="preserve">Indicate the method used for each pollutant in the “Analytical Method” column of the pollutant tables. If a method has not been approved for a pollutant for which you are providing data, you may use a suitable method to measure the concentration of the pollutant in the discharge and provide a detailed description of the method used or a reference to the published method. In such cases, indicate the method used and attach a narrative description of the method that includes the sample holding time, preservation techniques, and the quality control measures used.
</t>
  </si>
  <si>
    <r>
      <t xml:space="preserve">A municipal or semi-public facility that discharges effluent to surface waters and meets one or more of the following criteria must complete Part B (Expanded Effluent Testing Data):
</t>
    </r>
    <r>
      <rPr>
        <sz val="10"/>
        <color theme="1"/>
        <rFont val="Calibri"/>
        <family val="2"/>
      </rPr>
      <t xml:space="preserve">     • </t>
    </r>
    <r>
      <rPr>
        <sz val="10"/>
        <color theme="1"/>
        <rFont val="Calibri"/>
        <family val="2"/>
        <scheme val="minor"/>
      </rPr>
      <t xml:space="preserve">Has a design flow rate greater than or equal to 1 mgd; or
</t>
    </r>
    <r>
      <rPr>
        <sz val="10"/>
        <color theme="1"/>
        <rFont val="Calibri"/>
        <family val="2"/>
      </rPr>
      <t xml:space="preserve">     • </t>
    </r>
    <r>
      <rPr>
        <sz val="10"/>
        <color theme="1"/>
        <rFont val="Calibri"/>
        <family val="2"/>
        <scheme val="minor"/>
      </rPr>
      <t xml:space="preserve">Is required to have a pretreatment program (or has one in place); or
</t>
    </r>
    <r>
      <rPr>
        <sz val="10"/>
        <color theme="1"/>
        <rFont val="Calibri"/>
        <family val="2"/>
      </rPr>
      <t xml:space="preserve">     • </t>
    </r>
    <r>
      <rPr>
        <sz val="10"/>
        <color theme="1"/>
        <rFont val="Calibri"/>
        <family val="2"/>
        <scheme val="minor"/>
      </rPr>
      <t xml:space="preserve">Is otherwise required by the permitting authority to provide the information.
</t>
    </r>
  </si>
  <si>
    <r>
      <t>Complete Part B once for each active outfall through which effluent is discharged to surface waters. Active outfalls include discharges for controlled discharge lagoons, but do not include discharges that occur less than once every five years</t>
    </r>
    <r>
      <rPr>
        <b/>
        <sz val="10"/>
        <color theme="1"/>
        <rFont val="Arial"/>
        <family val="2"/>
      </rPr>
      <t xml:space="preserve">. </t>
    </r>
    <r>
      <rPr>
        <sz val="10"/>
        <color theme="1"/>
        <rFont val="Calibri"/>
        <family val="2"/>
        <scheme val="minor"/>
      </rPr>
      <t xml:space="preserve">Indicate on each page the outfall number (as assigned in question 15 of Part A) for which the data are provided. Use the blank rows provided to submit any data the facility may have for pollutants not specifically listed in Part B. Note that the permitting authority may require additional testing on a case-by-case basis.
</t>
    </r>
  </si>
  <si>
    <r>
      <t xml:space="preserve">All facilities meeting any of the three criteria above must provide data for each of the pollutants in Part B. </t>
    </r>
    <r>
      <rPr>
        <b/>
        <sz val="10"/>
        <color theme="1"/>
        <rFont val="Arial"/>
        <family val="2"/>
      </rPr>
      <t xml:space="preserve">All applicants submitting effluent testing data must base this data on a minimum of three pollutant scans. </t>
    </r>
    <r>
      <rPr>
        <sz val="10"/>
        <color theme="1"/>
        <rFont val="Calibri"/>
        <family val="2"/>
        <scheme val="minor"/>
      </rPr>
      <t xml:space="preserve">All samples analyzed must be representative of the discharge from the sampled outfall.
</t>
    </r>
  </si>
  <si>
    <r>
      <t xml:space="preserve">Sampling data must be representative of the facilities' discharge and take into consideration seasonal variations. </t>
    </r>
    <r>
      <rPr>
        <b/>
        <sz val="10"/>
        <color theme="1"/>
        <rFont val="Arial"/>
        <family val="2"/>
      </rPr>
      <t xml:space="preserve">At least two of the samples used to complete the effluent testing must have been taken no fewer than 4 months and no more than 8 months apart. </t>
    </r>
    <r>
      <rPr>
        <sz val="10"/>
        <color theme="1"/>
        <rFont val="Calibri"/>
        <family val="2"/>
        <scheme val="minor"/>
      </rPr>
      <t xml:space="preserve">For example, one sample may be taken in April and another in October to meet this requirement. Applicants unable to meet this time requirement due to periodic, discontinuous, or seasonal discharges can obtain alternative guidance on this requirement from the permit writer.
</t>
    </r>
  </si>
  <si>
    <r>
      <t>•</t>
    </r>
    <r>
      <rPr>
        <sz val="10"/>
        <color theme="1"/>
        <rFont val="Calibri"/>
        <family val="2"/>
        <scheme val="minor"/>
      </rPr>
      <t xml:space="preserve"> Grab sample: a representative, discrete portion of the sewage, industrial waste, other waste, surface water, or groundwater taken without regard to flow rate.</t>
    </r>
  </si>
  <si>
    <r>
      <rPr>
        <sz val="10"/>
        <color theme="1"/>
        <rFont val="Calibri"/>
        <family val="2"/>
      </rPr>
      <t xml:space="preserve">• </t>
    </r>
    <r>
      <rPr>
        <sz val="10"/>
        <color theme="1"/>
        <rFont val="Calibri"/>
        <family val="2"/>
        <scheme val="minor"/>
      </rPr>
      <t>24-Hour Composite sample:</t>
    </r>
  </si>
  <si>
    <r>
      <rPr>
        <b/>
        <sz val="10"/>
        <color theme="1"/>
        <rFont val="Calibri"/>
        <family val="2"/>
        <scheme val="minor"/>
      </rPr>
      <t xml:space="preserve">b. </t>
    </r>
    <r>
      <rPr>
        <sz val="10"/>
        <color theme="1"/>
        <rFont val="Calibri"/>
        <family val="2"/>
        <scheme val="minor"/>
      </rPr>
      <t xml:space="preserve">For facilities where significant industrial waste is present, a sample made by collecting a minimum of 12 grab samples taken 2 hours apart and combined in proportion to flow rate at the time each grab sample was collected. (Generally, grab samples should be collected at 8 am, 10 am, 12 pm (noon), 2 pm, 4 pm, 6 pm, 8 pm, 10 pm, 12 am (midnight), 2 am, 4 am, and 6 am on weekdays (Monday - Friday) unless local conditions indicate a more appropriate time for sample collection).
</t>
    </r>
  </si>
  <si>
    <r>
      <rPr>
        <b/>
        <sz val="10"/>
        <color theme="1"/>
        <rFont val="Calibri"/>
        <family val="2"/>
        <scheme val="minor"/>
      </rPr>
      <t>c.</t>
    </r>
    <r>
      <rPr>
        <sz val="10"/>
        <color theme="1"/>
        <rFont val="Calibri"/>
        <family val="2"/>
        <scheme val="minor"/>
      </rPr>
      <t xml:space="preserve"> An automatic composite sampling device may also be used for collection of flow proportioned or time proportioned composite samples.
</t>
    </r>
  </si>
  <si>
    <r>
      <rPr>
        <b/>
        <sz val="10"/>
        <color theme="1"/>
        <rFont val="Calibri"/>
        <family val="2"/>
        <scheme val="minor"/>
      </rPr>
      <t>Maximum Daily Discharge.</t>
    </r>
    <r>
      <rPr>
        <b/>
        <sz val="10"/>
        <color theme="1"/>
        <rFont val="Arial"/>
        <family val="2"/>
      </rPr>
      <t xml:space="preserve"> </t>
    </r>
    <r>
      <rPr>
        <sz val="10"/>
        <color theme="1"/>
        <rFont val="Calibri"/>
        <family val="2"/>
        <scheme val="minor"/>
      </rPr>
      <t xml:space="preserve">For composite samples taken with a composite sampling device, the daily discharge is the average pollutant concentration and total mass found in a composite sample taken over a 24-hour period. For a series of grab samples, the daily discharge is the arithmetic or flow-weighted total mass or average pollutant concentration found in a series of six grab samples (or four grab samples for VOCs) taken during the operating hours of the facility during a 24-hour period. Treat non-detect values as zero (0) when calculating an arithmetic mean. For a single grab sample, the daily discharge is the total mass or pollutant concentration found in the sample analysis.
</t>
    </r>
  </si>
  <si>
    <r>
      <t xml:space="preserve">• </t>
    </r>
    <r>
      <rPr>
        <sz val="10"/>
        <color theme="1"/>
        <rFont val="Calibri"/>
        <family val="2"/>
        <scheme val="minor"/>
      </rPr>
      <t>“Concentration” is the amount of pollutant that is present in a sample with respect to the size of the sample. The daily discharge concentration is the average concentration of the pollutant throughout the 24-hour period.</t>
    </r>
  </si>
  <si>
    <r>
      <t xml:space="preserve">• </t>
    </r>
    <r>
      <rPr>
        <sz val="10"/>
        <color theme="1"/>
        <rFont val="Calibri"/>
        <family val="2"/>
        <scheme val="minor"/>
      </rPr>
      <t>“Mass” is calculated as the total mass of the pollutant discharged over the 24-hour period.</t>
    </r>
  </si>
  <si>
    <r>
      <rPr>
        <b/>
        <sz val="10"/>
        <color theme="1"/>
        <rFont val="Calibri"/>
        <family val="2"/>
        <scheme val="minor"/>
      </rPr>
      <t>Average Daily Discharge.</t>
    </r>
    <r>
      <rPr>
        <sz val="10"/>
        <color theme="1"/>
        <rFont val="Calibri"/>
        <family val="2"/>
        <scheme val="minor"/>
      </rPr>
      <t xml:space="preserve"> The average daily discharge is determined by calculating the arithmetic mean of the daily pollutant concentration and the arithmetic mean of the daily total mass of the pollutant from each of the sample events within the four years prior to this permit application. Treat non-detect values as zero (0) when calculating an arithmetic mean. Report the concentration, mass, and units used under the “Average Daily Discharge” column, along with the number of samples on which the average is based. Use the unit abbreviations shown above in “Maximum Daily Discharge”. If data requested in Part B have been reported on your Discharge Monitoring Reports (DMRs), you may compile such data and report it under the average and maximum daily discharge columns.
</t>
    </r>
  </si>
  <si>
    <r>
      <t xml:space="preserve">Analytical Method. </t>
    </r>
    <r>
      <rPr>
        <sz val="10"/>
        <color theme="1"/>
        <rFont val="Calibri"/>
        <family val="2"/>
        <scheme val="minor"/>
      </rPr>
      <t xml:space="preserve">All information reported must be based on data collected through analyses conducted using 40 CFR Part 136 methods and Chapter 63 of the Iowa Administrative Code. Applicants should use methods that enable pollutants to be detected at levels adequate to meet water quality-based standards. Where no approved method can detect a pollutant at the water quality-based standards level, use the most sensitive approved method. If you believe that an alternative method should be used (e.g., due to matrix interference), obtain prior approval from the permit writer. If an alternative method is specified in the existing permit, use that method unless otherwise directed by the permit writer. Where no approved analytical method exists, you may use a suitable method but you must provide a description of the method. For the purposes of the application, “suitable method” means a method that is sufficiently sensitive to measure as close to the water quality-based standard as possible.
</t>
    </r>
  </si>
  <si>
    <r>
      <rPr>
        <b/>
        <sz val="10"/>
        <color theme="1"/>
        <rFont val="Calibri"/>
        <family val="2"/>
        <scheme val="minor"/>
      </rPr>
      <t xml:space="preserve">Reporting Levels. </t>
    </r>
    <r>
      <rPr>
        <sz val="10"/>
        <color theme="1"/>
        <rFont val="Calibri"/>
        <family val="2"/>
        <scheme val="minor"/>
      </rPr>
      <t xml:space="preserve">Provide the method detection limit (MDL), minimum level (ML), or other designated method endpoint reflecting the precision of the analytical method used. All analytical results must be reported using the actual numeric values determined by the analysis. In other words, even where analytical results are below the detection or quantitation level of the method used, the actual data should be reported, rather than reporting “non-detect” (“ND”) or “zero” (“0”). Because the endpoint of the method has also been reported along with the test results, the permit writer will be able to determine if the data are in the “non-detect” or “below quantitation” range.
</t>
    </r>
  </si>
  <si>
    <r>
      <rPr>
        <b/>
        <sz val="10"/>
        <color theme="1"/>
        <rFont val="Calibri"/>
        <family val="2"/>
        <scheme val="minor"/>
      </rPr>
      <t>Total Recoverable Metals.</t>
    </r>
    <r>
      <rPr>
        <b/>
        <sz val="10"/>
        <color theme="1"/>
        <rFont val="Arial"/>
        <family val="2"/>
      </rPr>
      <t xml:space="preserve"> </t>
    </r>
    <r>
      <rPr>
        <sz val="10"/>
        <color theme="1"/>
        <rFont val="Calibri"/>
        <family val="2"/>
        <scheme val="minor"/>
      </rPr>
      <t>Total recoverable metals are measured from unfiltered samples using EPA methods specified in 40 CFR Part 136.3. A digestion procedure is used to solubilize suspended materials and destroy possible organic metal complexes. The method measures dissolved metals plus those metals recovered from suspended particles by the method digestion.</t>
    </r>
  </si>
  <si>
    <r>
      <rPr>
        <b/>
        <sz val="10"/>
        <color theme="1"/>
        <rFont val="Calibri"/>
        <family val="2"/>
        <scheme val="minor"/>
      </rPr>
      <t xml:space="preserve">a. </t>
    </r>
    <r>
      <rPr>
        <sz val="10"/>
        <color theme="1"/>
        <rFont val="Calibri"/>
        <family val="2"/>
        <scheme val="minor"/>
      </rPr>
      <t xml:space="preserve">For facilities where no significant industrial waste is present, a sample made by collecting a minimum of 6 grab samples taken 4 hours apart and combined in proportion to the flow rate at the time each grab sample was collected. (Generally, grab samples should be collected at 8 am, 12 pm (noon), 4 pm, 8 pm, 12 am (midnight), and 4 am on weekdays (Monday - Friday) unless local conditions indicate another more appropriate time for sample collection).
</t>
    </r>
  </si>
  <si>
    <t>1,1,2,2-Tetrachloro-Ethane*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</si>
</sst>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
    <numFmt numFmtId="166" formatCode="0.000"/>
    <numFmt numFmtId="167" formatCode="0.0000"/>
  </numFmts>
  <fonts count="8">
    <font>
      <sz val="11"/>
      <color theme="1"/>
      <name val="Calibri"/>
      <family val="2"/>
      <scheme val="minor"/>
    </font>
    <font>
      <b/>
      <sz val="11"/>
      <color theme="1"/>
      <name val="Calibri"/>
      <family val="2"/>
      <scheme val="minor"/>
    </font>
    <font>
      <vertAlign val="subscript"/>
      <sz val="11"/>
      <color theme="1"/>
      <name val="Calibri"/>
      <family val="2"/>
      <scheme val="minor"/>
    </font>
    <font>
      <b/>
      <sz val="10"/>
      <color theme="1"/>
      <name val="Calibri"/>
      <family val="2"/>
      <scheme val="minor"/>
    </font>
    <font>
      <sz val="10"/>
      <color theme="1"/>
      <name val="Calibri"/>
      <family val="2"/>
      <scheme val="minor"/>
    </font>
    <font>
      <sz val="10"/>
      <color theme="1"/>
      <name val="Calibri"/>
      <family val="2"/>
    </font>
    <font>
      <b/>
      <sz val="10"/>
      <color theme="1"/>
      <name val="Arial"/>
      <family val="2"/>
    </font>
    <font>
      <sz val="10"/>
      <color theme="1"/>
      <name val="SymbolMT"/>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34998626667073579"/>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86">
    <xf numFmtId="0" fontId="0" fillId="0" borderId="0" xfId="0"/>
    <xf numFmtId="0" fontId="0" fillId="3" borderId="0" xfId="0" applyFill="1" applyBorder="1"/>
    <xf numFmtId="0" fontId="1" fillId="3" borderId="0" xfId="0" applyFont="1" applyFill="1" applyBorder="1"/>
    <xf numFmtId="0" fontId="0" fillId="3" borderId="3" xfId="0" applyFill="1" applyBorder="1"/>
    <xf numFmtId="0" fontId="1" fillId="4" borderId="3" xfId="0" applyFont="1" applyFill="1" applyBorder="1"/>
    <xf numFmtId="0" fontId="0" fillId="3" borderId="1" xfId="0" applyFill="1" applyBorder="1"/>
    <xf numFmtId="0" fontId="0" fillId="3" borderId="2" xfId="0" applyFill="1" applyBorder="1"/>
    <xf numFmtId="0" fontId="0" fillId="3" borderId="0" xfId="0" applyFill="1" applyBorder="1" applyAlignment="1">
      <alignment horizontal="left" indent="2"/>
    </xf>
    <xf numFmtId="164" fontId="0" fillId="3" borderId="3" xfId="0" applyNumberFormat="1" applyFill="1" applyBorder="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3" xfId="0" applyBorder="1"/>
    <xf numFmtId="0" fontId="0" fillId="3" borderId="0" xfId="0" applyFill="1"/>
    <xf numFmtId="0" fontId="0" fillId="3" borderId="0"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shrinkToFit="1"/>
    </xf>
    <xf numFmtId="0" fontId="0" fillId="3" borderId="3" xfId="0" applyFill="1" applyBorder="1" applyAlignment="1">
      <alignment wrapText="1"/>
    </xf>
    <xf numFmtId="0" fontId="1" fillId="4" borderId="3" xfId="0" applyFont="1" applyFill="1" applyBorder="1" applyAlignment="1">
      <alignment horizontal="center"/>
    </xf>
    <xf numFmtId="0" fontId="0" fillId="5" borderId="3" xfId="0" applyFill="1" applyBorder="1"/>
    <xf numFmtId="164" fontId="0" fillId="5" borderId="3" xfId="0" applyNumberFormat="1" applyFill="1" applyBorder="1"/>
    <xf numFmtId="1" fontId="0" fillId="5" borderId="3" xfId="0" applyNumberFormat="1" applyFill="1" applyBorder="1"/>
    <xf numFmtId="0" fontId="0" fillId="5" borderId="3" xfId="0" applyFont="1" applyFill="1" applyBorder="1"/>
    <xf numFmtId="0" fontId="1" fillId="4" borderId="4" xfId="0" applyFont="1" applyFill="1" applyBorder="1"/>
    <xf numFmtId="0" fontId="0" fillId="3" borderId="4" xfId="0" applyFill="1" applyBorder="1"/>
    <xf numFmtId="0" fontId="0" fillId="5" borderId="4" xfId="0" applyFill="1" applyBorder="1"/>
    <xf numFmtId="0" fontId="1" fillId="4" borderId="5" xfId="0" applyFont="1" applyFill="1" applyBorder="1"/>
    <xf numFmtId="164" fontId="0" fillId="3" borderId="5" xfId="0" applyNumberFormat="1" applyFill="1" applyBorder="1"/>
    <xf numFmtId="164" fontId="0" fillId="5" borderId="5" xfId="0" applyNumberFormat="1" applyFill="1" applyBorder="1"/>
    <xf numFmtId="0" fontId="1" fillId="6" borderId="0" xfId="0" applyFont="1" applyFill="1" applyBorder="1" applyAlignment="1">
      <alignment horizontal="center"/>
    </xf>
    <xf numFmtId="0" fontId="1" fillId="6" borderId="0" xfId="0" applyFont="1" applyFill="1" applyBorder="1"/>
    <xf numFmtId="0" fontId="0" fillId="6" borderId="0" xfId="0" applyFill="1" applyBorder="1"/>
    <xf numFmtId="2" fontId="0" fillId="5" borderId="3" xfId="0" applyNumberFormat="1" applyFill="1" applyBorder="1"/>
    <xf numFmtId="2" fontId="0" fillId="5" borderId="5" xfId="0" applyNumberFormat="1" applyFill="1" applyBorder="1"/>
    <xf numFmtId="2" fontId="0" fillId="3" borderId="3" xfId="0" applyNumberFormat="1" applyFill="1" applyBorder="1"/>
    <xf numFmtId="2" fontId="0" fillId="3" borderId="5" xfId="0" applyNumberFormat="1" applyFill="1" applyBorder="1"/>
    <xf numFmtId="165" fontId="0" fillId="3" borderId="3" xfId="0" applyNumberFormat="1" applyFill="1" applyBorder="1" applyAlignment="1">
      <alignment horizontal="center" shrinkToFit="1"/>
    </xf>
    <xf numFmtId="165" fontId="0" fillId="5" borderId="3" xfId="0" applyNumberFormat="1" applyFill="1" applyBorder="1" applyAlignment="1">
      <alignment horizontal="center" shrinkToFit="1"/>
    </xf>
    <xf numFmtId="166" fontId="0" fillId="5" borderId="3" xfId="0" applyNumberFormat="1" applyFill="1" applyBorder="1"/>
    <xf numFmtId="166" fontId="0" fillId="3" borderId="3" xfId="0" applyNumberFormat="1" applyFill="1" applyBorder="1"/>
    <xf numFmtId="0" fontId="1" fillId="4" borderId="2" xfId="0" applyFont="1" applyFill="1" applyBorder="1"/>
    <xf numFmtId="0" fontId="0" fillId="4" borderId="2" xfId="0" applyFill="1" applyBorder="1"/>
    <xf numFmtId="167" fontId="0" fillId="3" borderId="3" xfId="0" applyNumberFormat="1" applyFill="1" applyBorder="1"/>
    <xf numFmtId="167" fontId="0" fillId="5" borderId="3" xfId="0" applyNumberFormat="1" applyFill="1" applyBorder="1"/>
    <xf numFmtId="0" fontId="0" fillId="3" borderId="3" xfId="0" applyFill="1" applyBorder="1" applyAlignment="1" applyProtection="1">
      <alignment horizontal="center" shrinkToFit="1"/>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3" xfId="0" applyFill="1" applyBorder="1" applyAlignment="1" applyProtection="1">
      <alignment shrinkToFit="1"/>
      <protection locked="0"/>
    </xf>
    <xf numFmtId="0" fontId="0" fillId="3" borderId="1" xfId="0" applyFill="1" applyBorder="1" applyAlignment="1" applyProtection="1">
      <alignment horizontal="center"/>
      <protection locked="0"/>
    </xf>
    <xf numFmtId="2" fontId="0" fillId="3" borderId="3" xfId="0" applyNumberFormat="1" applyFill="1" applyBorder="1" applyAlignment="1">
      <alignment horizontal="center" shrinkToFit="1"/>
    </xf>
    <xf numFmtId="0" fontId="0" fillId="3" borderId="0" xfId="0" applyFill="1" applyBorder="1" applyAlignment="1" applyProtection="1">
      <alignment horizontal="center"/>
      <protection locked="0"/>
    </xf>
    <xf numFmtId="0" fontId="1" fillId="7" borderId="3" xfId="0" applyFont="1" applyFill="1" applyBorder="1" applyAlignment="1">
      <alignment horizontal="center"/>
    </xf>
    <xf numFmtId="0" fontId="0" fillId="7" borderId="3" xfId="0" applyFill="1" applyBorder="1" applyAlignment="1">
      <alignment horizontal="center"/>
    </xf>
    <xf numFmtId="0" fontId="1" fillId="7" borderId="4" xfId="0" applyFont="1" applyFill="1" applyBorder="1" applyAlignment="1">
      <alignment horizontal="center"/>
    </xf>
    <xf numFmtId="0" fontId="0" fillId="7" borderId="4" xfId="0" applyFill="1" applyBorder="1" applyAlignment="1">
      <alignment horizontal="center"/>
    </xf>
    <xf numFmtId="0" fontId="0" fillId="5" borderId="3" xfId="0" applyFill="1" applyBorder="1" applyAlignment="1" applyProtection="1">
      <alignment horizontal="center"/>
      <protection locked="0"/>
    </xf>
    <xf numFmtId="2" fontId="0" fillId="5" borderId="3" xfId="0" applyNumberFormat="1" applyFill="1" applyBorder="1" applyAlignment="1">
      <alignment horizontal="center" shrinkToFit="1"/>
    </xf>
    <xf numFmtId="0" fontId="0" fillId="5" borderId="3" xfId="0" applyFill="1" applyBorder="1" applyAlignment="1">
      <alignment horizontal="center"/>
    </xf>
    <xf numFmtId="0" fontId="0" fillId="5" borderId="3" xfId="0" applyFill="1" applyBorder="1" applyAlignment="1" applyProtection="1">
      <alignment horizontal="center" shrinkToFit="1"/>
      <protection locked="0"/>
    </xf>
    <xf numFmtId="0" fontId="0" fillId="5" borderId="4" xfId="0" applyFill="1" applyBorder="1" applyAlignment="1">
      <alignment horizontal="center"/>
    </xf>
    <xf numFmtId="0" fontId="0" fillId="5" borderId="4" xfId="0" applyFill="1" applyBorder="1" applyAlignment="1" applyProtection="1">
      <alignment horizontal="center"/>
      <protection locked="0"/>
    </xf>
    <xf numFmtId="0" fontId="0" fillId="5" borderId="3" xfId="0" applyFill="1" applyBorder="1" applyAlignment="1" applyProtection="1">
      <alignment shrinkToFit="1"/>
      <protection locked="0"/>
    </xf>
    <xf numFmtId="0" fontId="0" fillId="5" borderId="3" xfId="0" applyFill="1" applyBorder="1" applyAlignment="1">
      <alignment horizontal="center" shrinkToFit="1"/>
    </xf>
    <xf numFmtId="0" fontId="3" fillId="3" borderId="0" xfId="0" applyFont="1" applyFill="1"/>
    <xf numFmtId="0" fontId="4" fillId="3" borderId="0" xfId="0" applyFont="1" applyFill="1"/>
    <xf numFmtId="0" fontId="4" fillId="3" borderId="0" xfId="0" applyFont="1" applyFill="1" applyAlignment="1">
      <alignment wrapText="1"/>
    </xf>
    <xf numFmtId="0" fontId="4" fillId="3" borderId="0" xfId="0" applyFont="1" applyFill="1" applyAlignment="1">
      <alignment vertical="center" wrapText="1"/>
    </xf>
    <xf numFmtId="0" fontId="4" fillId="3" borderId="0" xfId="0" applyFont="1" applyFill="1" applyAlignment="1">
      <alignment vertical="center"/>
    </xf>
    <xf numFmtId="0" fontId="5" fillId="3" borderId="0" xfId="0" applyFont="1" applyFill="1" applyAlignment="1">
      <alignment horizontal="left" vertical="center" wrapText="1" indent="1"/>
    </xf>
    <xf numFmtId="0" fontId="4" fillId="3" borderId="0" xfId="0" applyFont="1" applyFill="1" applyAlignment="1">
      <alignment horizontal="left" vertical="center" indent="1"/>
    </xf>
    <xf numFmtId="0" fontId="4" fillId="3" borderId="0" xfId="0" applyFont="1" applyFill="1" applyAlignment="1">
      <alignment horizontal="left" wrapText="1" indent="3"/>
    </xf>
    <xf numFmtId="0" fontId="6" fillId="3" borderId="0" xfId="0" applyFont="1" applyFill="1" applyAlignment="1">
      <alignment wrapText="1"/>
    </xf>
    <xf numFmtId="0" fontId="7" fillId="3" borderId="0" xfId="0" applyFont="1" applyFill="1" applyAlignment="1">
      <alignment horizontal="left" wrapText="1" indent="1"/>
    </xf>
    <xf numFmtId="0" fontId="4" fillId="3" borderId="0" xfId="0" applyFont="1" applyFill="1" applyAlignment="1">
      <alignment horizontal="left" vertical="center" wrapText="1" indent="1"/>
    </xf>
    <xf numFmtId="0" fontId="4" fillId="3" borderId="0" xfId="0" applyFont="1" applyFill="1" applyAlignment="1">
      <alignment horizontal="left" vertical="center" indent="3"/>
    </xf>
    <xf numFmtId="0" fontId="3" fillId="3" borderId="0" xfId="0" applyFont="1" applyFill="1" applyAlignment="1">
      <alignment vertical="center" wrapText="1"/>
    </xf>
    <xf numFmtId="0" fontId="6" fillId="3" borderId="0" xfId="0" applyFont="1" applyFill="1" applyAlignment="1">
      <alignment vertical="center" wrapText="1"/>
    </xf>
    <xf numFmtId="0" fontId="1" fillId="2" borderId="2" xfId="0" applyFont="1" applyFill="1" applyBorder="1" applyAlignment="1">
      <alignment horizontal="left"/>
    </xf>
    <xf numFmtId="0" fontId="1" fillId="2" borderId="5" xfId="0" applyFont="1" applyFill="1" applyBorder="1" applyAlignment="1">
      <alignment horizontal="left"/>
    </xf>
    <xf numFmtId="0" fontId="1" fillId="2" borderId="4" xfId="0" applyFont="1" applyFill="1" applyBorder="1" applyAlignment="1">
      <alignment horizontal="left"/>
    </xf>
    <xf numFmtId="0" fontId="0" fillId="3" borderId="1" xfId="0" applyFill="1" applyBorder="1" applyAlignment="1" applyProtection="1">
      <alignment horizontal="center"/>
      <protection locked="0"/>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4" borderId="3" xfId="0" applyFont="1" applyFill="1" applyBorder="1" applyAlignment="1">
      <alignment horizontal="center"/>
    </xf>
    <xf numFmtId="0" fontId="1" fillId="2" borderId="6" xfId="0" applyFont="1" applyFill="1" applyBorder="1" applyAlignment="1">
      <alignment horizontal="left"/>
    </xf>
    <xf numFmtId="0" fontId="1" fillId="2" borderId="3" xfId="0" applyFont="1" applyFill="1" applyBorder="1" applyAlignment="1">
      <alignment horizontal="left"/>
    </xf>
  </cellXfs>
  <cellStyles count="1">
    <cellStyle name="Normal" xfId="0" builtinId="0"/>
  </cellStyles>
  <dxfs count="4">
    <dxf>
      <font>
        <color theme="0" tint="-0.34998626667073579"/>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276225</xdr:colOff>
      <xdr:row>0</xdr:row>
      <xdr:rowOff>114299</xdr:rowOff>
    </xdr:from>
    <xdr:to>
      <xdr:col>19</xdr:col>
      <xdr:colOff>85725</xdr:colOff>
      <xdr:row>14</xdr:row>
      <xdr:rowOff>9525</xdr:rowOff>
    </xdr:to>
    <xdr:sp macro="" textlink="">
      <xdr:nvSpPr>
        <xdr:cNvPr id="2" name="TextBox 1">
          <a:extLst>
            <a:ext uri="{FF2B5EF4-FFF2-40B4-BE49-F238E27FC236}">
              <a16:creationId xmlns:a16="http://schemas.microsoft.com/office/drawing/2014/main" id="{AEF628B1-A0B5-4028-804C-33D5B671DD4D}"/>
            </a:ext>
          </a:extLst>
        </xdr:cNvPr>
        <xdr:cNvSpPr txBox="1"/>
      </xdr:nvSpPr>
      <xdr:spPr>
        <a:xfrm>
          <a:off x="11477625" y="114299"/>
          <a:ext cx="4400550" cy="237172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How to Use This</a:t>
          </a:r>
          <a:r>
            <a:rPr lang="en-US" sz="1100" b="1" baseline="0"/>
            <a:t> Sheet</a:t>
          </a:r>
          <a:r>
            <a:rPr lang="en-US" sz="1100" b="1"/>
            <a:t>:</a:t>
          </a:r>
        </a:p>
        <a:p>
          <a:r>
            <a:rPr lang="en-US" sz="1100" b="0"/>
            <a:t>1. Enter your facility name and the outfall number in the blanks.</a:t>
          </a:r>
        </a:p>
        <a:p>
          <a:r>
            <a:rPr lang="en-US" sz="1100" b="0"/>
            <a:t>2. Enter the flow rate (24-hour total) for each scan.</a:t>
          </a:r>
        </a:p>
        <a:p>
          <a:r>
            <a:rPr lang="en-US" sz="1100" b="0"/>
            <a:t>3. For each pollutant,</a:t>
          </a:r>
          <a:r>
            <a:rPr lang="en-US" sz="1100" b="0" baseline="0"/>
            <a:t> enter the concentration as reported on the lab sheet. Enter the units from the lab sheet, using ug/L for µg/L.</a:t>
          </a:r>
        </a:p>
        <a:p>
          <a:r>
            <a:rPr lang="en-US" sz="1100" b="0" baseline="0"/>
            <a:t>4. For non-dectect, enter the "&lt;" sign and the reporting limit (e.g. &lt;0.5).</a:t>
          </a:r>
        </a:p>
        <a:p>
          <a:r>
            <a:rPr lang="en-US" sz="1100" b="0" baseline="0"/>
            <a:t>5. Mass will automatically calculate. (Mass will be 0 for non-detect)</a:t>
          </a:r>
        </a:p>
        <a:p>
          <a:r>
            <a:rPr lang="en-US" sz="1100" b="0" baseline="0"/>
            <a:t>6. If you have been asked to test for additional pollutants, please add them at the bottom.</a:t>
          </a:r>
        </a:p>
        <a:p>
          <a:r>
            <a:rPr lang="en-US" sz="1100" b="0" baseline="0"/>
            <a:t>7. The asterisk (*) indicates that g</a:t>
          </a:r>
          <a:r>
            <a:rPr lang="en-US"/>
            <a:t>rab samples should be taken for these compounds.</a:t>
          </a:r>
          <a:r>
            <a:rPr lang="en-US" baseline="0"/>
            <a:t>  </a:t>
          </a:r>
          <a:r>
            <a:rPr lang="en-US"/>
            <a:t>For all other pollutants, one 24-hour composite sample must be collected for each scan.</a:t>
          </a:r>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abSelected="1" zoomScaleNormal="100" workbookViewId="0">
      <pane ySplit="1" topLeftCell="A2" activePane="bottomLeft" state="frozen"/>
      <selection pane="bottomLeft"/>
    </sheetView>
  </sheetViews>
  <sheetFormatPr defaultColWidth="9.1796875" defaultRowHeight="13"/>
  <cols>
    <col min="1" max="1" width="122.1796875" style="64" customWidth="1"/>
    <col min="2" max="2" width="3.81640625" style="64" customWidth="1"/>
    <col min="3" max="16384" width="9.1796875" style="64"/>
  </cols>
  <sheetData>
    <row r="1" spans="1:1">
      <c r="A1" s="63" t="s">
        <v>134</v>
      </c>
    </row>
    <row r="2" spans="1:1" ht="78">
      <c r="A2" s="65" t="s">
        <v>139</v>
      </c>
    </row>
    <row r="3" spans="1:1" ht="65">
      <c r="A3" s="66" t="s">
        <v>140</v>
      </c>
    </row>
    <row r="4" spans="1:1" ht="52">
      <c r="A4" s="66" t="s">
        <v>141</v>
      </c>
    </row>
    <row r="5" spans="1:1" ht="65">
      <c r="A5" s="66" t="s">
        <v>142</v>
      </c>
    </row>
    <row r="6" spans="1:1" ht="78">
      <c r="A6" s="66" t="s">
        <v>135</v>
      </c>
    </row>
    <row r="7" spans="1:1" ht="91">
      <c r="A7" s="65" t="s">
        <v>131</v>
      </c>
    </row>
    <row r="8" spans="1:1" ht="52">
      <c r="A8" s="66" t="s">
        <v>133</v>
      </c>
    </row>
    <row r="9" spans="1:1">
      <c r="A9" s="67" t="s">
        <v>126</v>
      </c>
    </row>
    <row r="10" spans="1:1" ht="26">
      <c r="A10" s="68" t="s">
        <v>143</v>
      </c>
    </row>
    <row r="11" spans="1:1">
      <c r="A11" s="69" t="s">
        <v>144</v>
      </c>
    </row>
    <row r="12" spans="1:1" ht="65">
      <c r="A12" s="70" t="s">
        <v>154</v>
      </c>
    </row>
    <row r="13" spans="1:1" ht="65">
      <c r="A13" s="70" t="s">
        <v>145</v>
      </c>
    </row>
    <row r="14" spans="1:1" ht="26">
      <c r="A14" s="70" t="s">
        <v>146</v>
      </c>
    </row>
    <row r="15" spans="1:1" ht="65">
      <c r="A15" s="66" t="s">
        <v>136</v>
      </c>
    </row>
    <row r="16" spans="1:1" ht="78">
      <c r="A16" s="71" t="s">
        <v>147</v>
      </c>
    </row>
    <row r="17" spans="1:1" ht="26">
      <c r="A17" s="66" t="s">
        <v>127</v>
      </c>
    </row>
    <row r="18" spans="1:1" ht="26">
      <c r="A18" s="68" t="s">
        <v>148</v>
      </c>
    </row>
    <row r="19" spans="1:1">
      <c r="A19" s="72" t="s">
        <v>149</v>
      </c>
    </row>
    <row r="20" spans="1:1">
      <c r="A20" s="73" t="s">
        <v>128</v>
      </c>
    </row>
    <row r="21" spans="1:1">
      <c r="A21" s="74" t="s">
        <v>129</v>
      </c>
    </row>
    <row r="22" spans="1:1">
      <c r="A22" s="74" t="s">
        <v>130</v>
      </c>
    </row>
    <row r="23" spans="1:1" ht="26">
      <c r="A23" s="70" t="s">
        <v>137</v>
      </c>
    </row>
    <row r="24" spans="1:1" ht="91">
      <c r="A24" s="65" t="s">
        <v>150</v>
      </c>
    </row>
    <row r="25" spans="1:1" ht="104">
      <c r="A25" s="75" t="s">
        <v>151</v>
      </c>
    </row>
    <row r="26" spans="1:1" ht="65">
      <c r="A26" s="66" t="s">
        <v>138</v>
      </c>
    </row>
    <row r="27" spans="1:1" ht="78">
      <c r="A27" s="65" t="s">
        <v>152</v>
      </c>
    </row>
    <row r="28" spans="1:1" ht="52">
      <c r="A28" s="66" t="s">
        <v>132</v>
      </c>
    </row>
    <row r="29" spans="1:1" ht="39">
      <c r="A29" s="76" t="s">
        <v>153</v>
      </c>
    </row>
  </sheetData>
  <sheetProtection algorithmName="SHA-512" hashValue="t7bnrjJGQLDd8HrlCr9wkx59mYjRq1mDOLlOU5mOD7hO9Ivx1+TsUDSknu+i9skOXxA7JNkuaATKxBQJ3blTiw==" saltValue="tyZ9lX6s9NQ/s3ichw+XDQ==" spinCount="100000" sheet="1" objects="1" scenarios="1"/>
  <pageMargins left="0.7" right="0.7" top="0.75" bottom="0.75" header="0.3" footer="0.3"/>
  <pageSetup scale="95" orientation="portrait" horizontalDpi="300" verticalDpi="300" r:id="rId1"/>
  <rowBreaks count="1" manualBreakCount="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123"/>
  <sheetViews>
    <sheetView zoomScale="70" zoomScaleNormal="70" workbookViewId="0">
      <pane xSplit="1" ySplit="7" topLeftCell="B8" activePane="bottomRight" state="frozen"/>
      <selection pane="topRight" activeCell="B1" sqref="B1"/>
      <selection pane="bottomLeft" activeCell="A5" sqref="A5"/>
      <selection pane="bottomRight" activeCell="B112" sqref="B112"/>
    </sheetView>
  </sheetViews>
  <sheetFormatPr defaultColWidth="9.1796875" defaultRowHeight="14.5"/>
  <cols>
    <col min="1" max="1" width="28.7265625" style="1" customWidth="1"/>
    <col min="2" max="2" width="10.7265625" style="13" customWidth="1"/>
    <col min="3" max="3" width="5.7265625" style="13" bestFit="1" customWidth="1"/>
    <col min="4" max="4" width="10.7265625" style="13" customWidth="1"/>
    <col min="5" max="5" width="8.453125" style="13" bestFit="1" customWidth="1"/>
    <col min="6" max="6" width="0.81640625" style="13" customWidth="1"/>
    <col min="7" max="7" width="10.7265625" style="13" customWidth="1"/>
    <col min="8" max="8" width="5.54296875" style="13" bestFit="1" customWidth="1"/>
    <col min="9" max="9" width="10.7265625" style="13" customWidth="1"/>
    <col min="10" max="10" width="9.1796875" style="13"/>
    <col min="11" max="11" width="0.7265625" style="13" customWidth="1"/>
    <col min="12" max="12" width="10.7265625" style="13" customWidth="1"/>
    <col min="13" max="13" width="9.1796875" style="13"/>
    <col min="14" max="14" width="10.7265625" style="13" customWidth="1"/>
    <col min="15" max="15" width="9.1796875" style="13"/>
    <col min="16" max="16" width="0.7265625" style="13" customWidth="1"/>
    <col min="17" max="17" width="14.7265625" style="13" customWidth="1"/>
    <col min="18" max="18" width="12.54296875" style="13" customWidth="1"/>
    <col min="19" max="19" width="68.81640625" style="1" bestFit="1" customWidth="1"/>
    <col min="20" max="16384" width="9.1796875" style="1"/>
  </cols>
  <sheetData>
    <row r="1" spans="1:19">
      <c r="A1" s="5" t="s">
        <v>23</v>
      </c>
      <c r="B1" s="80"/>
      <c r="C1" s="80"/>
      <c r="D1" s="80"/>
      <c r="E1" s="80"/>
      <c r="F1" s="50"/>
      <c r="S1" s="2"/>
    </row>
    <row r="2" spans="1:19">
      <c r="A2" s="6" t="s">
        <v>24</v>
      </c>
      <c r="B2" s="80"/>
      <c r="C2" s="80"/>
      <c r="D2" s="80"/>
      <c r="E2" s="80"/>
      <c r="F2" s="50"/>
    </row>
    <row r="3" spans="1:19" ht="7.5" customHeight="1"/>
    <row r="4" spans="1:19">
      <c r="B4" s="13" t="s">
        <v>73</v>
      </c>
      <c r="C4" s="48"/>
      <c r="D4" s="13" t="s">
        <v>74</v>
      </c>
      <c r="G4" s="13" t="s">
        <v>75</v>
      </c>
      <c r="H4" s="48"/>
      <c r="I4" s="13" t="s">
        <v>74</v>
      </c>
      <c r="L4" s="13" t="s">
        <v>76</v>
      </c>
      <c r="M4" s="48"/>
      <c r="N4" s="13" t="s">
        <v>74</v>
      </c>
    </row>
    <row r="5" spans="1:19" ht="7.5" customHeight="1">
      <c r="S5" s="7"/>
    </row>
    <row r="6" spans="1:19">
      <c r="A6" s="4"/>
      <c r="B6" s="83" t="s">
        <v>1</v>
      </c>
      <c r="C6" s="83"/>
      <c r="D6" s="83"/>
      <c r="E6" s="83"/>
      <c r="F6" s="51"/>
      <c r="G6" s="83" t="s">
        <v>2</v>
      </c>
      <c r="H6" s="83"/>
      <c r="I6" s="83"/>
      <c r="J6" s="83"/>
      <c r="K6" s="51"/>
      <c r="L6" s="83" t="s">
        <v>3</v>
      </c>
      <c r="M6" s="83"/>
      <c r="N6" s="83"/>
      <c r="O6" s="81"/>
      <c r="P6" s="53"/>
      <c r="Q6" s="81" t="s">
        <v>82</v>
      </c>
      <c r="R6" s="82"/>
    </row>
    <row r="7" spans="1:19">
      <c r="A7" s="4" t="s">
        <v>0</v>
      </c>
      <c r="B7" s="9" t="s">
        <v>78</v>
      </c>
      <c r="C7" s="9" t="s">
        <v>21</v>
      </c>
      <c r="D7" s="9" t="s">
        <v>22</v>
      </c>
      <c r="E7" s="9" t="s">
        <v>21</v>
      </c>
      <c r="F7" s="51"/>
      <c r="G7" s="9" t="s">
        <v>78</v>
      </c>
      <c r="H7" s="9" t="s">
        <v>21</v>
      </c>
      <c r="I7" s="9" t="s">
        <v>22</v>
      </c>
      <c r="J7" s="9" t="s">
        <v>21</v>
      </c>
      <c r="K7" s="51"/>
      <c r="L7" s="9" t="s">
        <v>78</v>
      </c>
      <c r="M7" s="9" t="s">
        <v>21</v>
      </c>
      <c r="N7" s="9" t="s">
        <v>22</v>
      </c>
      <c r="O7" s="10" t="s">
        <v>21</v>
      </c>
      <c r="P7" s="53"/>
      <c r="Q7" s="9" t="s">
        <v>81</v>
      </c>
      <c r="R7" s="9" t="s">
        <v>125</v>
      </c>
    </row>
    <row r="8" spans="1:19">
      <c r="A8" s="79" t="s">
        <v>20</v>
      </c>
      <c r="B8" s="77"/>
      <c r="C8" s="77"/>
      <c r="D8" s="77"/>
      <c r="E8" s="77"/>
      <c r="F8" s="77"/>
      <c r="G8" s="77"/>
      <c r="H8" s="77"/>
      <c r="I8" s="77"/>
      <c r="J8" s="77"/>
      <c r="K8" s="77"/>
      <c r="L8" s="77"/>
      <c r="M8" s="77"/>
      <c r="N8" s="77"/>
      <c r="O8" s="77"/>
      <c r="P8" s="77"/>
      <c r="Q8" s="77"/>
      <c r="R8" s="78"/>
    </row>
    <row r="9" spans="1:19">
      <c r="A9" s="3" t="s">
        <v>4</v>
      </c>
      <c r="B9" s="44"/>
      <c r="C9" s="45" t="s">
        <v>71</v>
      </c>
      <c r="D9" s="49" t="str">
        <f>IF(B9="","",IF(ISERROR(B9*1),0,IF(C9="mg/L",B9*$C$4*8.34,IF(C9="ug/L",B9*$C$4*8.34/1000,""))))</f>
        <v/>
      </c>
      <c r="E9" s="14" t="str">
        <f>IF(D9="","","lb/day")</f>
        <v/>
      </c>
      <c r="F9" s="52"/>
      <c r="G9" s="44"/>
      <c r="H9" s="45" t="s">
        <v>71</v>
      </c>
      <c r="I9" s="49" t="str">
        <f>IF(G9="","",IF(ISERROR(G9*1),0,IF(H9="mg/L",G9*$H$4*8.34,IF(H9="ug/L",G9*$H$4*8.34/1000,""))))</f>
        <v/>
      </c>
      <c r="J9" s="14" t="str">
        <f>IF(I9="","","lb/day")</f>
        <v/>
      </c>
      <c r="K9" s="52"/>
      <c r="L9" s="44"/>
      <c r="M9" s="45" t="s">
        <v>71</v>
      </c>
      <c r="N9" s="49" t="str">
        <f t="shared" ref="N9:N24" si="0">IF(L9="","",IF(ISERROR(L9*1),0,IF(M9="mg/L",L9*$M$4*8.34,IF(M9="ug/L",L9*$M$4*8.34/1000,""))))</f>
        <v/>
      </c>
      <c r="O9" s="15" t="str">
        <f>IF(N9="","","lb/day")</f>
        <v/>
      </c>
      <c r="P9" s="54"/>
      <c r="Q9" s="46"/>
      <c r="R9" s="44"/>
    </row>
    <row r="10" spans="1:19">
      <c r="A10" s="19" t="s">
        <v>5</v>
      </c>
      <c r="B10" s="58"/>
      <c r="C10" s="55" t="s">
        <v>71</v>
      </c>
      <c r="D10" s="56" t="str">
        <f t="shared" ref="D10:D24" si="1">IF(B10="","",IF(ISERROR(B10*1),0,IF(C10="mg/L",B10*$C$4*8.34,IF(C10="ug/L",B10*$C$4*8.34/1000,""))))</f>
        <v/>
      </c>
      <c r="E10" s="57" t="str">
        <f t="shared" ref="E10:E24" si="2">IF(D10="","","lb/day")</f>
        <v/>
      </c>
      <c r="F10" s="52"/>
      <c r="G10" s="58"/>
      <c r="H10" s="55" t="s">
        <v>71</v>
      </c>
      <c r="I10" s="56" t="str">
        <f t="shared" ref="I10:I24" si="3">IF(G10="","",IF(ISERROR(G10*1),0,IF(H10="mg/L",G10*$H$4*8.34,IF(H10="ug/L",G10*$H$4*8.34/1000,""))))</f>
        <v/>
      </c>
      <c r="J10" s="57" t="str">
        <f t="shared" ref="J10:J24" si="4">IF(I10="","","lb/day")</f>
        <v/>
      </c>
      <c r="K10" s="52"/>
      <c r="L10" s="58"/>
      <c r="M10" s="55" t="s">
        <v>71</v>
      </c>
      <c r="N10" s="56" t="str">
        <f t="shared" si="0"/>
        <v/>
      </c>
      <c r="O10" s="59" t="str">
        <f t="shared" ref="O10:O24" si="5">IF(N10="","","lb/day")</f>
        <v/>
      </c>
      <c r="P10" s="54"/>
      <c r="Q10" s="60"/>
      <c r="R10" s="58"/>
    </row>
    <row r="11" spans="1:19">
      <c r="A11" s="3" t="s">
        <v>6</v>
      </c>
      <c r="B11" s="45"/>
      <c r="C11" s="45" t="s">
        <v>71</v>
      </c>
      <c r="D11" s="49" t="str">
        <f t="shared" si="1"/>
        <v/>
      </c>
      <c r="E11" s="14" t="str">
        <f t="shared" si="2"/>
        <v/>
      </c>
      <c r="F11" s="52"/>
      <c r="G11" s="44"/>
      <c r="H11" s="45" t="s">
        <v>71</v>
      </c>
      <c r="I11" s="49" t="str">
        <f t="shared" si="3"/>
        <v/>
      </c>
      <c r="J11" s="14" t="str">
        <f t="shared" si="4"/>
        <v/>
      </c>
      <c r="K11" s="52"/>
      <c r="L11" s="44"/>
      <c r="M11" s="45" t="s">
        <v>71</v>
      </c>
      <c r="N11" s="49" t="str">
        <f t="shared" si="0"/>
        <v/>
      </c>
      <c r="O11" s="15" t="str">
        <f t="shared" si="5"/>
        <v/>
      </c>
      <c r="P11" s="54"/>
      <c r="Q11" s="46"/>
      <c r="R11" s="44"/>
    </row>
    <row r="12" spans="1:19">
      <c r="A12" s="19" t="s">
        <v>7</v>
      </c>
      <c r="B12" s="55"/>
      <c r="C12" s="55" t="s">
        <v>71</v>
      </c>
      <c r="D12" s="56" t="str">
        <f t="shared" si="1"/>
        <v/>
      </c>
      <c r="E12" s="57" t="str">
        <f t="shared" si="2"/>
        <v/>
      </c>
      <c r="F12" s="52"/>
      <c r="G12" s="58"/>
      <c r="H12" s="55" t="s">
        <v>71</v>
      </c>
      <c r="I12" s="56" t="str">
        <f t="shared" si="3"/>
        <v/>
      </c>
      <c r="J12" s="57" t="str">
        <f t="shared" si="4"/>
        <v/>
      </c>
      <c r="K12" s="52"/>
      <c r="L12" s="58"/>
      <c r="M12" s="55" t="s">
        <v>71</v>
      </c>
      <c r="N12" s="56" t="str">
        <f t="shared" si="0"/>
        <v/>
      </c>
      <c r="O12" s="59" t="str">
        <f t="shared" si="5"/>
        <v/>
      </c>
      <c r="P12" s="54"/>
      <c r="Q12" s="60"/>
      <c r="R12" s="58"/>
    </row>
    <row r="13" spans="1:19">
      <c r="A13" s="3" t="s">
        <v>8</v>
      </c>
      <c r="B13" s="45"/>
      <c r="C13" s="45" t="s">
        <v>71</v>
      </c>
      <c r="D13" s="49" t="str">
        <f t="shared" si="1"/>
        <v/>
      </c>
      <c r="E13" s="14" t="str">
        <f t="shared" si="2"/>
        <v/>
      </c>
      <c r="F13" s="52"/>
      <c r="G13" s="44"/>
      <c r="H13" s="45" t="s">
        <v>71</v>
      </c>
      <c r="I13" s="49" t="str">
        <f t="shared" si="3"/>
        <v/>
      </c>
      <c r="J13" s="14" t="str">
        <f t="shared" si="4"/>
        <v/>
      </c>
      <c r="K13" s="52"/>
      <c r="L13" s="44"/>
      <c r="M13" s="45" t="s">
        <v>71</v>
      </c>
      <c r="N13" s="49" t="str">
        <f t="shared" si="0"/>
        <v/>
      </c>
      <c r="O13" s="15" t="str">
        <f t="shared" si="5"/>
        <v/>
      </c>
      <c r="P13" s="54"/>
      <c r="Q13" s="46"/>
      <c r="R13" s="44"/>
    </row>
    <row r="14" spans="1:19">
      <c r="A14" s="19" t="s">
        <v>9</v>
      </c>
      <c r="B14" s="55"/>
      <c r="C14" s="55" t="s">
        <v>71</v>
      </c>
      <c r="D14" s="56" t="str">
        <f t="shared" si="1"/>
        <v/>
      </c>
      <c r="E14" s="57" t="str">
        <f t="shared" si="2"/>
        <v/>
      </c>
      <c r="F14" s="52"/>
      <c r="G14" s="58"/>
      <c r="H14" s="55" t="s">
        <v>71</v>
      </c>
      <c r="I14" s="56" t="str">
        <f t="shared" si="3"/>
        <v/>
      </c>
      <c r="J14" s="57" t="str">
        <f t="shared" si="4"/>
        <v/>
      </c>
      <c r="K14" s="52"/>
      <c r="L14" s="58"/>
      <c r="M14" s="55" t="s">
        <v>71</v>
      </c>
      <c r="N14" s="56" t="str">
        <f t="shared" si="0"/>
        <v/>
      </c>
      <c r="O14" s="59" t="str">
        <f t="shared" si="5"/>
        <v/>
      </c>
      <c r="P14" s="54"/>
      <c r="Q14" s="60"/>
      <c r="R14" s="58"/>
    </row>
    <row r="15" spans="1:19">
      <c r="A15" s="3" t="s">
        <v>10</v>
      </c>
      <c r="B15" s="45"/>
      <c r="C15" s="45" t="s">
        <v>71</v>
      </c>
      <c r="D15" s="49" t="str">
        <f t="shared" si="1"/>
        <v/>
      </c>
      <c r="E15" s="14" t="str">
        <f t="shared" si="2"/>
        <v/>
      </c>
      <c r="F15" s="52"/>
      <c r="G15" s="44"/>
      <c r="H15" s="45" t="s">
        <v>71</v>
      </c>
      <c r="I15" s="49" t="str">
        <f t="shared" si="3"/>
        <v/>
      </c>
      <c r="J15" s="14" t="str">
        <f t="shared" si="4"/>
        <v/>
      </c>
      <c r="K15" s="52"/>
      <c r="L15" s="44"/>
      <c r="M15" s="45" t="s">
        <v>71</v>
      </c>
      <c r="N15" s="49" t="str">
        <f t="shared" si="0"/>
        <v/>
      </c>
      <c r="O15" s="15" t="str">
        <f t="shared" si="5"/>
        <v/>
      </c>
      <c r="P15" s="54"/>
      <c r="Q15" s="46"/>
      <c r="R15" s="44"/>
    </row>
    <row r="16" spans="1:19">
      <c r="A16" s="19" t="s">
        <v>11</v>
      </c>
      <c r="B16" s="55"/>
      <c r="C16" s="55" t="s">
        <v>71</v>
      </c>
      <c r="D16" s="56" t="str">
        <f t="shared" si="1"/>
        <v/>
      </c>
      <c r="E16" s="57" t="str">
        <f t="shared" si="2"/>
        <v/>
      </c>
      <c r="F16" s="52"/>
      <c r="G16" s="58"/>
      <c r="H16" s="55" t="s">
        <v>71</v>
      </c>
      <c r="I16" s="56" t="str">
        <f t="shared" si="3"/>
        <v/>
      </c>
      <c r="J16" s="57" t="str">
        <f t="shared" si="4"/>
        <v/>
      </c>
      <c r="K16" s="52"/>
      <c r="L16" s="58"/>
      <c r="M16" s="55" t="s">
        <v>71</v>
      </c>
      <c r="N16" s="56" t="str">
        <f t="shared" si="0"/>
        <v/>
      </c>
      <c r="O16" s="59" t="str">
        <f t="shared" si="5"/>
        <v/>
      </c>
      <c r="P16" s="54"/>
      <c r="Q16" s="60"/>
      <c r="R16" s="58"/>
    </row>
    <row r="17" spans="1:19">
      <c r="A17" s="3" t="s">
        <v>12</v>
      </c>
      <c r="B17" s="45"/>
      <c r="C17" s="45" t="s">
        <v>71</v>
      </c>
      <c r="D17" s="49" t="str">
        <f t="shared" si="1"/>
        <v/>
      </c>
      <c r="E17" s="14" t="str">
        <f t="shared" si="2"/>
        <v/>
      </c>
      <c r="F17" s="52"/>
      <c r="G17" s="44"/>
      <c r="H17" s="45" t="s">
        <v>71</v>
      </c>
      <c r="I17" s="49" t="str">
        <f t="shared" si="3"/>
        <v/>
      </c>
      <c r="J17" s="14" t="str">
        <f t="shared" si="4"/>
        <v/>
      </c>
      <c r="K17" s="52"/>
      <c r="L17" s="44"/>
      <c r="M17" s="45" t="s">
        <v>71</v>
      </c>
      <c r="N17" s="49" t="str">
        <f t="shared" si="0"/>
        <v/>
      </c>
      <c r="O17" s="15" t="str">
        <f t="shared" si="5"/>
        <v/>
      </c>
      <c r="P17" s="54"/>
      <c r="Q17" s="46"/>
      <c r="R17" s="44"/>
    </row>
    <row r="18" spans="1:19">
      <c r="A18" s="19" t="s">
        <v>13</v>
      </c>
      <c r="B18" s="55"/>
      <c r="C18" s="55" t="s">
        <v>71</v>
      </c>
      <c r="D18" s="56" t="str">
        <f t="shared" si="1"/>
        <v/>
      </c>
      <c r="E18" s="57" t="str">
        <f t="shared" si="2"/>
        <v/>
      </c>
      <c r="F18" s="52"/>
      <c r="G18" s="58"/>
      <c r="H18" s="55" t="s">
        <v>71</v>
      </c>
      <c r="I18" s="56" t="str">
        <f t="shared" si="3"/>
        <v/>
      </c>
      <c r="J18" s="57" t="str">
        <f t="shared" si="4"/>
        <v/>
      </c>
      <c r="K18" s="52"/>
      <c r="L18" s="58"/>
      <c r="M18" s="55" t="s">
        <v>71</v>
      </c>
      <c r="N18" s="56" t="str">
        <f t="shared" si="0"/>
        <v/>
      </c>
      <c r="O18" s="59" t="str">
        <f t="shared" si="5"/>
        <v/>
      </c>
      <c r="P18" s="54"/>
      <c r="Q18" s="60"/>
      <c r="R18" s="58"/>
      <c r="S18" s="1" t="str">
        <f>IF(L18="","",0)</f>
        <v/>
      </c>
    </row>
    <row r="19" spans="1:19">
      <c r="A19" s="3" t="s">
        <v>14</v>
      </c>
      <c r="B19" s="45"/>
      <c r="C19" s="45" t="s">
        <v>71</v>
      </c>
      <c r="D19" s="49" t="str">
        <f t="shared" si="1"/>
        <v/>
      </c>
      <c r="E19" s="14" t="str">
        <f t="shared" si="2"/>
        <v/>
      </c>
      <c r="F19" s="52"/>
      <c r="G19" s="44"/>
      <c r="H19" s="45" t="s">
        <v>71</v>
      </c>
      <c r="I19" s="49" t="str">
        <f t="shared" si="3"/>
        <v/>
      </c>
      <c r="J19" s="14" t="str">
        <f t="shared" si="4"/>
        <v/>
      </c>
      <c r="K19" s="52"/>
      <c r="L19" s="44"/>
      <c r="M19" s="45" t="s">
        <v>71</v>
      </c>
      <c r="N19" s="49" t="str">
        <f t="shared" si="0"/>
        <v/>
      </c>
      <c r="O19" s="15" t="str">
        <f t="shared" si="5"/>
        <v/>
      </c>
      <c r="P19" s="54"/>
      <c r="Q19" s="46"/>
      <c r="R19" s="44"/>
    </row>
    <row r="20" spans="1:19">
      <c r="A20" s="19" t="s">
        <v>15</v>
      </c>
      <c r="B20" s="55"/>
      <c r="C20" s="55" t="s">
        <v>71</v>
      </c>
      <c r="D20" s="56" t="str">
        <f t="shared" si="1"/>
        <v/>
      </c>
      <c r="E20" s="57" t="str">
        <f t="shared" si="2"/>
        <v/>
      </c>
      <c r="F20" s="52"/>
      <c r="G20" s="58"/>
      <c r="H20" s="55" t="s">
        <v>71</v>
      </c>
      <c r="I20" s="56" t="str">
        <f t="shared" si="3"/>
        <v/>
      </c>
      <c r="J20" s="57" t="str">
        <f t="shared" si="4"/>
        <v/>
      </c>
      <c r="K20" s="52"/>
      <c r="L20" s="58"/>
      <c r="M20" s="55" t="s">
        <v>71</v>
      </c>
      <c r="N20" s="56" t="str">
        <f t="shared" si="0"/>
        <v/>
      </c>
      <c r="O20" s="59" t="str">
        <f t="shared" si="5"/>
        <v/>
      </c>
      <c r="P20" s="54"/>
      <c r="Q20" s="60"/>
      <c r="R20" s="58"/>
    </row>
    <row r="21" spans="1:19">
      <c r="A21" s="3" t="s">
        <v>16</v>
      </c>
      <c r="B21" s="45"/>
      <c r="C21" s="45" t="s">
        <v>71</v>
      </c>
      <c r="D21" s="49" t="str">
        <f t="shared" si="1"/>
        <v/>
      </c>
      <c r="E21" s="14" t="str">
        <f t="shared" si="2"/>
        <v/>
      </c>
      <c r="F21" s="52"/>
      <c r="G21" s="44"/>
      <c r="H21" s="45" t="s">
        <v>71</v>
      </c>
      <c r="I21" s="49" t="str">
        <f t="shared" si="3"/>
        <v/>
      </c>
      <c r="J21" s="14" t="str">
        <f t="shared" si="4"/>
        <v/>
      </c>
      <c r="K21" s="52"/>
      <c r="L21" s="44"/>
      <c r="M21" s="45" t="s">
        <v>71</v>
      </c>
      <c r="N21" s="49" t="str">
        <f t="shared" si="0"/>
        <v/>
      </c>
      <c r="O21" s="15" t="str">
        <f t="shared" si="5"/>
        <v/>
      </c>
      <c r="P21" s="54"/>
      <c r="Q21" s="46"/>
      <c r="R21" s="44"/>
    </row>
    <row r="22" spans="1:19">
      <c r="A22" s="19" t="s">
        <v>17</v>
      </c>
      <c r="B22" s="55"/>
      <c r="C22" s="55" t="s">
        <v>71</v>
      </c>
      <c r="D22" s="56" t="str">
        <f t="shared" si="1"/>
        <v/>
      </c>
      <c r="E22" s="57" t="str">
        <f t="shared" si="2"/>
        <v/>
      </c>
      <c r="F22" s="52"/>
      <c r="G22" s="58"/>
      <c r="H22" s="55" t="s">
        <v>71</v>
      </c>
      <c r="I22" s="56" t="str">
        <f t="shared" si="3"/>
        <v/>
      </c>
      <c r="J22" s="57" t="str">
        <f t="shared" si="4"/>
        <v/>
      </c>
      <c r="K22" s="52"/>
      <c r="L22" s="58"/>
      <c r="M22" s="55" t="s">
        <v>71</v>
      </c>
      <c r="N22" s="56" t="str">
        <f t="shared" si="0"/>
        <v/>
      </c>
      <c r="O22" s="59" t="str">
        <f t="shared" si="5"/>
        <v/>
      </c>
      <c r="P22" s="54"/>
      <c r="Q22" s="60"/>
      <c r="R22" s="58"/>
    </row>
    <row r="23" spans="1:19">
      <c r="A23" s="3" t="s">
        <v>18</v>
      </c>
      <c r="B23" s="45"/>
      <c r="C23" s="45" t="s">
        <v>71</v>
      </c>
      <c r="D23" s="49" t="str">
        <f t="shared" si="1"/>
        <v/>
      </c>
      <c r="E23" s="14" t="str">
        <f t="shared" si="2"/>
        <v/>
      </c>
      <c r="F23" s="52"/>
      <c r="G23" s="44"/>
      <c r="H23" s="45" t="s">
        <v>71</v>
      </c>
      <c r="I23" s="49" t="str">
        <f t="shared" si="3"/>
        <v/>
      </c>
      <c r="J23" s="14" t="str">
        <f t="shared" si="4"/>
        <v/>
      </c>
      <c r="K23" s="52"/>
      <c r="L23" s="44"/>
      <c r="M23" s="45" t="s">
        <v>71</v>
      </c>
      <c r="N23" s="49" t="str">
        <f t="shared" si="0"/>
        <v/>
      </c>
      <c r="O23" s="15" t="str">
        <f t="shared" si="5"/>
        <v/>
      </c>
      <c r="P23" s="54"/>
      <c r="Q23" s="46"/>
      <c r="R23" s="44"/>
    </row>
    <row r="24" spans="1:19" ht="16.5">
      <c r="A24" s="19" t="s">
        <v>19</v>
      </c>
      <c r="B24" s="55"/>
      <c r="C24" s="55" t="s">
        <v>71</v>
      </c>
      <c r="D24" s="56" t="str">
        <f t="shared" si="1"/>
        <v/>
      </c>
      <c r="E24" s="57" t="str">
        <f t="shared" si="2"/>
        <v/>
      </c>
      <c r="F24" s="52"/>
      <c r="G24" s="58"/>
      <c r="H24" s="55" t="s">
        <v>71</v>
      </c>
      <c r="I24" s="56" t="str">
        <f t="shared" si="3"/>
        <v/>
      </c>
      <c r="J24" s="57" t="str">
        <f t="shared" si="4"/>
        <v/>
      </c>
      <c r="K24" s="52"/>
      <c r="L24" s="58"/>
      <c r="M24" s="55" t="s">
        <v>71</v>
      </c>
      <c r="N24" s="56" t="str">
        <f t="shared" si="0"/>
        <v/>
      </c>
      <c r="O24" s="59" t="str">
        <f t="shared" si="5"/>
        <v/>
      </c>
      <c r="P24" s="54"/>
      <c r="Q24" s="60"/>
      <c r="R24" s="58"/>
    </row>
    <row r="25" spans="1:19">
      <c r="A25" s="79" t="s">
        <v>25</v>
      </c>
      <c r="B25" s="77"/>
      <c r="C25" s="77"/>
      <c r="D25" s="77"/>
      <c r="E25" s="77"/>
      <c r="F25" s="77"/>
      <c r="G25" s="77"/>
      <c r="H25" s="77"/>
      <c r="I25" s="77"/>
      <c r="J25" s="77"/>
      <c r="K25" s="77"/>
      <c r="L25" s="77"/>
      <c r="M25" s="77"/>
      <c r="N25" s="77"/>
      <c r="O25" s="77"/>
      <c r="P25" s="77"/>
      <c r="Q25" s="77"/>
      <c r="R25" s="78"/>
    </row>
    <row r="26" spans="1:19">
      <c r="A26" s="3" t="s">
        <v>26</v>
      </c>
      <c r="B26" s="45"/>
      <c r="C26" s="45" t="s">
        <v>72</v>
      </c>
      <c r="D26" s="49" t="str">
        <f t="shared" ref="D26:D53" si="6">IF(B26="","",IF(ISERROR(B26*1),0,IF(C26="mg/L",B26*$C$4*8.34,IF(C26="ug/L",B26*$C$4*8.34/1000,""))))</f>
        <v/>
      </c>
      <c r="E26" s="14" t="str">
        <f t="shared" ref="E26" si="7">IF(D26="","","lb/day")</f>
        <v/>
      </c>
      <c r="F26" s="52"/>
      <c r="G26" s="44"/>
      <c r="H26" s="45" t="s">
        <v>72</v>
      </c>
      <c r="I26" s="49" t="str">
        <f t="shared" ref="I26:I53" si="8">IF(G26="","",IF(ISERROR(G26*1),0,IF(H26="mg/L",G26*$H$4*8.34,IF(H26="ug/L",G26*$H$4*8.34/1000,""))))</f>
        <v/>
      </c>
      <c r="J26" s="14" t="str">
        <f t="shared" ref="J26" si="9">IF(I26="","","lb/day")</f>
        <v/>
      </c>
      <c r="K26" s="52"/>
      <c r="L26" s="44"/>
      <c r="M26" s="45" t="s">
        <v>72</v>
      </c>
      <c r="N26" s="49" t="str">
        <f t="shared" ref="N26:N53" si="10">IF(L26="","",IF(ISERROR(L26*1),0,IF(M26="mg/L",L26*$M$4*8.34,IF(M26="ug/L",L26*$M$4*8.34/1000,""))))</f>
        <v/>
      </c>
      <c r="O26" s="15" t="str">
        <f t="shared" ref="O26" si="11">IF(N26="","","lb/day")</f>
        <v/>
      </c>
      <c r="P26" s="54"/>
      <c r="Q26" s="46"/>
      <c r="R26" s="44"/>
    </row>
    <row r="27" spans="1:19">
      <c r="A27" s="19" t="s">
        <v>27</v>
      </c>
      <c r="B27" s="58"/>
      <c r="C27" s="55" t="s">
        <v>72</v>
      </c>
      <c r="D27" s="56" t="str">
        <f t="shared" si="6"/>
        <v/>
      </c>
      <c r="E27" s="57" t="str">
        <f t="shared" ref="E27:E53" si="12">IF(D27="","","lb/day")</f>
        <v/>
      </c>
      <c r="F27" s="52"/>
      <c r="G27" s="58"/>
      <c r="H27" s="55" t="s">
        <v>72</v>
      </c>
      <c r="I27" s="56" t="str">
        <f t="shared" si="8"/>
        <v/>
      </c>
      <c r="J27" s="57" t="str">
        <f t="shared" ref="J27:J53" si="13">IF(I27="","","lb/day")</f>
        <v/>
      </c>
      <c r="K27" s="52"/>
      <c r="L27" s="58"/>
      <c r="M27" s="55" t="s">
        <v>72</v>
      </c>
      <c r="N27" s="56" t="str">
        <f t="shared" si="10"/>
        <v/>
      </c>
      <c r="O27" s="59" t="str">
        <f t="shared" ref="O27:O53" si="14">IF(N27="","","lb/day")</f>
        <v/>
      </c>
      <c r="P27" s="54"/>
      <c r="Q27" s="60"/>
      <c r="R27" s="58"/>
    </row>
    <row r="28" spans="1:19">
      <c r="A28" s="3" t="s">
        <v>28</v>
      </c>
      <c r="B28" s="44"/>
      <c r="C28" s="45" t="s">
        <v>72</v>
      </c>
      <c r="D28" s="49" t="str">
        <f t="shared" si="6"/>
        <v/>
      </c>
      <c r="E28" s="14" t="str">
        <f t="shared" si="12"/>
        <v/>
      </c>
      <c r="F28" s="52"/>
      <c r="G28" s="44"/>
      <c r="H28" s="45" t="s">
        <v>72</v>
      </c>
      <c r="I28" s="49" t="str">
        <f t="shared" si="8"/>
        <v/>
      </c>
      <c r="J28" s="14" t="str">
        <f t="shared" si="13"/>
        <v/>
      </c>
      <c r="K28" s="52"/>
      <c r="L28" s="44"/>
      <c r="M28" s="45" t="s">
        <v>72</v>
      </c>
      <c r="N28" s="49" t="str">
        <f t="shared" si="10"/>
        <v/>
      </c>
      <c r="O28" s="15" t="str">
        <f t="shared" si="14"/>
        <v/>
      </c>
      <c r="P28" s="54"/>
      <c r="Q28" s="46"/>
      <c r="R28" s="44"/>
    </row>
    <row r="29" spans="1:19">
      <c r="A29" s="19" t="s">
        <v>29</v>
      </c>
      <c r="B29" s="58"/>
      <c r="C29" s="55" t="s">
        <v>72</v>
      </c>
      <c r="D29" s="56" t="str">
        <f t="shared" si="6"/>
        <v/>
      </c>
      <c r="E29" s="57" t="str">
        <f t="shared" si="12"/>
        <v/>
      </c>
      <c r="F29" s="52"/>
      <c r="G29" s="58"/>
      <c r="H29" s="55" t="s">
        <v>72</v>
      </c>
      <c r="I29" s="56" t="str">
        <f t="shared" si="8"/>
        <v/>
      </c>
      <c r="J29" s="57" t="str">
        <f t="shared" si="13"/>
        <v/>
      </c>
      <c r="K29" s="52"/>
      <c r="L29" s="58"/>
      <c r="M29" s="55" t="s">
        <v>72</v>
      </c>
      <c r="N29" s="56" t="str">
        <f t="shared" si="10"/>
        <v/>
      </c>
      <c r="O29" s="59" t="str">
        <f t="shared" si="14"/>
        <v/>
      </c>
      <c r="P29" s="54"/>
      <c r="Q29" s="60"/>
      <c r="R29" s="58"/>
    </row>
    <row r="30" spans="1:19">
      <c r="A30" s="3" t="s">
        <v>30</v>
      </c>
      <c r="B30" s="44"/>
      <c r="C30" s="45" t="s">
        <v>72</v>
      </c>
      <c r="D30" s="49" t="str">
        <f t="shared" si="6"/>
        <v/>
      </c>
      <c r="E30" s="14" t="str">
        <f t="shared" si="12"/>
        <v/>
      </c>
      <c r="F30" s="52"/>
      <c r="G30" s="44"/>
      <c r="H30" s="45" t="s">
        <v>72</v>
      </c>
      <c r="I30" s="49" t="str">
        <f t="shared" si="8"/>
        <v/>
      </c>
      <c r="J30" s="14" t="str">
        <f t="shared" si="13"/>
        <v/>
      </c>
      <c r="K30" s="52"/>
      <c r="L30" s="44"/>
      <c r="M30" s="45" t="s">
        <v>72</v>
      </c>
      <c r="N30" s="49" t="str">
        <f t="shared" si="10"/>
        <v/>
      </c>
      <c r="O30" s="15" t="str">
        <f t="shared" si="14"/>
        <v/>
      </c>
      <c r="P30" s="54"/>
      <c r="Q30" s="46"/>
      <c r="R30" s="44"/>
    </row>
    <row r="31" spans="1:19">
      <c r="A31" s="19" t="s">
        <v>31</v>
      </c>
      <c r="B31" s="58"/>
      <c r="C31" s="55" t="s">
        <v>72</v>
      </c>
      <c r="D31" s="56" t="str">
        <f t="shared" si="6"/>
        <v/>
      </c>
      <c r="E31" s="57" t="str">
        <f t="shared" si="12"/>
        <v/>
      </c>
      <c r="F31" s="52"/>
      <c r="G31" s="58"/>
      <c r="H31" s="55" t="s">
        <v>72</v>
      </c>
      <c r="I31" s="56" t="str">
        <f t="shared" si="8"/>
        <v/>
      </c>
      <c r="J31" s="57" t="str">
        <f t="shared" si="13"/>
        <v/>
      </c>
      <c r="K31" s="52"/>
      <c r="L31" s="58"/>
      <c r="M31" s="55" t="s">
        <v>72</v>
      </c>
      <c r="N31" s="56" t="str">
        <f t="shared" si="10"/>
        <v/>
      </c>
      <c r="O31" s="59" t="str">
        <f t="shared" si="14"/>
        <v/>
      </c>
      <c r="P31" s="54"/>
      <c r="Q31" s="60"/>
      <c r="R31" s="58"/>
    </row>
    <row r="32" spans="1:19">
      <c r="A32" s="3" t="s">
        <v>87</v>
      </c>
      <c r="B32" s="44"/>
      <c r="C32" s="45" t="s">
        <v>72</v>
      </c>
      <c r="D32" s="49" t="str">
        <f t="shared" si="6"/>
        <v/>
      </c>
      <c r="E32" s="14" t="str">
        <f t="shared" si="12"/>
        <v/>
      </c>
      <c r="F32" s="52"/>
      <c r="G32" s="44"/>
      <c r="H32" s="45" t="s">
        <v>72</v>
      </c>
      <c r="I32" s="49" t="str">
        <f t="shared" si="8"/>
        <v/>
      </c>
      <c r="J32" s="14" t="str">
        <f t="shared" si="13"/>
        <v/>
      </c>
      <c r="K32" s="52"/>
      <c r="L32" s="44"/>
      <c r="M32" s="45" t="s">
        <v>72</v>
      </c>
      <c r="N32" s="49" t="str">
        <f t="shared" si="10"/>
        <v/>
      </c>
      <c r="O32" s="15" t="str">
        <f t="shared" si="14"/>
        <v/>
      </c>
      <c r="P32" s="54"/>
      <c r="Q32" s="46"/>
      <c r="R32" s="44"/>
    </row>
    <row r="33" spans="1:18">
      <c r="A33" s="19" t="s">
        <v>32</v>
      </c>
      <c r="B33" s="58"/>
      <c r="C33" s="55" t="s">
        <v>72</v>
      </c>
      <c r="D33" s="56" t="str">
        <f t="shared" si="6"/>
        <v/>
      </c>
      <c r="E33" s="57" t="str">
        <f t="shared" si="12"/>
        <v/>
      </c>
      <c r="F33" s="52"/>
      <c r="G33" s="58"/>
      <c r="H33" s="55" t="s">
        <v>72</v>
      </c>
      <c r="I33" s="56" t="str">
        <f t="shared" si="8"/>
        <v/>
      </c>
      <c r="J33" s="57" t="str">
        <f t="shared" si="13"/>
        <v/>
      </c>
      <c r="K33" s="52"/>
      <c r="L33" s="58"/>
      <c r="M33" s="55" t="s">
        <v>72</v>
      </c>
      <c r="N33" s="56" t="str">
        <f t="shared" si="10"/>
        <v/>
      </c>
      <c r="O33" s="59" t="str">
        <f t="shared" si="14"/>
        <v/>
      </c>
      <c r="P33" s="54"/>
      <c r="Q33" s="60"/>
      <c r="R33" s="58"/>
    </row>
    <row r="34" spans="1:18">
      <c r="A34" s="3" t="s">
        <v>88</v>
      </c>
      <c r="B34" s="44"/>
      <c r="C34" s="45" t="s">
        <v>72</v>
      </c>
      <c r="D34" s="49" t="str">
        <f t="shared" si="6"/>
        <v/>
      </c>
      <c r="E34" s="14" t="str">
        <f t="shared" si="12"/>
        <v/>
      </c>
      <c r="F34" s="52"/>
      <c r="G34" s="44"/>
      <c r="H34" s="45" t="s">
        <v>72</v>
      </c>
      <c r="I34" s="49" t="str">
        <f t="shared" si="8"/>
        <v/>
      </c>
      <c r="J34" s="14" t="str">
        <f t="shared" si="13"/>
        <v/>
      </c>
      <c r="K34" s="52"/>
      <c r="L34" s="44"/>
      <c r="M34" s="45" t="s">
        <v>72</v>
      </c>
      <c r="N34" s="49" t="str">
        <f t="shared" si="10"/>
        <v/>
      </c>
      <c r="O34" s="15" t="str">
        <f t="shared" si="14"/>
        <v/>
      </c>
      <c r="P34" s="54"/>
      <c r="Q34" s="46"/>
      <c r="R34" s="44"/>
    </row>
    <row r="35" spans="1:18">
      <c r="A35" s="19" t="s">
        <v>33</v>
      </c>
      <c r="B35" s="58"/>
      <c r="C35" s="55" t="s">
        <v>72</v>
      </c>
      <c r="D35" s="56" t="str">
        <f t="shared" si="6"/>
        <v/>
      </c>
      <c r="E35" s="57" t="str">
        <f t="shared" si="12"/>
        <v/>
      </c>
      <c r="F35" s="52"/>
      <c r="G35" s="58"/>
      <c r="H35" s="55" t="s">
        <v>72</v>
      </c>
      <c r="I35" s="56" t="str">
        <f t="shared" si="8"/>
        <v/>
      </c>
      <c r="J35" s="57" t="str">
        <f t="shared" si="13"/>
        <v/>
      </c>
      <c r="K35" s="52"/>
      <c r="L35" s="58"/>
      <c r="M35" s="55" t="s">
        <v>72</v>
      </c>
      <c r="N35" s="56" t="str">
        <f t="shared" si="10"/>
        <v/>
      </c>
      <c r="O35" s="59" t="str">
        <f t="shared" si="14"/>
        <v/>
      </c>
      <c r="P35" s="54"/>
      <c r="Q35" s="60"/>
      <c r="R35" s="58"/>
    </row>
    <row r="36" spans="1:18">
      <c r="A36" s="3" t="s">
        <v>89</v>
      </c>
      <c r="B36" s="44"/>
      <c r="C36" s="45" t="s">
        <v>72</v>
      </c>
      <c r="D36" s="49" t="str">
        <f t="shared" si="6"/>
        <v/>
      </c>
      <c r="E36" s="14" t="str">
        <f t="shared" si="12"/>
        <v/>
      </c>
      <c r="F36" s="52"/>
      <c r="G36" s="44"/>
      <c r="H36" s="45" t="s">
        <v>72</v>
      </c>
      <c r="I36" s="49" t="str">
        <f t="shared" si="8"/>
        <v/>
      </c>
      <c r="J36" s="14" t="str">
        <f t="shared" si="13"/>
        <v/>
      </c>
      <c r="K36" s="52"/>
      <c r="L36" s="44"/>
      <c r="M36" s="45" t="s">
        <v>72</v>
      </c>
      <c r="N36" s="49" t="str">
        <f t="shared" si="10"/>
        <v/>
      </c>
      <c r="O36" s="15" t="str">
        <f t="shared" si="14"/>
        <v/>
      </c>
      <c r="P36" s="54"/>
      <c r="Q36" s="46"/>
      <c r="R36" s="44"/>
    </row>
    <row r="37" spans="1:18">
      <c r="A37" s="19" t="s">
        <v>34</v>
      </c>
      <c r="B37" s="58"/>
      <c r="C37" s="55" t="s">
        <v>72</v>
      </c>
      <c r="D37" s="56" t="str">
        <f t="shared" si="6"/>
        <v/>
      </c>
      <c r="E37" s="57" t="str">
        <f t="shared" si="12"/>
        <v/>
      </c>
      <c r="F37" s="52"/>
      <c r="G37" s="58"/>
      <c r="H37" s="55" t="s">
        <v>72</v>
      </c>
      <c r="I37" s="56" t="str">
        <f t="shared" si="8"/>
        <v/>
      </c>
      <c r="J37" s="57" t="str">
        <f t="shared" si="13"/>
        <v/>
      </c>
      <c r="K37" s="52"/>
      <c r="L37" s="58"/>
      <c r="M37" s="55" t="s">
        <v>72</v>
      </c>
      <c r="N37" s="56" t="str">
        <f t="shared" si="10"/>
        <v/>
      </c>
      <c r="O37" s="59" t="str">
        <f t="shared" si="14"/>
        <v/>
      </c>
      <c r="P37" s="54"/>
      <c r="Q37" s="60"/>
      <c r="R37" s="58"/>
    </row>
    <row r="38" spans="1:18">
      <c r="A38" s="3" t="s">
        <v>35</v>
      </c>
      <c r="B38" s="44"/>
      <c r="C38" s="45" t="s">
        <v>72</v>
      </c>
      <c r="D38" s="49" t="str">
        <f t="shared" si="6"/>
        <v/>
      </c>
      <c r="E38" s="14" t="str">
        <f t="shared" si="12"/>
        <v/>
      </c>
      <c r="F38" s="52"/>
      <c r="G38" s="44"/>
      <c r="H38" s="45" t="s">
        <v>72</v>
      </c>
      <c r="I38" s="49" t="str">
        <f t="shared" si="8"/>
        <v/>
      </c>
      <c r="J38" s="14" t="str">
        <f t="shared" si="13"/>
        <v/>
      </c>
      <c r="K38" s="52"/>
      <c r="L38" s="44"/>
      <c r="M38" s="45" t="s">
        <v>72</v>
      </c>
      <c r="N38" s="49" t="str">
        <f t="shared" si="10"/>
        <v/>
      </c>
      <c r="O38" s="15" t="str">
        <f t="shared" si="14"/>
        <v/>
      </c>
      <c r="P38" s="54"/>
      <c r="Q38" s="46"/>
      <c r="R38" s="44"/>
    </row>
    <row r="39" spans="1:18">
      <c r="A39" s="22" t="s">
        <v>90</v>
      </c>
      <c r="B39" s="58"/>
      <c r="C39" s="55" t="s">
        <v>72</v>
      </c>
      <c r="D39" s="56" t="str">
        <f t="shared" si="6"/>
        <v/>
      </c>
      <c r="E39" s="57" t="str">
        <f t="shared" si="12"/>
        <v/>
      </c>
      <c r="F39" s="52"/>
      <c r="G39" s="58"/>
      <c r="H39" s="55" t="s">
        <v>72</v>
      </c>
      <c r="I39" s="56" t="str">
        <f t="shared" si="8"/>
        <v/>
      </c>
      <c r="J39" s="57" t="str">
        <f t="shared" si="13"/>
        <v/>
      </c>
      <c r="K39" s="52"/>
      <c r="L39" s="58"/>
      <c r="M39" s="55" t="s">
        <v>72</v>
      </c>
      <c r="N39" s="56" t="str">
        <f t="shared" si="10"/>
        <v/>
      </c>
      <c r="O39" s="59" t="str">
        <f t="shared" si="14"/>
        <v/>
      </c>
      <c r="P39" s="54"/>
      <c r="Q39" s="60"/>
      <c r="R39" s="58"/>
    </row>
    <row r="40" spans="1:18">
      <c r="A40" s="3" t="s">
        <v>91</v>
      </c>
      <c r="B40" s="44"/>
      <c r="C40" s="45" t="s">
        <v>72</v>
      </c>
      <c r="D40" s="49" t="str">
        <f t="shared" si="6"/>
        <v/>
      </c>
      <c r="E40" s="14" t="str">
        <f t="shared" si="12"/>
        <v/>
      </c>
      <c r="F40" s="52"/>
      <c r="G40" s="44"/>
      <c r="H40" s="45" t="s">
        <v>72</v>
      </c>
      <c r="I40" s="49" t="str">
        <f t="shared" si="8"/>
        <v/>
      </c>
      <c r="J40" s="14" t="str">
        <f t="shared" si="13"/>
        <v/>
      </c>
      <c r="K40" s="52"/>
      <c r="L40" s="44"/>
      <c r="M40" s="45" t="s">
        <v>72</v>
      </c>
      <c r="N40" s="49" t="str">
        <f t="shared" si="10"/>
        <v/>
      </c>
      <c r="O40" s="15" t="str">
        <f t="shared" si="14"/>
        <v/>
      </c>
      <c r="P40" s="54"/>
      <c r="Q40" s="46"/>
      <c r="R40" s="44"/>
    </row>
    <row r="41" spans="1:18">
      <c r="A41" s="19" t="s">
        <v>92</v>
      </c>
      <c r="B41" s="58"/>
      <c r="C41" s="55" t="s">
        <v>72</v>
      </c>
      <c r="D41" s="56" t="str">
        <f t="shared" si="6"/>
        <v/>
      </c>
      <c r="E41" s="57" t="str">
        <f t="shared" si="12"/>
        <v/>
      </c>
      <c r="F41" s="52"/>
      <c r="G41" s="58"/>
      <c r="H41" s="55" t="s">
        <v>72</v>
      </c>
      <c r="I41" s="56" t="str">
        <f t="shared" si="8"/>
        <v/>
      </c>
      <c r="J41" s="57" t="str">
        <f t="shared" si="13"/>
        <v/>
      </c>
      <c r="K41" s="52"/>
      <c r="L41" s="58"/>
      <c r="M41" s="55" t="s">
        <v>72</v>
      </c>
      <c r="N41" s="56" t="str">
        <f t="shared" si="10"/>
        <v/>
      </c>
      <c r="O41" s="59" t="str">
        <f t="shared" si="14"/>
        <v/>
      </c>
      <c r="P41" s="54"/>
      <c r="Q41" s="60"/>
      <c r="R41" s="58"/>
    </row>
    <row r="42" spans="1:18">
      <c r="A42" s="3" t="s">
        <v>93</v>
      </c>
      <c r="B42" s="44"/>
      <c r="C42" s="45" t="s">
        <v>72</v>
      </c>
      <c r="D42" s="49" t="str">
        <f t="shared" si="6"/>
        <v/>
      </c>
      <c r="E42" s="14" t="str">
        <f t="shared" si="12"/>
        <v/>
      </c>
      <c r="F42" s="52"/>
      <c r="G42" s="44"/>
      <c r="H42" s="45" t="s">
        <v>72</v>
      </c>
      <c r="I42" s="49" t="str">
        <f t="shared" si="8"/>
        <v/>
      </c>
      <c r="J42" s="14" t="str">
        <f t="shared" si="13"/>
        <v/>
      </c>
      <c r="K42" s="52"/>
      <c r="L42" s="44"/>
      <c r="M42" s="45" t="s">
        <v>72</v>
      </c>
      <c r="N42" s="49" t="str">
        <f t="shared" si="10"/>
        <v/>
      </c>
      <c r="O42" s="15" t="str">
        <f t="shared" si="14"/>
        <v/>
      </c>
      <c r="P42" s="54"/>
      <c r="Q42" s="46"/>
      <c r="R42" s="44"/>
    </row>
    <row r="43" spans="1:18">
      <c r="A43" s="19" t="s">
        <v>36</v>
      </c>
      <c r="B43" s="58"/>
      <c r="C43" s="55" t="s">
        <v>72</v>
      </c>
      <c r="D43" s="56" t="str">
        <f t="shared" si="6"/>
        <v/>
      </c>
      <c r="E43" s="57" t="str">
        <f t="shared" si="12"/>
        <v/>
      </c>
      <c r="F43" s="52"/>
      <c r="G43" s="58"/>
      <c r="H43" s="55" t="s">
        <v>72</v>
      </c>
      <c r="I43" s="56" t="str">
        <f t="shared" si="8"/>
        <v/>
      </c>
      <c r="J43" s="57" t="str">
        <f t="shared" si="13"/>
        <v/>
      </c>
      <c r="K43" s="52"/>
      <c r="L43" s="58"/>
      <c r="M43" s="55" t="s">
        <v>72</v>
      </c>
      <c r="N43" s="56" t="str">
        <f t="shared" si="10"/>
        <v/>
      </c>
      <c r="O43" s="59" t="str">
        <f t="shared" si="14"/>
        <v/>
      </c>
      <c r="P43" s="54"/>
      <c r="Q43" s="60"/>
      <c r="R43" s="58"/>
    </row>
    <row r="44" spans="1:18">
      <c r="A44" s="3" t="s">
        <v>94</v>
      </c>
      <c r="B44" s="44"/>
      <c r="C44" s="45" t="s">
        <v>72</v>
      </c>
      <c r="D44" s="49" t="str">
        <f t="shared" si="6"/>
        <v/>
      </c>
      <c r="E44" s="14" t="str">
        <f t="shared" si="12"/>
        <v/>
      </c>
      <c r="F44" s="52"/>
      <c r="G44" s="44"/>
      <c r="H44" s="45" t="s">
        <v>72</v>
      </c>
      <c r="I44" s="49" t="str">
        <f t="shared" si="8"/>
        <v/>
      </c>
      <c r="J44" s="14" t="str">
        <f t="shared" si="13"/>
        <v/>
      </c>
      <c r="K44" s="52"/>
      <c r="L44" s="44"/>
      <c r="M44" s="45" t="s">
        <v>72</v>
      </c>
      <c r="N44" s="49" t="str">
        <f t="shared" si="10"/>
        <v/>
      </c>
      <c r="O44" s="15" t="str">
        <f t="shared" si="14"/>
        <v/>
      </c>
      <c r="P44" s="54"/>
      <c r="Q44" s="46"/>
      <c r="R44" s="44"/>
    </row>
    <row r="45" spans="1:18">
      <c r="A45" s="19" t="s">
        <v>95</v>
      </c>
      <c r="B45" s="58"/>
      <c r="C45" s="55" t="s">
        <v>72</v>
      </c>
      <c r="D45" s="56" t="str">
        <f t="shared" si="6"/>
        <v/>
      </c>
      <c r="E45" s="57" t="str">
        <f t="shared" si="12"/>
        <v/>
      </c>
      <c r="F45" s="52"/>
      <c r="G45" s="58"/>
      <c r="H45" s="55" t="s">
        <v>72</v>
      </c>
      <c r="I45" s="56" t="str">
        <f t="shared" si="8"/>
        <v/>
      </c>
      <c r="J45" s="57" t="str">
        <f t="shared" si="13"/>
        <v/>
      </c>
      <c r="K45" s="52"/>
      <c r="L45" s="58"/>
      <c r="M45" s="55" t="s">
        <v>72</v>
      </c>
      <c r="N45" s="56" t="str">
        <f t="shared" si="10"/>
        <v/>
      </c>
      <c r="O45" s="59" t="str">
        <f t="shared" si="14"/>
        <v/>
      </c>
      <c r="P45" s="54"/>
      <c r="Q45" s="60"/>
      <c r="R45" s="58"/>
    </row>
    <row r="46" spans="1:18">
      <c r="A46" s="3" t="s">
        <v>96</v>
      </c>
      <c r="B46" s="44"/>
      <c r="C46" s="45" t="s">
        <v>72</v>
      </c>
      <c r="D46" s="49" t="str">
        <f t="shared" si="6"/>
        <v/>
      </c>
      <c r="E46" s="14" t="str">
        <f t="shared" si="12"/>
        <v/>
      </c>
      <c r="F46" s="52"/>
      <c r="G46" s="44"/>
      <c r="H46" s="45" t="s">
        <v>72</v>
      </c>
      <c r="I46" s="49" t="str">
        <f t="shared" si="8"/>
        <v/>
      </c>
      <c r="J46" s="14" t="str">
        <f t="shared" si="13"/>
        <v/>
      </c>
      <c r="K46" s="52"/>
      <c r="L46" s="44"/>
      <c r="M46" s="45" t="s">
        <v>72</v>
      </c>
      <c r="N46" s="49" t="str">
        <f t="shared" si="10"/>
        <v/>
      </c>
      <c r="O46" s="15" t="str">
        <f t="shared" si="14"/>
        <v/>
      </c>
      <c r="P46" s="54"/>
      <c r="Q46" s="46"/>
      <c r="R46" s="44"/>
    </row>
    <row r="47" spans="1:18">
      <c r="A47" s="19" t="s">
        <v>155</v>
      </c>
      <c r="B47" s="58"/>
      <c r="C47" s="55" t="s">
        <v>72</v>
      </c>
      <c r="D47" s="56" t="str">
        <f t="shared" si="6"/>
        <v/>
      </c>
      <c r="E47" s="57" t="str">
        <f t="shared" si="12"/>
        <v/>
      </c>
      <c r="F47" s="52"/>
      <c r="G47" s="58"/>
      <c r="H47" s="55" t="s">
        <v>72</v>
      </c>
      <c r="I47" s="56" t="str">
        <f t="shared" si="8"/>
        <v/>
      </c>
      <c r="J47" s="57" t="str">
        <f t="shared" si="13"/>
        <v/>
      </c>
      <c r="K47" s="52"/>
      <c r="L47" s="58"/>
      <c r="M47" s="55" t="s">
        <v>72</v>
      </c>
      <c r="N47" s="56" t="str">
        <f t="shared" si="10"/>
        <v/>
      </c>
      <c r="O47" s="59" t="str">
        <f t="shared" si="14"/>
        <v/>
      </c>
      <c r="P47" s="54"/>
      <c r="Q47" s="60"/>
      <c r="R47" s="58"/>
    </row>
    <row r="48" spans="1:18">
      <c r="A48" s="3" t="s">
        <v>98</v>
      </c>
      <c r="B48" s="44"/>
      <c r="C48" s="45" t="s">
        <v>72</v>
      </c>
      <c r="D48" s="49" t="str">
        <f t="shared" si="6"/>
        <v/>
      </c>
      <c r="E48" s="14" t="str">
        <f t="shared" si="12"/>
        <v/>
      </c>
      <c r="F48" s="52"/>
      <c r="G48" s="44"/>
      <c r="H48" s="45" t="s">
        <v>72</v>
      </c>
      <c r="I48" s="49" t="str">
        <f t="shared" si="8"/>
        <v/>
      </c>
      <c r="J48" s="14" t="str">
        <f t="shared" si="13"/>
        <v/>
      </c>
      <c r="K48" s="52"/>
      <c r="L48" s="44"/>
      <c r="M48" s="45" t="s">
        <v>72</v>
      </c>
      <c r="N48" s="49" t="str">
        <f t="shared" si="10"/>
        <v/>
      </c>
      <c r="O48" s="15" t="str">
        <f t="shared" si="14"/>
        <v/>
      </c>
      <c r="P48" s="54"/>
      <c r="Q48" s="46"/>
      <c r="R48" s="44"/>
    </row>
    <row r="49" spans="1:18">
      <c r="A49" s="19" t="s">
        <v>99</v>
      </c>
      <c r="B49" s="58"/>
      <c r="C49" s="55" t="s">
        <v>72</v>
      </c>
      <c r="D49" s="56" t="str">
        <f t="shared" si="6"/>
        <v/>
      </c>
      <c r="E49" s="57" t="str">
        <f t="shared" si="12"/>
        <v/>
      </c>
      <c r="F49" s="52"/>
      <c r="G49" s="58"/>
      <c r="H49" s="55" t="s">
        <v>72</v>
      </c>
      <c r="I49" s="56" t="str">
        <f t="shared" si="8"/>
        <v/>
      </c>
      <c r="J49" s="57" t="str">
        <f t="shared" si="13"/>
        <v/>
      </c>
      <c r="K49" s="52"/>
      <c r="L49" s="58"/>
      <c r="M49" s="55" t="s">
        <v>72</v>
      </c>
      <c r="N49" s="56" t="str">
        <f t="shared" si="10"/>
        <v/>
      </c>
      <c r="O49" s="59" t="str">
        <f t="shared" si="14"/>
        <v/>
      </c>
      <c r="P49" s="54"/>
      <c r="Q49" s="60"/>
      <c r="R49" s="58"/>
    </row>
    <row r="50" spans="1:18">
      <c r="A50" s="3" t="s">
        <v>37</v>
      </c>
      <c r="B50" s="44"/>
      <c r="C50" s="45" t="s">
        <v>72</v>
      </c>
      <c r="D50" s="49" t="str">
        <f t="shared" si="6"/>
        <v/>
      </c>
      <c r="E50" s="14" t="str">
        <f t="shared" si="12"/>
        <v/>
      </c>
      <c r="F50" s="52"/>
      <c r="G50" s="44"/>
      <c r="H50" s="45" t="s">
        <v>72</v>
      </c>
      <c r="I50" s="49" t="str">
        <f t="shared" si="8"/>
        <v/>
      </c>
      <c r="J50" s="14" t="str">
        <f t="shared" si="13"/>
        <v/>
      </c>
      <c r="K50" s="52"/>
      <c r="L50" s="44"/>
      <c r="M50" s="45" t="s">
        <v>72</v>
      </c>
      <c r="N50" s="49" t="str">
        <f t="shared" si="10"/>
        <v/>
      </c>
      <c r="O50" s="15" t="str">
        <f t="shared" si="14"/>
        <v/>
      </c>
      <c r="P50" s="54"/>
      <c r="Q50" s="46"/>
      <c r="R50" s="44"/>
    </row>
    <row r="51" spans="1:18">
      <c r="A51" s="19" t="s">
        <v>38</v>
      </c>
      <c r="B51" s="58"/>
      <c r="C51" s="55" t="s">
        <v>72</v>
      </c>
      <c r="D51" s="56" t="str">
        <f t="shared" si="6"/>
        <v/>
      </c>
      <c r="E51" s="57" t="str">
        <f t="shared" si="12"/>
        <v/>
      </c>
      <c r="F51" s="52"/>
      <c r="G51" s="58"/>
      <c r="H51" s="55" t="s">
        <v>72</v>
      </c>
      <c r="I51" s="56" t="str">
        <f t="shared" si="8"/>
        <v/>
      </c>
      <c r="J51" s="57" t="str">
        <f t="shared" si="13"/>
        <v/>
      </c>
      <c r="K51" s="52"/>
      <c r="L51" s="58"/>
      <c r="M51" s="55" t="s">
        <v>72</v>
      </c>
      <c r="N51" s="56" t="str">
        <f t="shared" si="10"/>
        <v/>
      </c>
      <c r="O51" s="59" t="str">
        <f t="shared" si="14"/>
        <v/>
      </c>
      <c r="P51" s="54"/>
      <c r="Q51" s="60"/>
      <c r="R51" s="58"/>
    </row>
    <row r="52" spans="1:18">
      <c r="A52" s="3" t="s">
        <v>39</v>
      </c>
      <c r="B52" s="44"/>
      <c r="C52" s="45" t="s">
        <v>72</v>
      </c>
      <c r="D52" s="49" t="str">
        <f t="shared" si="6"/>
        <v/>
      </c>
      <c r="E52" s="14" t="str">
        <f t="shared" si="12"/>
        <v/>
      </c>
      <c r="F52" s="52"/>
      <c r="G52" s="44"/>
      <c r="H52" s="45" t="s">
        <v>72</v>
      </c>
      <c r="I52" s="49" t="str">
        <f t="shared" si="8"/>
        <v/>
      </c>
      <c r="J52" s="14" t="str">
        <f t="shared" si="13"/>
        <v/>
      </c>
      <c r="K52" s="52"/>
      <c r="L52" s="44"/>
      <c r="M52" s="45" t="s">
        <v>72</v>
      </c>
      <c r="N52" s="49" t="str">
        <f t="shared" si="10"/>
        <v/>
      </c>
      <c r="O52" s="15" t="str">
        <f t="shared" si="14"/>
        <v/>
      </c>
      <c r="P52" s="54"/>
      <c r="Q52" s="46"/>
      <c r="R52" s="44"/>
    </row>
    <row r="53" spans="1:18">
      <c r="A53" s="19" t="s">
        <v>100</v>
      </c>
      <c r="B53" s="58"/>
      <c r="C53" s="55" t="s">
        <v>72</v>
      </c>
      <c r="D53" s="56" t="str">
        <f t="shared" si="6"/>
        <v/>
      </c>
      <c r="E53" s="57" t="str">
        <f t="shared" si="12"/>
        <v/>
      </c>
      <c r="F53" s="52"/>
      <c r="G53" s="58"/>
      <c r="H53" s="55" t="s">
        <v>72</v>
      </c>
      <c r="I53" s="56" t="str">
        <f t="shared" si="8"/>
        <v/>
      </c>
      <c r="J53" s="57" t="str">
        <f t="shared" si="13"/>
        <v/>
      </c>
      <c r="K53" s="52"/>
      <c r="L53" s="58"/>
      <c r="M53" s="55" t="s">
        <v>72</v>
      </c>
      <c r="N53" s="56" t="str">
        <f t="shared" si="10"/>
        <v/>
      </c>
      <c r="O53" s="59" t="str">
        <f t="shared" si="14"/>
        <v/>
      </c>
      <c r="P53" s="54"/>
      <c r="Q53" s="60"/>
      <c r="R53" s="58"/>
    </row>
    <row r="54" spans="1:18">
      <c r="A54" s="79" t="s">
        <v>40</v>
      </c>
      <c r="B54" s="77"/>
      <c r="C54" s="77"/>
      <c r="D54" s="77"/>
      <c r="E54" s="77"/>
      <c r="F54" s="77"/>
      <c r="G54" s="77"/>
      <c r="H54" s="77"/>
      <c r="I54" s="77"/>
      <c r="J54" s="77"/>
      <c r="K54" s="77"/>
      <c r="L54" s="77"/>
      <c r="M54" s="77"/>
      <c r="N54" s="77"/>
      <c r="O54" s="77"/>
      <c r="P54" s="77"/>
      <c r="Q54" s="77"/>
      <c r="R54" s="78"/>
    </row>
    <row r="55" spans="1:18">
      <c r="A55" s="3" t="s">
        <v>101</v>
      </c>
      <c r="B55" s="44"/>
      <c r="C55" s="45" t="s">
        <v>71</v>
      </c>
      <c r="D55" s="49" t="str">
        <f t="shared" ref="D55" si="15">IF(B55="","",IF(ISERROR(B55*1),0,IF(C55="mg/L",B55*$C$4*8.34,IF(C55="ug/L",B55*$C$4*8.34/1000,""))))</f>
        <v/>
      </c>
      <c r="E55" s="14" t="str">
        <f t="shared" ref="E55" si="16">IF(D55="","","lb/day")</f>
        <v/>
      </c>
      <c r="F55" s="52"/>
      <c r="G55" s="44"/>
      <c r="H55" s="45" t="s">
        <v>72</v>
      </c>
      <c r="I55" s="49" t="str">
        <f t="shared" ref="I55" si="17">IF(G55="","",IF(ISERROR(G55*1),0,IF(H55="mg/L",G55*$H$4*8.34,IF(H55="ug/L",G55*$H$4*8.34/1000,""))))</f>
        <v/>
      </c>
      <c r="J55" s="14" t="str">
        <f t="shared" ref="J55" si="18">IF(I55="","","lb/day")</f>
        <v/>
      </c>
      <c r="K55" s="52"/>
      <c r="L55" s="44"/>
      <c r="M55" s="45" t="s">
        <v>72</v>
      </c>
      <c r="N55" s="49" t="str">
        <f t="shared" ref="N55:N65" si="19">IF(L55="","",IF(ISERROR(L55*1),0,IF(M55="mg/L",L55*$M$4*8.34,IF(M55="ug/L",L55*$M$4*8.34/1000,""))))</f>
        <v/>
      </c>
      <c r="O55" s="15" t="str">
        <f>IF(N55="","","lb/day")</f>
        <v/>
      </c>
      <c r="P55" s="54"/>
      <c r="Q55" s="46"/>
      <c r="R55" s="44"/>
    </row>
    <row r="56" spans="1:18">
      <c r="A56" s="19" t="s">
        <v>41</v>
      </c>
      <c r="B56" s="58"/>
      <c r="C56" s="55" t="s">
        <v>72</v>
      </c>
      <c r="D56" s="56" t="str">
        <f t="shared" ref="D56:D65" si="20">IF(B56="","",IF(ISERROR(B56*1),0,IF(C56="mg/L",B56*$C$4*8.34,IF(C56="ug/L",B56*$C$4*8.34/1000,""))))</f>
        <v/>
      </c>
      <c r="E56" s="57" t="str">
        <f t="shared" ref="E56:E65" si="21">IF(D56="","","lb/day")</f>
        <v/>
      </c>
      <c r="F56" s="52"/>
      <c r="G56" s="58"/>
      <c r="H56" s="55" t="s">
        <v>72</v>
      </c>
      <c r="I56" s="56" t="str">
        <f t="shared" ref="I56:I65" si="22">IF(G56="","",IF(ISERROR(G56*1),0,IF(H56="mg/L",G56*$H$4*8.34,IF(H56="ug/L",G56*$H$4*8.34/1000,""))))</f>
        <v/>
      </c>
      <c r="J56" s="57" t="str">
        <f t="shared" ref="J56:J65" si="23">IF(I56="","","lb/day")</f>
        <v/>
      </c>
      <c r="K56" s="52"/>
      <c r="L56" s="58"/>
      <c r="M56" s="55" t="s">
        <v>72</v>
      </c>
      <c r="N56" s="56" t="str">
        <f t="shared" si="19"/>
        <v/>
      </c>
      <c r="O56" s="59" t="str">
        <f t="shared" ref="O56:O64" si="24">IF(N56="","","lb/day")</f>
        <v/>
      </c>
      <c r="P56" s="54"/>
      <c r="Q56" s="60"/>
      <c r="R56" s="58"/>
    </row>
    <row r="57" spans="1:18">
      <c r="A57" s="3" t="s">
        <v>44</v>
      </c>
      <c r="B57" s="44"/>
      <c r="C57" s="45" t="s">
        <v>72</v>
      </c>
      <c r="D57" s="49" t="str">
        <f t="shared" si="20"/>
        <v/>
      </c>
      <c r="E57" s="14" t="str">
        <f t="shared" si="21"/>
        <v/>
      </c>
      <c r="F57" s="52"/>
      <c r="G57" s="44"/>
      <c r="H57" s="45" t="s">
        <v>72</v>
      </c>
      <c r="I57" s="49" t="str">
        <f t="shared" si="22"/>
        <v/>
      </c>
      <c r="J57" s="14" t="str">
        <f t="shared" si="23"/>
        <v/>
      </c>
      <c r="K57" s="52"/>
      <c r="L57" s="44"/>
      <c r="M57" s="45" t="s">
        <v>72</v>
      </c>
      <c r="N57" s="49" t="str">
        <f t="shared" si="19"/>
        <v/>
      </c>
      <c r="O57" s="15" t="str">
        <f t="shared" si="24"/>
        <v/>
      </c>
      <c r="P57" s="54"/>
      <c r="Q57" s="46"/>
      <c r="R57" s="44"/>
    </row>
    <row r="58" spans="1:18">
      <c r="A58" s="19" t="s">
        <v>45</v>
      </c>
      <c r="B58" s="58"/>
      <c r="C58" s="55" t="s">
        <v>72</v>
      </c>
      <c r="D58" s="56" t="str">
        <f t="shared" si="20"/>
        <v/>
      </c>
      <c r="E58" s="57" t="str">
        <f t="shared" si="21"/>
        <v/>
      </c>
      <c r="F58" s="52"/>
      <c r="G58" s="58"/>
      <c r="H58" s="55" t="s">
        <v>72</v>
      </c>
      <c r="I58" s="56" t="str">
        <f t="shared" si="22"/>
        <v/>
      </c>
      <c r="J58" s="57" t="str">
        <f t="shared" si="23"/>
        <v/>
      </c>
      <c r="K58" s="52"/>
      <c r="L58" s="58"/>
      <c r="M58" s="55" t="s">
        <v>72</v>
      </c>
      <c r="N58" s="56" t="str">
        <f t="shared" si="19"/>
        <v/>
      </c>
      <c r="O58" s="59" t="str">
        <f t="shared" si="24"/>
        <v/>
      </c>
      <c r="P58" s="54"/>
      <c r="Q58" s="60"/>
      <c r="R58" s="58"/>
    </row>
    <row r="59" spans="1:18">
      <c r="A59" s="3" t="s">
        <v>102</v>
      </c>
      <c r="B59" s="44"/>
      <c r="C59" s="45" t="s">
        <v>72</v>
      </c>
      <c r="D59" s="49" t="str">
        <f t="shared" si="20"/>
        <v/>
      </c>
      <c r="E59" s="14" t="str">
        <f t="shared" si="21"/>
        <v/>
      </c>
      <c r="F59" s="52"/>
      <c r="G59" s="44"/>
      <c r="H59" s="45" t="s">
        <v>72</v>
      </c>
      <c r="I59" s="49" t="str">
        <f t="shared" si="22"/>
        <v/>
      </c>
      <c r="J59" s="14" t="str">
        <f t="shared" si="23"/>
        <v/>
      </c>
      <c r="K59" s="52"/>
      <c r="L59" s="44"/>
      <c r="M59" s="45" t="s">
        <v>72</v>
      </c>
      <c r="N59" s="49" t="str">
        <f t="shared" si="19"/>
        <v/>
      </c>
      <c r="O59" s="15" t="str">
        <f t="shared" si="24"/>
        <v/>
      </c>
      <c r="P59" s="54"/>
      <c r="Q59" s="46"/>
      <c r="R59" s="44"/>
    </row>
    <row r="60" spans="1:18">
      <c r="A60" s="19" t="s">
        <v>46</v>
      </c>
      <c r="B60" s="58"/>
      <c r="C60" s="55" t="s">
        <v>72</v>
      </c>
      <c r="D60" s="56" t="str">
        <f t="shared" si="20"/>
        <v/>
      </c>
      <c r="E60" s="57" t="str">
        <f t="shared" si="21"/>
        <v/>
      </c>
      <c r="F60" s="52"/>
      <c r="G60" s="58"/>
      <c r="H60" s="55" t="s">
        <v>72</v>
      </c>
      <c r="I60" s="56" t="str">
        <f t="shared" si="22"/>
        <v/>
      </c>
      <c r="J60" s="57" t="str">
        <f t="shared" si="23"/>
        <v/>
      </c>
      <c r="K60" s="52"/>
      <c r="L60" s="58"/>
      <c r="M60" s="55" t="s">
        <v>72</v>
      </c>
      <c r="N60" s="56" t="str">
        <f t="shared" si="19"/>
        <v/>
      </c>
      <c r="O60" s="59" t="str">
        <f t="shared" si="24"/>
        <v/>
      </c>
      <c r="P60" s="54"/>
      <c r="Q60" s="60"/>
      <c r="R60" s="58"/>
    </row>
    <row r="61" spans="1:18">
      <c r="A61" s="3" t="s">
        <v>47</v>
      </c>
      <c r="B61" s="44"/>
      <c r="C61" s="45" t="s">
        <v>72</v>
      </c>
      <c r="D61" s="49" t="str">
        <f t="shared" si="20"/>
        <v/>
      </c>
      <c r="E61" s="14" t="str">
        <f t="shared" si="21"/>
        <v/>
      </c>
      <c r="F61" s="52"/>
      <c r="G61" s="44"/>
      <c r="H61" s="45" t="s">
        <v>72</v>
      </c>
      <c r="I61" s="49" t="str">
        <f t="shared" si="22"/>
        <v/>
      </c>
      <c r="J61" s="14" t="str">
        <f t="shared" si="23"/>
        <v/>
      </c>
      <c r="K61" s="52"/>
      <c r="L61" s="44"/>
      <c r="M61" s="45" t="s">
        <v>72</v>
      </c>
      <c r="N61" s="49" t="str">
        <f t="shared" si="19"/>
        <v/>
      </c>
      <c r="O61" s="15" t="str">
        <f t="shared" si="24"/>
        <v/>
      </c>
      <c r="P61" s="54"/>
      <c r="Q61" s="46"/>
      <c r="R61" s="44"/>
    </row>
    <row r="62" spans="1:18">
      <c r="A62" s="19" t="s">
        <v>48</v>
      </c>
      <c r="B62" s="58"/>
      <c r="C62" s="55" t="s">
        <v>72</v>
      </c>
      <c r="D62" s="56" t="str">
        <f t="shared" si="20"/>
        <v/>
      </c>
      <c r="E62" s="57" t="str">
        <f t="shared" si="21"/>
        <v/>
      </c>
      <c r="F62" s="52"/>
      <c r="G62" s="58"/>
      <c r="H62" s="55" t="s">
        <v>72</v>
      </c>
      <c r="I62" s="56" t="str">
        <f t="shared" si="22"/>
        <v/>
      </c>
      <c r="J62" s="57" t="str">
        <f t="shared" si="23"/>
        <v/>
      </c>
      <c r="K62" s="52"/>
      <c r="L62" s="58"/>
      <c r="M62" s="55" t="s">
        <v>72</v>
      </c>
      <c r="N62" s="56" t="str">
        <f t="shared" si="19"/>
        <v/>
      </c>
      <c r="O62" s="59" t="str">
        <f t="shared" si="24"/>
        <v/>
      </c>
      <c r="P62" s="54"/>
      <c r="Q62" s="60"/>
      <c r="R62" s="58"/>
    </row>
    <row r="63" spans="1:18">
      <c r="A63" s="3" t="s">
        <v>42</v>
      </c>
      <c r="B63" s="44"/>
      <c r="C63" s="45" t="s">
        <v>72</v>
      </c>
      <c r="D63" s="49" t="str">
        <f t="shared" si="20"/>
        <v/>
      </c>
      <c r="E63" s="14" t="str">
        <f t="shared" si="21"/>
        <v/>
      </c>
      <c r="F63" s="52"/>
      <c r="G63" s="44"/>
      <c r="H63" s="45" t="s">
        <v>72</v>
      </c>
      <c r="I63" s="49" t="str">
        <f t="shared" si="22"/>
        <v/>
      </c>
      <c r="J63" s="14" t="str">
        <f t="shared" si="23"/>
        <v/>
      </c>
      <c r="K63" s="52"/>
      <c r="L63" s="44"/>
      <c r="M63" s="45" t="s">
        <v>72</v>
      </c>
      <c r="N63" s="49" t="str">
        <f t="shared" si="19"/>
        <v/>
      </c>
      <c r="O63" s="15" t="str">
        <f t="shared" si="24"/>
        <v/>
      </c>
      <c r="P63" s="54"/>
      <c r="Q63" s="46"/>
      <c r="R63" s="44"/>
    </row>
    <row r="64" spans="1:18">
      <c r="A64" s="19" t="s">
        <v>83</v>
      </c>
      <c r="B64" s="58"/>
      <c r="C64" s="55" t="s">
        <v>72</v>
      </c>
      <c r="D64" s="56" t="str">
        <f t="shared" si="20"/>
        <v/>
      </c>
      <c r="E64" s="57" t="str">
        <f t="shared" si="21"/>
        <v/>
      </c>
      <c r="F64" s="52"/>
      <c r="G64" s="58"/>
      <c r="H64" s="55" t="s">
        <v>72</v>
      </c>
      <c r="I64" s="56" t="str">
        <f t="shared" si="22"/>
        <v/>
      </c>
      <c r="J64" s="57" t="str">
        <f t="shared" si="23"/>
        <v/>
      </c>
      <c r="K64" s="52"/>
      <c r="L64" s="58"/>
      <c r="M64" s="55" t="s">
        <v>72</v>
      </c>
      <c r="N64" s="56" t="str">
        <f t="shared" si="19"/>
        <v/>
      </c>
      <c r="O64" s="59" t="str">
        <f t="shared" si="24"/>
        <v/>
      </c>
      <c r="P64" s="54"/>
      <c r="Q64" s="60"/>
      <c r="R64" s="58"/>
    </row>
    <row r="65" spans="1:18">
      <c r="A65" s="3" t="s">
        <v>43</v>
      </c>
      <c r="B65" s="44"/>
      <c r="C65" s="45" t="s">
        <v>72</v>
      </c>
      <c r="D65" s="49" t="str">
        <f t="shared" si="20"/>
        <v/>
      </c>
      <c r="E65" s="14" t="str">
        <f t="shared" si="21"/>
        <v/>
      </c>
      <c r="F65" s="52"/>
      <c r="G65" s="44"/>
      <c r="H65" s="45" t="s">
        <v>72</v>
      </c>
      <c r="I65" s="49" t="str">
        <f t="shared" si="22"/>
        <v/>
      </c>
      <c r="J65" s="14" t="str">
        <f t="shared" si="23"/>
        <v/>
      </c>
      <c r="K65" s="52"/>
      <c r="L65" s="44"/>
      <c r="M65" s="45" t="s">
        <v>72</v>
      </c>
      <c r="N65" s="49" t="str">
        <f t="shared" si="19"/>
        <v/>
      </c>
      <c r="O65" s="15" t="str">
        <f>IF(N65="","","lb/day")</f>
        <v/>
      </c>
      <c r="P65" s="54"/>
      <c r="Q65" s="46"/>
      <c r="R65" s="44"/>
    </row>
    <row r="66" spans="1:18">
      <c r="A66" s="79" t="s">
        <v>49</v>
      </c>
      <c r="B66" s="77"/>
      <c r="C66" s="77"/>
      <c r="D66" s="77"/>
      <c r="E66" s="77"/>
      <c r="F66" s="77"/>
      <c r="G66" s="77"/>
      <c r="H66" s="77"/>
      <c r="I66" s="77"/>
      <c r="J66" s="77"/>
      <c r="K66" s="77"/>
      <c r="L66" s="77"/>
      <c r="M66" s="77"/>
      <c r="N66" s="77"/>
      <c r="O66" s="77"/>
      <c r="P66" s="77"/>
      <c r="Q66" s="77"/>
      <c r="R66" s="78"/>
    </row>
    <row r="67" spans="1:18">
      <c r="A67" s="3" t="s">
        <v>50</v>
      </c>
      <c r="B67" s="44"/>
      <c r="C67" s="45" t="s">
        <v>72</v>
      </c>
      <c r="D67" s="49" t="str">
        <f t="shared" ref="D67" si="25">IF(B67="","",IF(ISERROR(B67*1),0,IF(C67="mg/L",B67*$C$4*8.34,IF(C67="ug/L",B67*$C$4*8.34/1000,""))))</f>
        <v/>
      </c>
      <c r="E67" s="14" t="str">
        <f t="shared" ref="E67" si="26">IF(D67="","","lb/day")</f>
        <v/>
      </c>
      <c r="F67" s="52"/>
      <c r="G67" s="44"/>
      <c r="H67" s="45" t="s">
        <v>72</v>
      </c>
      <c r="I67" s="49" t="str">
        <f t="shared" ref="I67" si="27">IF(G67="","",IF(ISERROR(G67*1),0,IF(H67="mg/L",G67*$H$4*8.34,IF(H67="ug/L",G67*$H$4*8.34/1000,""))))</f>
        <v/>
      </c>
      <c r="J67" s="14" t="str">
        <f t="shared" ref="J67" si="28">IF(I67="","","lb/day")</f>
        <v/>
      </c>
      <c r="K67" s="52"/>
      <c r="L67" s="44"/>
      <c r="M67" s="45" t="s">
        <v>72</v>
      </c>
      <c r="N67" s="49" t="str">
        <f t="shared" ref="N67:N112" si="29">IF(L67="","",IF(ISERROR(L67*1),0,IF(M67="mg/L",L67*$M$4*8.34,IF(M67="ug/L",L67*$M$4*8.34/1000,""))))</f>
        <v/>
      </c>
      <c r="O67" s="15" t="str">
        <f>IF(N67="","","lb/day")</f>
        <v/>
      </c>
      <c r="P67" s="54"/>
      <c r="Q67" s="46"/>
      <c r="R67" s="44"/>
    </row>
    <row r="68" spans="1:18">
      <c r="A68" s="19" t="s">
        <v>51</v>
      </c>
      <c r="B68" s="58"/>
      <c r="C68" s="55" t="s">
        <v>72</v>
      </c>
      <c r="D68" s="56" t="str">
        <f t="shared" ref="D68:D112" si="30">IF(B68="","",IF(ISERROR(B68*1),0,IF(C68="mg/L",B68*$C$4*8.34,IF(C68="ug/L",B68*$C$4*8.34/1000,""))))</f>
        <v/>
      </c>
      <c r="E68" s="57" t="str">
        <f t="shared" ref="E68:E112" si="31">IF(D68="","","lb/day")</f>
        <v/>
      </c>
      <c r="F68" s="52"/>
      <c r="G68" s="58"/>
      <c r="H68" s="55" t="s">
        <v>72</v>
      </c>
      <c r="I68" s="56" t="str">
        <f t="shared" ref="I68:I112" si="32">IF(G68="","",IF(ISERROR(G68*1),0,IF(H68="mg/L",G68*$H$4*8.34,IF(H68="ug/L",G68*$H$4*8.34/1000,""))))</f>
        <v/>
      </c>
      <c r="J68" s="57" t="str">
        <f t="shared" ref="J68:J112" si="33">IF(I68="","","lb/day")</f>
        <v/>
      </c>
      <c r="K68" s="52"/>
      <c r="L68" s="58"/>
      <c r="M68" s="55" t="s">
        <v>72</v>
      </c>
      <c r="N68" s="56" t="str">
        <f t="shared" si="29"/>
        <v/>
      </c>
      <c r="O68" s="59" t="str">
        <f t="shared" ref="O68:O123" si="34">IF(N68="","","lb/day")</f>
        <v/>
      </c>
      <c r="P68" s="54"/>
      <c r="Q68" s="60"/>
      <c r="R68" s="58"/>
    </row>
    <row r="69" spans="1:18">
      <c r="A69" s="3" t="s">
        <v>52</v>
      </c>
      <c r="B69" s="44"/>
      <c r="C69" s="45" t="s">
        <v>72</v>
      </c>
      <c r="D69" s="49" t="str">
        <f t="shared" si="30"/>
        <v/>
      </c>
      <c r="E69" s="14" t="str">
        <f t="shared" si="31"/>
        <v/>
      </c>
      <c r="F69" s="52"/>
      <c r="G69" s="44"/>
      <c r="H69" s="45" t="s">
        <v>72</v>
      </c>
      <c r="I69" s="49" t="str">
        <f t="shared" si="32"/>
        <v/>
      </c>
      <c r="J69" s="14" t="str">
        <f t="shared" si="33"/>
        <v/>
      </c>
      <c r="K69" s="52"/>
      <c r="L69" s="44"/>
      <c r="M69" s="45" t="s">
        <v>72</v>
      </c>
      <c r="N69" s="49" t="str">
        <f t="shared" si="29"/>
        <v/>
      </c>
      <c r="O69" s="15" t="str">
        <f t="shared" si="34"/>
        <v/>
      </c>
      <c r="P69" s="54"/>
      <c r="Q69" s="46"/>
      <c r="R69" s="44"/>
    </row>
    <row r="70" spans="1:18">
      <c r="A70" s="19" t="s">
        <v>53</v>
      </c>
      <c r="B70" s="58"/>
      <c r="C70" s="55" t="s">
        <v>72</v>
      </c>
      <c r="D70" s="56" t="str">
        <f t="shared" si="30"/>
        <v/>
      </c>
      <c r="E70" s="57" t="str">
        <f t="shared" si="31"/>
        <v/>
      </c>
      <c r="F70" s="52"/>
      <c r="G70" s="58"/>
      <c r="H70" s="55" t="s">
        <v>72</v>
      </c>
      <c r="I70" s="56" t="str">
        <f t="shared" si="32"/>
        <v/>
      </c>
      <c r="J70" s="57" t="str">
        <f t="shared" si="33"/>
        <v/>
      </c>
      <c r="K70" s="52"/>
      <c r="L70" s="58"/>
      <c r="M70" s="55" t="s">
        <v>72</v>
      </c>
      <c r="N70" s="56" t="str">
        <f t="shared" si="29"/>
        <v/>
      </c>
      <c r="O70" s="59" t="str">
        <f t="shared" si="34"/>
        <v/>
      </c>
      <c r="P70" s="54"/>
      <c r="Q70" s="60"/>
      <c r="R70" s="58"/>
    </row>
    <row r="71" spans="1:18">
      <c r="A71" s="3" t="s">
        <v>103</v>
      </c>
      <c r="B71" s="44"/>
      <c r="C71" s="45" t="s">
        <v>72</v>
      </c>
      <c r="D71" s="49" t="str">
        <f t="shared" si="30"/>
        <v/>
      </c>
      <c r="E71" s="14" t="str">
        <f t="shared" si="31"/>
        <v/>
      </c>
      <c r="F71" s="52"/>
      <c r="G71" s="44"/>
      <c r="H71" s="45" t="s">
        <v>72</v>
      </c>
      <c r="I71" s="49" t="str">
        <f t="shared" si="32"/>
        <v/>
      </c>
      <c r="J71" s="14" t="str">
        <f t="shared" si="33"/>
        <v/>
      </c>
      <c r="K71" s="52"/>
      <c r="L71" s="44"/>
      <c r="M71" s="45" t="s">
        <v>72</v>
      </c>
      <c r="N71" s="49" t="str">
        <f t="shared" si="29"/>
        <v/>
      </c>
      <c r="O71" s="15" t="str">
        <f t="shared" si="34"/>
        <v/>
      </c>
      <c r="P71" s="54"/>
      <c r="Q71" s="46"/>
      <c r="R71" s="44"/>
    </row>
    <row r="72" spans="1:18">
      <c r="A72" s="19" t="s">
        <v>54</v>
      </c>
      <c r="B72" s="58"/>
      <c r="C72" s="55" t="s">
        <v>72</v>
      </c>
      <c r="D72" s="56" t="str">
        <f t="shared" si="30"/>
        <v/>
      </c>
      <c r="E72" s="57" t="str">
        <f t="shared" si="31"/>
        <v/>
      </c>
      <c r="F72" s="52"/>
      <c r="G72" s="58"/>
      <c r="H72" s="55" t="s">
        <v>72</v>
      </c>
      <c r="I72" s="56" t="str">
        <f t="shared" si="32"/>
        <v/>
      </c>
      <c r="J72" s="57" t="str">
        <f t="shared" si="33"/>
        <v/>
      </c>
      <c r="K72" s="52"/>
      <c r="L72" s="58"/>
      <c r="M72" s="55" t="s">
        <v>72</v>
      </c>
      <c r="N72" s="56" t="str">
        <f t="shared" si="29"/>
        <v/>
      </c>
      <c r="O72" s="59" t="str">
        <f t="shared" si="34"/>
        <v/>
      </c>
      <c r="P72" s="54"/>
      <c r="Q72" s="60"/>
      <c r="R72" s="58"/>
    </row>
    <row r="73" spans="1:18">
      <c r="A73" s="3" t="s">
        <v>104</v>
      </c>
      <c r="B73" s="44"/>
      <c r="C73" s="45" t="s">
        <v>72</v>
      </c>
      <c r="D73" s="49" t="str">
        <f t="shared" si="30"/>
        <v/>
      </c>
      <c r="E73" s="14" t="str">
        <f t="shared" si="31"/>
        <v/>
      </c>
      <c r="F73" s="52"/>
      <c r="G73" s="44"/>
      <c r="H73" s="45" t="s">
        <v>72</v>
      </c>
      <c r="I73" s="49" t="str">
        <f t="shared" si="32"/>
        <v/>
      </c>
      <c r="J73" s="14" t="str">
        <f t="shared" si="33"/>
        <v/>
      </c>
      <c r="K73" s="52"/>
      <c r="L73" s="44"/>
      <c r="M73" s="45" t="s">
        <v>72</v>
      </c>
      <c r="N73" s="49" t="str">
        <f t="shared" si="29"/>
        <v/>
      </c>
      <c r="O73" s="15" t="str">
        <f t="shared" si="34"/>
        <v/>
      </c>
      <c r="P73" s="54"/>
      <c r="Q73" s="46"/>
      <c r="R73" s="44"/>
    </row>
    <row r="74" spans="1:18">
      <c r="A74" s="19" t="s">
        <v>55</v>
      </c>
      <c r="B74" s="58"/>
      <c r="C74" s="55" t="s">
        <v>72</v>
      </c>
      <c r="D74" s="56" t="str">
        <f t="shared" si="30"/>
        <v/>
      </c>
      <c r="E74" s="57" t="str">
        <f t="shared" si="31"/>
        <v/>
      </c>
      <c r="F74" s="52"/>
      <c r="G74" s="58"/>
      <c r="H74" s="55" t="s">
        <v>72</v>
      </c>
      <c r="I74" s="56" t="str">
        <f t="shared" si="32"/>
        <v/>
      </c>
      <c r="J74" s="57" t="str">
        <f t="shared" si="33"/>
        <v/>
      </c>
      <c r="K74" s="52"/>
      <c r="L74" s="58"/>
      <c r="M74" s="55" t="s">
        <v>72</v>
      </c>
      <c r="N74" s="56" t="str">
        <f t="shared" si="29"/>
        <v/>
      </c>
      <c r="O74" s="59" t="str">
        <f t="shared" si="34"/>
        <v/>
      </c>
      <c r="P74" s="54"/>
      <c r="Q74" s="60"/>
      <c r="R74" s="58"/>
    </row>
    <row r="75" spans="1:18">
      <c r="A75" s="3" t="s">
        <v>105</v>
      </c>
      <c r="B75" s="44"/>
      <c r="C75" s="45" t="s">
        <v>72</v>
      </c>
      <c r="D75" s="49" t="str">
        <f t="shared" si="30"/>
        <v/>
      </c>
      <c r="E75" s="14" t="str">
        <f t="shared" si="31"/>
        <v/>
      </c>
      <c r="F75" s="52"/>
      <c r="G75" s="44"/>
      <c r="H75" s="45" t="s">
        <v>72</v>
      </c>
      <c r="I75" s="49" t="str">
        <f t="shared" si="32"/>
        <v/>
      </c>
      <c r="J75" s="14" t="str">
        <f t="shared" si="33"/>
        <v/>
      </c>
      <c r="K75" s="52"/>
      <c r="L75" s="44"/>
      <c r="M75" s="45" t="s">
        <v>72</v>
      </c>
      <c r="N75" s="49" t="str">
        <f t="shared" si="29"/>
        <v/>
      </c>
      <c r="O75" s="15" t="str">
        <f t="shared" si="34"/>
        <v/>
      </c>
      <c r="P75" s="54"/>
      <c r="Q75" s="46"/>
      <c r="R75" s="44"/>
    </row>
    <row r="76" spans="1:18">
      <c r="A76" s="19" t="s">
        <v>106</v>
      </c>
      <c r="B76" s="58"/>
      <c r="C76" s="55" t="s">
        <v>72</v>
      </c>
      <c r="D76" s="56" t="str">
        <f t="shared" si="30"/>
        <v/>
      </c>
      <c r="E76" s="57" t="str">
        <f t="shared" si="31"/>
        <v/>
      </c>
      <c r="F76" s="52"/>
      <c r="G76" s="58"/>
      <c r="H76" s="55" t="s">
        <v>72</v>
      </c>
      <c r="I76" s="56" t="str">
        <f t="shared" si="32"/>
        <v/>
      </c>
      <c r="J76" s="57" t="str">
        <f t="shared" si="33"/>
        <v/>
      </c>
      <c r="K76" s="52"/>
      <c r="L76" s="58"/>
      <c r="M76" s="55" t="s">
        <v>72</v>
      </c>
      <c r="N76" s="56" t="str">
        <f t="shared" si="29"/>
        <v/>
      </c>
      <c r="O76" s="59" t="str">
        <f t="shared" si="34"/>
        <v/>
      </c>
      <c r="P76" s="54"/>
      <c r="Q76" s="60"/>
      <c r="R76" s="58"/>
    </row>
    <row r="77" spans="1:18">
      <c r="A77" s="3" t="s">
        <v>107</v>
      </c>
      <c r="B77" s="44"/>
      <c r="C77" s="45" t="s">
        <v>72</v>
      </c>
      <c r="D77" s="49" t="str">
        <f t="shared" si="30"/>
        <v/>
      </c>
      <c r="E77" s="14" t="str">
        <f t="shared" si="31"/>
        <v/>
      </c>
      <c r="F77" s="52"/>
      <c r="G77" s="44"/>
      <c r="H77" s="45" t="s">
        <v>72</v>
      </c>
      <c r="I77" s="49" t="str">
        <f t="shared" si="32"/>
        <v/>
      </c>
      <c r="J77" s="14" t="str">
        <f t="shared" si="33"/>
        <v/>
      </c>
      <c r="K77" s="52"/>
      <c r="L77" s="44"/>
      <c r="M77" s="45" t="s">
        <v>72</v>
      </c>
      <c r="N77" s="49" t="str">
        <f t="shared" si="29"/>
        <v/>
      </c>
      <c r="O77" s="15" t="str">
        <f t="shared" si="34"/>
        <v/>
      </c>
      <c r="P77" s="54"/>
      <c r="Q77" s="46"/>
      <c r="R77" s="44"/>
    </row>
    <row r="78" spans="1:18">
      <c r="A78" s="19" t="s">
        <v>108</v>
      </c>
      <c r="B78" s="58"/>
      <c r="C78" s="55" t="s">
        <v>72</v>
      </c>
      <c r="D78" s="56" t="str">
        <f t="shared" si="30"/>
        <v/>
      </c>
      <c r="E78" s="57" t="str">
        <f t="shared" si="31"/>
        <v/>
      </c>
      <c r="F78" s="52"/>
      <c r="G78" s="58"/>
      <c r="H78" s="55" t="s">
        <v>72</v>
      </c>
      <c r="I78" s="56" t="str">
        <f t="shared" si="32"/>
        <v/>
      </c>
      <c r="J78" s="57" t="str">
        <f t="shared" si="33"/>
        <v/>
      </c>
      <c r="K78" s="52"/>
      <c r="L78" s="58"/>
      <c r="M78" s="55" t="s">
        <v>72</v>
      </c>
      <c r="N78" s="56" t="str">
        <f t="shared" si="29"/>
        <v/>
      </c>
      <c r="O78" s="59" t="str">
        <f t="shared" si="34"/>
        <v/>
      </c>
      <c r="P78" s="54"/>
      <c r="Q78" s="60"/>
      <c r="R78" s="58"/>
    </row>
    <row r="79" spans="1:18">
      <c r="A79" s="3" t="s">
        <v>109</v>
      </c>
      <c r="B79" s="44"/>
      <c r="C79" s="45" t="s">
        <v>72</v>
      </c>
      <c r="D79" s="49" t="str">
        <f t="shared" si="30"/>
        <v/>
      </c>
      <c r="E79" s="14" t="str">
        <f t="shared" si="31"/>
        <v/>
      </c>
      <c r="F79" s="52"/>
      <c r="G79" s="44"/>
      <c r="H79" s="45" t="s">
        <v>72</v>
      </c>
      <c r="I79" s="49" t="str">
        <f t="shared" si="32"/>
        <v/>
      </c>
      <c r="J79" s="14" t="str">
        <f t="shared" si="33"/>
        <v/>
      </c>
      <c r="K79" s="52"/>
      <c r="L79" s="44"/>
      <c r="M79" s="45" t="s">
        <v>72</v>
      </c>
      <c r="N79" s="49" t="str">
        <f t="shared" si="29"/>
        <v/>
      </c>
      <c r="O79" s="15" t="str">
        <f t="shared" si="34"/>
        <v/>
      </c>
      <c r="P79" s="54"/>
      <c r="Q79" s="46"/>
      <c r="R79" s="44"/>
    </row>
    <row r="80" spans="1:18">
      <c r="A80" s="19" t="s">
        <v>110</v>
      </c>
      <c r="B80" s="58"/>
      <c r="C80" s="55" t="s">
        <v>72</v>
      </c>
      <c r="D80" s="56" t="str">
        <f t="shared" si="30"/>
        <v/>
      </c>
      <c r="E80" s="57" t="str">
        <f t="shared" si="31"/>
        <v/>
      </c>
      <c r="F80" s="52"/>
      <c r="G80" s="58"/>
      <c r="H80" s="55" t="s">
        <v>72</v>
      </c>
      <c r="I80" s="56" t="str">
        <f t="shared" si="32"/>
        <v/>
      </c>
      <c r="J80" s="57" t="str">
        <f t="shared" si="33"/>
        <v/>
      </c>
      <c r="K80" s="52"/>
      <c r="L80" s="58"/>
      <c r="M80" s="55" t="s">
        <v>72</v>
      </c>
      <c r="N80" s="56" t="str">
        <f t="shared" si="29"/>
        <v/>
      </c>
      <c r="O80" s="59" t="str">
        <f t="shared" si="34"/>
        <v/>
      </c>
      <c r="P80" s="54"/>
      <c r="Q80" s="60"/>
      <c r="R80" s="58"/>
    </row>
    <row r="81" spans="1:18">
      <c r="A81" s="3" t="s">
        <v>111</v>
      </c>
      <c r="B81" s="44"/>
      <c r="C81" s="45" t="s">
        <v>72</v>
      </c>
      <c r="D81" s="49" t="str">
        <f t="shared" si="30"/>
        <v/>
      </c>
      <c r="E81" s="14" t="str">
        <f t="shared" si="31"/>
        <v/>
      </c>
      <c r="F81" s="52"/>
      <c r="G81" s="44"/>
      <c r="H81" s="45" t="s">
        <v>72</v>
      </c>
      <c r="I81" s="49" t="str">
        <f t="shared" si="32"/>
        <v/>
      </c>
      <c r="J81" s="14" t="str">
        <f t="shared" si="33"/>
        <v/>
      </c>
      <c r="K81" s="52"/>
      <c r="L81" s="44"/>
      <c r="M81" s="45" t="s">
        <v>72</v>
      </c>
      <c r="N81" s="49" t="str">
        <f t="shared" si="29"/>
        <v/>
      </c>
      <c r="O81" s="15" t="str">
        <f t="shared" si="34"/>
        <v/>
      </c>
      <c r="P81" s="54"/>
      <c r="Q81" s="46"/>
      <c r="R81" s="44"/>
    </row>
    <row r="82" spans="1:18">
      <c r="A82" s="19" t="s">
        <v>56</v>
      </c>
      <c r="B82" s="58"/>
      <c r="C82" s="55" t="s">
        <v>72</v>
      </c>
      <c r="D82" s="56" t="str">
        <f t="shared" si="30"/>
        <v/>
      </c>
      <c r="E82" s="57" t="str">
        <f t="shared" si="31"/>
        <v/>
      </c>
      <c r="F82" s="52"/>
      <c r="G82" s="58"/>
      <c r="H82" s="55" t="s">
        <v>72</v>
      </c>
      <c r="I82" s="56" t="str">
        <f t="shared" si="32"/>
        <v/>
      </c>
      <c r="J82" s="57" t="str">
        <f t="shared" si="33"/>
        <v/>
      </c>
      <c r="K82" s="52"/>
      <c r="L82" s="58"/>
      <c r="M82" s="55" t="s">
        <v>72</v>
      </c>
      <c r="N82" s="56" t="str">
        <f t="shared" si="29"/>
        <v/>
      </c>
      <c r="O82" s="59" t="str">
        <f t="shared" si="34"/>
        <v/>
      </c>
      <c r="P82" s="54"/>
      <c r="Q82" s="60"/>
      <c r="R82" s="58"/>
    </row>
    <row r="83" spans="1:18">
      <c r="A83" s="3" t="s">
        <v>112</v>
      </c>
      <c r="B83" s="44"/>
      <c r="C83" s="45" t="s">
        <v>72</v>
      </c>
      <c r="D83" s="49" t="str">
        <f t="shared" si="30"/>
        <v/>
      </c>
      <c r="E83" s="14" t="str">
        <f t="shared" si="31"/>
        <v/>
      </c>
      <c r="F83" s="52"/>
      <c r="G83" s="44"/>
      <c r="H83" s="45" t="s">
        <v>72</v>
      </c>
      <c r="I83" s="49" t="str">
        <f t="shared" si="32"/>
        <v/>
      </c>
      <c r="J83" s="14" t="str">
        <f t="shared" si="33"/>
        <v/>
      </c>
      <c r="K83" s="52"/>
      <c r="L83" s="44"/>
      <c r="M83" s="45" t="s">
        <v>72</v>
      </c>
      <c r="N83" s="49" t="str">
        <f t="shared" si="29"/>
        <v/>
      </c>
      <c r="O83" s="15" t="str">
        <f t="shared" si="34"/>
        <v/>
      </c>
      <c r="P83" s="54"/>
      <c r="Q83" s="46"/>
      <c r="R83" s="44"/>
    </row>
    <row r="84" spans="1:18">
      <c r="A84" s="19" t="s">
        <v>57</v>
      </c>
      <c r="B84" s="58"/>
      <c r="C84" s="55" t="s">
        <v>72</v>
      </c>
      <c r="D84" s="56" t="str">
        <f t="shared" si="30"/>
        <v/>
      </c>
      <c r="E84" s="57" t="str">
        <f t="shared" si="31"/>
        <v/>
      </c>
      <c r="F84" s="52"/>
      <c r="G84" s="58"/>
      <c r="H84" s="55" t="s">
        <v>72</v>
      </c>
      <c r="I84" s="56" t="str">
        <f t="shared" si="32"/>
        <v/>
      </c>
      <c r="J84" s="57" t="str">
        <f t="shared" si="33"/>
        <v/>
      </c>
      <c r="K84" s="52"/>
      <c r="L84" s="58"/>
      <c r="M84" s="55" t="s">
        <v>72</v>
      </c>
      <c r="N84" s="56" t="str">
        <f t="shared" si="29"/>
        <v/>
      </c>
      <c r="O84" s="59" t="str">
        <f t="shared" si="34"/>
        <v/>
      </c>
      <c r="P84" s="54"/>
      <c r="Q84" s="60"/>
      <c r="R84" s="58"/>
    </row>
    <row r="85" spans="1:18">
      <c r="A85" s="3" t="s">
        <v>113</v>
      </c>
      <c r="B85" s="44"/>
      <c r="C85" s="45" t="s">
        <v>72</v>
      </c>
      <c r="D85" s="49" t="str">
        <f t="shared" si="30"/>
        <v/>
      </c>
      <c r="E85" s="14" t="str">
        <f t="shared" si="31"/>
        <v/>
      </c>
      <c r="F85" s="52"/>
      <c r="G85" s="44"/>
      <c r="H85" s="45" t="s">
        <v>72</v>
      </c>
      <c r="I85" s="49" t="str">
        <f t="shared" si="32"/>
        <v/>
      </c>
      <c r="J85" s="14" t="str">
        <f t="shared" si="33"/>
        <v/>
      </c>
      <c r="K85" s="52"/>
      <c r="L85" s="44"/>
      <c r="M85" s="45" t="s">
        <v>72</v>
      </c>
      <c r="N85" s="49" t="str">
        <f t="shared" si="29"/>
        <v/>
      </c>
      <c r="O85" s="15" t="str">
        <f t="shared" si="34"/>
        <v/>
      </c>
      <c r="P85" s="54"/>
      <c r="Q85" s="46"/>
      <c r="R85" s="44"/>
    </row>
    <row r="86" spans="1:18">
      <c r="A86" s="19" t="s">
        <v>114</v>
      </c>
      <c r="B86" s="58"/>
      <c r="C86" s="55" t="s">
        <v>72</v>
      </c>
      <c r="D86" s="56" t="str">
        <f t="shared" si="30"/>
        <v/>
      </c>
      <c r="E86" s="57" t="str">
        <f t="shared" si="31"/>
        <v/>
      </c>
      <c r="F86" s="52"/>
      <c r="G86" s="58"/>
      <c r="H86" s="55" t="s">
        <v>72</v>
      </c>
      <c r="I86" s="56" t="str">
        <f t="shared" si="32"/>
        <v/>
      </c>
      <c r="J86" s="57" t="str">
        <f t="shared" si="33"/>
        <v/>
      </c>
      <c r="K86" s="52"/>
      <c r="L86" s="58"/>
      <c r="M86" s="55" t="s">
        <v>72</v>
      </c>
      <c r="N86" s="56" t="str">
        <f t="shared" si="29"/>
        <v/>
      </c>
      <c r="O86" s="59" t="str">
        <f t="shared" si="34"/>
        <v/>
      </c>
      <c r="P86" s="54"/>
      <c r="Q86" s="60"/>
      <c r="R86" s="58"/>
    </row>
    <row r="87" spans="1:18">
      <c r="A87" s="3" t="s">
        <v>115</v>
      </c>
      <c r="B87" s="44"/>
      <c r="C87" s="45" t="s">
        <v>72</v>
      </c>
      <c r="D87" s="49" t="str">
        <f t="shared" si="30"/>
        <v/>
      </c>
      <c r="E87" s="14" t="str">
        <f t="shared" si="31"/>
        <v/>
      </c>
      <c r="F87" s="52"/>
      <c r="G87" s="44"/>
      <c r="H87" s="45" t="s">
        <v>72</v>
      </c>
      <c r="I87" s="49" t="str">
        <f t="shared" si="32"/>
        <v/>
      </c>
      <c r="J87" s="14" t="str">
        <f t="shared" si="33"/>
        <v/>
      </c>
      <c r="K87" s="52"/>
      <c r="L87" s="44"/>
      <c r="M87" s="45" t="s">
        <v>72</v>
      </c>
      <c r="N87" s="49" t="str">
        <f t="shared" si="29"/>
        <v/>
      </c>
      <c r="O87" s="15" t="str">
        <f t="shared" si="34"/>
        <v/>
      </c>
      <c r="P87" s="54"/>
      <c r="Q87" s="46"/>
      <c r="R87" s="44"/>
    </row>
    <row r="88" spans="1:18">
      <c r="A88" s="19" t="s">
        <v>58</v>
      </c>
      <c r="B88" s="58"/>
      <c r="C88" s="55" t="s">
        <v>72</v>
      </c>
      <c r="D88" s="56" t="str">
        <f t="shared" si="30"/>
        <v/>
      </c>
      <c r="E88" s="57" t="str">
        <f t="shared" si="31"/>
        <v/>
      </c>
      <c r="F88" s="52"/>
      <c r="G88" s="58"/>
      <c r="H88" s="55" t="s">
        <v>72</v>
      </c>
      <c r="I88" s="56" t="str">
        <f t="shared" si="32"/>
        <v/>
      </c>
      <c r="J88" s="57" t="str">
        <f t="shared" si="33"/>
        <v/>
      </c>
      <c r="K88" s="52"/>
      <c r="L88" s="58"/>
      <c r="M88" s="55" t="s">
        <v>72</v>
      </c>
      <c r="N88" s="56" t="str">
        <f t="shared" si="29"/>
        <v/>
      </c>
      <c r="O88" s="59" t="str">
        <f t="shared" si="34"/>
        <v/>
      </c>
      <c r="P88" s="54"/>
      <c r="Q88" s="60"/>
      <c r="R88" s="58"/>
    </row>
    <row r="89" spans="1:18">
      <c r="A89" s="3" t="s">
        <v>116</v>
      </c>
      <c r="B89" s="44"/>
      <c r="C89" s="45" t="s">
        <v>72</v>
      </c>
      <c r="D89" s="49" t="str">
        <f t="shared" si="30"/>
        <v/>
      </c>
      <c r="E89" s="14" t="str">
        <f t="shared" si="31"/>
        <v/>
      </c>
      <c r="F89" s="52"/>
      <c r="G89" s="44"/>
      <c r="H89" s="45" t="s">
        <v>72</v>
      </c>
      <c r="I89" s="49" t="str">
        <f t="shared" si="32"/>
        <v/>
      </c>
      <c r="J89" s="14" t="str">
        <f t="shared" si="33"/>
        <v/>
      </c>
      <c r="K89" s="52"/>
      <c r="L89" s="44"/>
      <c r="M89" s="45" t="s">
        <v>72</v>
      </c>
      <c r="N89" s="49" t="str">
        <f t="shared" si="29"/>
        <v/>
      </c>
      <c r="O89" s="15" t="str">
        <f t="shared" si="34"/>
        <v/>
      </c>
      <c r="P89" s="54"/>
      <c r="Q89" s="46"/>
      <c r="R89" s="44"/>
    </row>
    <row r="90" spans="1:18">
      <c r="A90" s="19" t="s">
        <v>59</v>
      </c>
      <c r="B90" s="58"/>
      <c r="C90" s="55" t="s">
        <v>72</v>
      </c>
      <c r="D90" s="56" t="str">
        <f t="shared" si="30"/>
        <v/>
      </c>
      <c r="E90" s="57" t="str">
        <f t="shared" si="31"/>
        <v/>
      </c>
      <c r="F90" s="52"/>
      <c r="G90" s="58"/>
      <c r="H90" s="55" t="s">
        <v>72</v>
      </c>
      <c r="I90" s="56" t="str">
        <f t="shared" si="32"/>
        <v/>
      </c>
      <c r="J90" s="57" t="str">
        <f t="shared" si="33"/>
        <v/>
      </c>
      <c r="K90" s="52"/>
      <c r="L90" s="58"/>
      <c r="M90" s="55" t="s">
        <v>72</v>
      </c>
      <c r="N90" s="56" t="str">
        <f t="shared" si="29"/>
        <v/>
      </c>
      <c r="O90" s="59" t="str">
        <f t="shared" si="34"/>
        <v/>
      </c>
      <c r="P90" s="54"/>
      <c r="Q90" s="60"/>
      <c r="R90" s="58"/>
    </row>
    <row r="91" spans="1:18">
      <c r="A91" s="3" t="s">
        <v>117</v>
      </c>
      <c r="B91" s="44"/>
      <c r="C91" s="45" t="s">
        <v>72</v>
      </c>
      <c r="D91" s="49" t="str">
        <f t="shared" si="30"/>
        <v/>
      </c>
      <c r="E91" s="14" t="str">
        <f t="shared" si="31"/>
        <v/>
      </c>
      <c r="F91" s="52"/>
      <c r="G91" s="44"/>
      <c r="H91" s="45" t="s">
        <v>72</v>
      </c>
      <c r="I91" s="49" t="str">
        <f t="shared" si="32"/>
        <v/>
      </c>
      <c r="J91" s="14" t="str">
        <f t="shared" si="33"/>
        <v/>
      </c>
      <c r="K91" s="52"/>
      <c r="L91" s="44"/>
      <c r="M91" s="45" t="s">
        <v>72</v>
      </c>
      <c r="N91" s="49" t="str">
        <f t="shared" si="29"/>
        <v/>
      </c>
      <c r="O91" s="15" t="str">
        <f t="shared" si="34"/>
        <v/>
      </c>
      <c r="P91" s="54"/>
      <c r="Q91" s="46"/>
      <c r="R91" s="44"/>
    </row>
    <row r="92" spans="1:18">
      <c r="A92" s="19" t="s">
        <v>118</v>
      </c>
      <c r="B92" s="58"/>
      <c r="C92" s="55" t="s">
        <v>72</v>
      </c>
      <c r="D92" s="56" t="str">
        <f t="shared" si="30"/>
        <v/>
      </c>
      <c r="E92" s="57" t="str">
        <f t="shared" si="31"/>
        <v/>
      </c>
      <c r="F92" s="52"/>
      <c r="G92" s="58"/>
      <c r="H92" s="55" t="s">
        <v>72</v>
      </c>
      <c r="I92" s="56" t="str">
        <f t="shared" si="32"/>
        <v/>
      </c>
      <c r="J92" s="57" t="str">
        <f t="shared" si="33"/>
        <v/>
      </c>
      <c r="K92" s="52"/>
      <c r="L92" s="58"/>
      <c r="M92" s="55" t="s">
        <v>72</v>
      </c>
      <c r="N92" s="56" t="str">
        <f t="shared" si="29"/>
        <v/>
      </c>
      <c r="O92" s="59" t="str">
        <f t="shared" si="34"/>
        <v/>
      </c>
      <c r="P92" s="54"/>
      <c r="Q92" s="60"/>
      <c r="R92" s="58"/>
    </row>
    <row r="93" spans="1:18">
      <c r="A93" s="3" t="s">
        <v>119</v>
      </c>
      <c r="B93" s="44"/>
      <c r="C93" s="45" t="s">
        <v>72</v>
      </c>
      <c r="D93" s="49" t="str">
        <f t="shared" si="30"/>
        <v/>
      </c>
      <c r="E93" s="14" t="str">
        <f t="shared" si="31"/>
        <v/>
      </c>
      <c r="F93" s="52"/>
      <c r="G93" s="44"/>
      <c r="H93" s="45" t="s">
        <v>72</v>
      </c>
      <c r="I93" s="49" t="str">
        <f t="shared" si="32"/>
        <v/>
      </c>
      <c r="J93" s="14" t="str">
        <f t="shared" si="33"/>
        <v/>
      </c>
      <c r="K93" s="52"/>
      <c r="L93" s="44"/>
      <c r="M93" s="45" t="s">
        <v>72</v>
      </c>
      <c r="N93" s="49" t="str">
        <f t="shared" si="29"/>
        <v/>
      </c>
      <c r="O93" s="15" t="str">
        <f t="shared" si="34"/>
        <v/>
      </c>
      <c r="P93" s="54"/>
      <c r="Q93" s="46"/>
      <c r="R93" s="44"/>
    </row>
    <row r="94" spans="1:18">
      <c r="A94" s="19" t="s">
        <v>60</v>
      </c>
      <c r="B94" s="58"/>
      <c r="C94" s="55" t="s">
        <v>72</v>
      </c>
      <c r="D94" s="56" t="str">
        <f t="shared" si="30"/>
        <v/>
      </c>
      <c r="E94" s="57" t="str">
        <f t="shared" si="31"/>
        <v/>
      </c>
      <c r="F94" s="52"/>
      <c r="G94" s="58"/>
      <c r="H94" s="55" t="s">
        <v>72</v>
      </c>
      <c r="I94" s="56" t="str">
        <f t="shared" si="32"/>
        <v/>
      </c>
      <c r="J94" s="57" t="str">
        <f t="shared" si="33"/>
        <v/>
      </c>
      <c r="K94" s="52"/>
      <c r="L94" s="58"/>
      <c r="M94" s="55" t="s">
        <v>72</v>
      </c>
      <c r="N94" s="56" t="str">
        <f t="shared" si="29"/>
        <v/>
      </c>
      <c r="O94" s="59" t="str">
        <f t="shared" si="34"/>
        <v/>
      </c>
      <c r="P94" s="54"/>
      <c r="Q94" s="60"/>
      <c r="R94" s="58"/>
    </row>
    <row r="95" spans="1:18">
      <c r="A95" s="3" t="s">
        <v>61</v>
      </c>
      <c r="B95" s="44"/>
      <c r="C95" s="45" t="s">
        <v>72</v>
      </c>
      <c r="D95" s="49" t="str">
        <f t="shared" si="30"/>
        <v/>
      </c>
      <c r="E95" s="14" t="str">
        <f t="shared" si="31"/>
        <v/>
      </c>
      <c r="F95" s="52"/>
      <c r="G95" s="44"/>
      <c r="H95" s="45" t="s">
        <v>72</v>
      </c>
      <c r="I95" s="49" t="str">
        <f t="shared" si="32"/>
        <v/>
      </c>
      <c r="J95" s="14" t="str">
        <f t="shared" si="33"/>
        <v/>
      </c>
      <c r="K95" s="52"/>
      <c r="L95" s="44"/>
      <c r="M95" s="45" t="s">
        <v>72</v>
      </c>
      <c r="N95" s="49" t="str">
        <f t="shared" si="29"/>
        <v/>
      </c>
      <c r="O95" s="15" t="str">
        <f t="shared" si="34"/>
        <v/>
      </c>
      <c r="P95" s="54"/>
      <c r="Q95" s="46"/>
      <c r="R95" s="44"/>
    </row>
    <row r="96" spans="1:18">
      <c r="A96" s="19" t="s">
        <v>62</v>
      </c>
      <c r="B96" s="58"/>
      <c r="C96" s="55" t="s">
        <v>72</v>
      </c>
      <c r="D96" s="56" t="str">
        <f t="shared" si="30"/>
        <v/>
      </c>
      <c r="E96" s="57" t="str">
        <f t="shared" si="31"/>
        <v/>
      </c>
      <c r="F96" s="52"/>
      <c r="G96" s="58"/>
      <c r="H96" s="55" t="s">
        <v>72</v>
      </c>
      <c r="I96" s="56" t="str">
        <f t="shared" si="32"/>
        <v/>
      </c>
      <c r="J96" s="57" t="str">
        <f t="shared" si="33"/>
        <v/>
      </c>
      <c r="K96" s="52"/>
      <c r="L96" s="58"/>
      <c r="M96" s="55" t="s">
        <v>72</v>
      </c>
      <c r="N96" s="56" t="str">
        <f t="shared" si="29"/>
        <v/>
      </c>
      <c r="O96" s="59" t="str">
        <f t="shared" si="34"/>
        <v/>
      </c>
      <c r="P96" s="54"/>
      <c r="Q96" s="60"/>
      <c r="R96" s="58"/>
    </row>
    <row r="97" spans="1:18">
      <c r="A97" s="3" t="s">
        <v>63</v>
      </c>
      <c r="B97" s="44"/>
      <c r="C97" s="45" t="s">
        <v>72</v>
      </c>
      <c r="D97" s="49" t="str">
        <f t="shared" si="30"/>
        <v/>
      </c>
      <c r="E97" s="14" t="str">
        <f t="shared" si="31"/>
        <v/>
      </c>
      <c r="F97" s="52"/>
      <c r="G97" s="44"/>
      <c r="H97" s="45" t="s">
        <v>72</v>
      </c>
      <c r="I97" s="49" t="str">
        <f t="shared" si="32"/>
        <v/>
      </c>
      <c r="J97" s="14" t="str">
        <f t="shared" si="33"/>
        <v/>
      </c>
      <c r="K97" s="52"/>
      <c r="L97" s="44"/>
      <c r="M97" s="45" t="s">
        <v>72</v>
      </c>
      <c r="N97" s="49" t="str">
        <f t="shared" si="29"/>
        <v/>
      </c>
      <c r="O97" s="15" t="str">
        <f t="shared" si="34"/>
        <v/>
      </c>
      <c r="P97" s="54"/>
      <c r="Q97" s="46"/>
      <c r="R97" s="44"/>
    </row>
    <row r="98" spans="1:18">
      <c r="A98" s="19" t="s">
        <v>64</v>
      </c>
      <c r="B98" s="58"/>
      <c r="C98" s="55" t="s">
        <v>72</v>
      </c>
      <c r="D98" s="56" t="str">
        <f t="shared" si="30"/>
        <v/>
      </c>
      <c r="E98" s="57" t="str">
        <f t="shared" si="31"/>
        <v/>
      </c>
      <c r="F98" s="52"/>
      <c r="G98" s="58"/>
      <c r="H98" s="55" t="s">
        <v>72</v>
      </c>
      <c r="I98" s="56" t="str">
        <f t="shared" si="32"/>
        <v/>
      </c>
      <c r="J98" s="57" t="str">
        <f t="shared" si="33"/>
        <v/>
      </c>
      <c r="K98" s="52"/>
      <c r="L98" s="58"/>
      <c r="M98" s="55" t="s">
        <v>72</v>
      </c>
      <c r="N98" s="56" t="str">
        <f t="shared" si="29"/>
        <v/>
      </c>
      <c r="O98" s="59" t="str">
        <f t="shared" si="34"/>
        <v/>
      </c>
      <c r="P98" s="54"/>
      <c r="Q98" s="60"/>
      <c r="R98" s="58"/>
    </row>
    <row r="99" spans="1:18">
      <c r="A99" s="3" t="s">
        <v>65</v>
      </c>
      <c r="B99" s="44"/>
      <c r="C99" s="45" t="s">
        <v>72</v>
      </c>
      <c r="D99" s="49" t="str">
        <f t="shared" si="30"/>
        <v/>
      </c>
      <c r="E99" s="14" t="str">
        <f t="shared" si="31"/>
        <v/>
      </c>
      <c r="F99" s="52"/>
      <c r="G99" s="44"/>
      <c r="H99" s="45" t="s">
        <v>72</v>
      </c>
      <c r="I99" s="49" t="str">
        <f t="shared" si="32"/>
        <v/>
      </c>
      <c r="J99" s="14" t="str">
        <f t="shared" si="33"/>
        <v/>
      </c>
      <c r="K99" s="52"/>
      <c r="L99" s="44"/>
      <c r="M99" s="45" t="s">
        <v>72</v>
      </c>
      <c r="N99" s="49" t="str">
        <f t="shared" si="29"/>
        <v/>
      </c>
      <c r="O99" s="15" t="str">
        <f t="shared" si="34"/>
        <v/>
      </c>
      <c r="P99" s="54"/>
      <c r="Q99" s="46"/>
      <c r="R99" s="44"/>
    </row>
    <row r="100" spans="1:18">
      <c r="A100" s="19" t="s">
        <v>120</v>
      </c>
      <c r="B100" s="58"/>
      <c r="C100" s="55" t="s">
        <v>72</v>
      </c>
      <c r="D100" s="56" t="str">
        <f t="shared" si="30"/>
        <v/>
      </c>
      <c r="E100" s="57" t="str">
        <f t="shared" si="31"/>
        <v/>
      </c>
      <c r="F100" s="52"/>
      <c r="G100" s="58"/>
      <c r="H100" s="55" t="s">
        <v>72</v>
      </c>
      <c r="I100" s="56" t="str">
        <f t="shared" si="32"/>
        <v/>
      </c>
      <c r="J100" s="57" t="str">
        <f t="shared" si="33"/>
        <v/>
      </c>
      <c r="K100" s="52"/>
      <c r="L100" s="58"/>
      <c r="M100" s="55" t="s">
        <v>72</v>
      </c>
      <c r="N100" s="56" t="str">
        <f t="shared" si="29"/>
        <v/>
      </c>
      <c r="O100" s="59" t="str">
        <f t="shared" si="34"/>
        <v/>
      </c>
      <c r="P100" s="54"/>
      <c r="Q100" s="60"/>
      <c r="R100" s="58"/>
    </row>
    <row r="101" spans="1:18">
      <c r="A101" s="3" t="s">
        <v>121</v>
      </c>
      <c r="B101" s="44"/>
      <c r="C101" s="45" t="s">
        <v>72</v>
      </c>
      <c r="D101" s="49" t="str">
        <f t="shared" si="30"/>
        <v/>
      </c>
      <c r="E101" s="14" t="str">
        <f t="shared" si="31"/>
        <v/>
      </c>
      <c r="F101" s="52"/>
      <c r="G101" s="44"/>
      <c r="H101" s="45" t="s">
        <v>72</v>
      </c>
      <c r="I101" s="49" t="str">
        <f t="shared" si="32"/>
        <v/>
      </c>
      <c r="J101" s="14" t="str">
        <f t="shared" si="33"/>
        <v/>
      </c>
      <c r="K101" s="52"/>
      <c r="L101" s="44"/>
      <c r="M101" s="45" t="s">
        <v>72</v>
      </c>
      <c r="N101" s="49" t="str">
        <f t="shared" si="29"/>
        <v/>
      </c>
      <c r="O101" s="15" t="str">
        <f t="shared" si="34"/>
        <v/>
      </c>
      <c r="P101" s="54"/>
      <c r="Q101" s="46"/>
      <c r="R101" s="44"/>
    </row>
    <row r="102" spans="1:18">
      <c r="A102" s="19" t="s">
        <v>66</v>
      </c>
      <c r="B102" s="58"/>
      <c r="C102" s="55" t="s">
        <v>72</v>
      </c>
      <c r="D102" s="56" t="str">
        <f t="shared" si="30"/>
        <v/>
      </c>
      <c r="E102" s="57" t="str">
        <f t="shared" si="31"/>
        <v/>
      </c>
      <c r="F102" s="52"/>
      <c r="G102" s="58"/>
      <c r="H102" s="55" t="s">
        <v>72</v>
      </c>
      <c r="I102" s="56" t="str">
        <f t="shared" si="32"/>
        <v/>
      </c>
      <c r="J102" s="57" t="str">
        <f t="shared" si="33"/>
        <v/>
      </c>
      <c r="K102" s="52"/>
      <c r="L102" s="58"/>
      <c r="M102" s="55" t="s">
        <v>72</v>
      </c>
      <c r="N102" s="56" t="str">
        <f t="shared" si="29"/>
        <v/>
      </c>
      <c r="O102" s="59" t="str">
        <f t="shared" si="34"/>
        <v/>
      </c>
      <c r="P102" s="54"/>
      <c r="Q102" s="60"/>
      <c r="R102" s="58"/>
    </row>
    <row r="103" spans="1:18">
      <c r="A103" s="3" t="s">
        <v>122</v>
      </c>
      <c r="B103" s="44"/>
      <c r="C103" s="45" t="s">
        <v>72</v>
      </c>
      <c r="D103" s="49" t="str">
        <f t="shared" si="30"/>
        <v/>
      </c>
      <c r="E103" s="14" t="str">
        <f t="shared" si="31"/>
        <v/>
      </c>
      <c r="F103" s="52"/>
      <c r="G103" s="44"/>
      <c r="H103" s="45" t="s">
        <v>72</v>
      </c>
      <c r="I103" s="49" t="str">
        <f t="shared" si="32"/>
        <v/>
      </c>
      <c r="J103" s="14" t="str">
        <f t="shared" si="33"/>
        <v/>
      </c>
      <c r="K103" s="52"/>
      <c r="L103" s="44"/>
      <c r="M103" s="45" t="s">
        <v>72</v>
      </c>
      <c r="N103" s="49" t="str">
        <f t="shared" si="29"/>
        <v/>
      </c>
      <c r="O103" s="15" t="str">
        <f t="shared" si="34"/>
        <v/>
      </c>
      <c r="P103" s="54"/>
      <c r="Q103" s="46"/>
      <c r="R103" s="44"/>
    </row>
    <row r="104" spans="1:18">
      <c r="A104" s="19" t="s">
        <v>67</v>
      </c>
      <c r="B104" s="58"/>
      <c r="C104" s="55" t="s">
        <v>72</v>
      </c>
      <c r="D104" s="56" t="str">
        <f t="shared" si="30"/>
        <v/>
      </c>
      <c r="E104" s="57" t="str">
        <f t="shared" si="31"/>
        <v/>
      </c>
      <c r="F104" s="52"/>
      <c r="G104" s="58"/>
      <c r="H104" s="55" t="s">
        <v>72</v>
      </c>
      <c r="I104" s="56" t="str">
        <f t="shared" si="32"/>
        <v/>
      </c>
      <c r="J104" s="57" t="str">
        <f t="shared" si="33"/>
        <v/>
      </c>
      <c r="K104" s="52"/>
      <c r="L104" s="58"/>
      <c r="M104" s="55" t="s">
        <v>72</v>
      </c>
      <c r="N104" s="56" t="str">
        <f t="shared" si="29"/>
        <v/>
      </c>
      <c r="O104" s="59" t="str">
        <f t="shared" si="34"/>
        <v/>
      </c>
      <c r="P104" s="54"/>
      <c r="Q104" s="60"/>
      <c r="R104" s="58"/>
    </row>
    <row r="105" spans="1:18">
      <c r="A105" s="3" t="s">
        <v>68</v>
      </c>
      <c r="B105" s="44"/>
      <c r="C105" s="45" t="s">
        <v>72</v>
      </c>
      <c r="D105" s="49" t="str">
        <f t="shared" si="30"/>
        <v/>
      </c>
      <c r="E105" s="14" t="str">
        <f t="shared" si="31"/>
        <v/>
      </c>
      <c r="F105" s="52"/>
      <c r="G105" s="44"/>
      <c r="H105" s="45" t="s">
        <v>72</v>
      </c>
      <c r="I105" s="49" t="str">
        <f t="shared" si="32"/>
        <v/>
      </c>
      <c r="J105" s="14" t="str">
        <f t="shared" si="33"/>
        <v/>
      </c>
      <c r="K105" s="52"/>
      <c r="L105" s="44"/>
      <c r="M105" s="45" t="s">
        <v>72</v>
      </c>
      <c r="N105" s="49" t="str">
        <f t="shared" si="29"/>
        <v/>
      </c>
      <c r="O105" s="15" t="str">
        <f t="shared" si="34"/>
        <v/>
      </c>
      <c r="P105" s="54"/>
      <c r="Q105" s="46"/>
      <c r="R105" s="44"/>
    </row>
    <row r="106" spans="1:18">
      <c r="A106" s="19" t="s">
        <v>69</v>
      </c>
      <c r="B106" s="58"/>
      <c r="C106" s="55" t="s">
        <v>72</v>
      </c>
      <c r="D106" s="56" t="str">
        <f t="shared" si="30"/>
        <v/>
      </c>
      <c r="E106" s="57" t="str">
        <f t="shared" si="31"/>
        <v/>
      </c>
      <c r="F106" s="52"/>
      <c r="G106" s="58"/>
      <c r="H106" s="55" t="s">
        <v>72</v>
      </c>
      <c r="I106" s="56" t="str">
        <f t="shared" si="32"/>
        <v/>
      </c>
      <c r="J106" s="57" t="str">
        <f t="shared" si="33"/>
        <v/>
      </c>
      <c r="K106" s="52"/>
      <c r="L106" s="58"/>
      <c r="M106" s="55" t="s">
        <v>72</v>
      </c>
      <c r="N106" s="56" t="str">
        <f t="shared" si="29"/>
        <v/>
      </c>
      <c r="O106" s="59" t="str">
        <f t="shared" si="34"/>
        <v/>
      </c>
      <c r="P106" s="54"/>
      <c r="Q106" s="60"/>
      <c r="R106" s="58"/>
    </row>
    <row r="107" spans="1:18">
      <c r="A107" s="3" t="s">
        <v>123</v>
      </c>
      <c r="B107" s="44"/>
      <c r="C107" s="45" t="s">
        <v>72</v>
      </c>
      <c r="D107" s="49" t="str">
        <f t="shared" si="30"/>
        <v/>
      </c>
      <c r="E107" s="14" t="str">
        <f t="shared" si="31"/>
        <v/>
      </c>
      <c r="F107" s="52"/>
      <c r="G107" s="44"/>
      <c r="H107" s="45" t="s">
        <v>72</v>
      </c>
      <c r="I107" s="49" t="str">
        <f t="shared" si="32"/>
        <v/>
      </c>
      <c r="J107" s="14" t="str">
        <f t="shared" si="33"/>
        <v/>
      </c>
      <c r="K107" s="52"/>
      <c r="L107" s="44"/>
      <c r="M107" s="45" t="s">
        <v>72</v>
      </c>
      <c r="N107" s="49" t="str">
        <f t="shared" si="29"/>
        <v/>
      </c>
      <c r="O107" s="15" t="str">
        <f t="shared" si="34"/>
        <v/>
      </c>
      <c r="P107" s="54"/>
      <c r="Q107" s="46"/>
      <c r="R107" s="44"/>
    </row>
    <row r="108" spans="1:18">
      <c r="A108" s="19" t="s">
        <v>124</v>
      </c>
      <c r="B108" s="58"/>
      <c r="C108" s="55" t="s">
        <v>72</v>
      </c>
      <c r="D108" s="56" t="str">
        <f t="shared" si="30"/>
        <v/>
      </c>
      <c r="E108" s="57" t="str">
        <f t="shared" si="31"/>
        <v/>
      </c>
      <c r="F108" s="52"/>
      <c r="G108" s="58"/>
      <c r="H108" s="55" t="s">
        <v>72</v>
      </c>
      <c r="I108" s="56" t="str">
        <f t="shared" si="32"/>
        <v/>
      </c>
      <c r="J108" s="57" t="str">
        <f t="shared" si="33"/>
        <v/>
      </c>
      <c r="K108" s="52"/>
      <c r="L108" s="58"/>
      <c r="M108" s="55" t="s">
        <v>72</v>
      </c>
      <c r="N108" s="56" t="str">
        <f t="shared" si="29"/>
        <v/>
      </c>
      <c r="O108" s="59" t="str">
        <f t="shared" si="34"/>
        <v/>
      </c>
      <c r="P108" s="54"/>
      <c r="Q108" s="60"/>
      <c r="R108" s="58"/>
    </row>
    <row r="109" spans="1:18">
      <c r="A109" s="17" t="s">
        <v>85</v>
      </c>
      <c r="B109" s="44"/>
      <c r="C109" s="45" t="s">
        <v>72</v>
      </c>
      <c r="D109" s="49" t="str">
        <f t="shared" si="30"/>
        <v/>
      </c>
      <c r="E109" s="14" t="str">
        <f t="shared" si="31"/>
        <v/>
      </c>
      <c r="F109" s="52"/>
      <c r="G109" s="44"/>
      <c r="H109" s="45" t="s">
        <v>72</v>
      </c>
      <c r="I109" s="49" t="str">
        <f t="shared" si="32"/>
        <v/>
      </c>
      <c r="J109" s="14" t="str">
        <f t="shared" si="33"/>
        <v/>
      </c>
      <c r="K109" s="52"/>
      <c r="L109" s="44"/>
      <c r="M109" s="45" t="s">
        <v>72</v>
      </c>
      <c r="N109" s="49" t="str">
        <f t="shared" si="29"/>
        <v/>
      </c>
      <c r="O109" s="15" t="str">
        <f t="shared" si="34"/>
        <v/>
      </c>
      <c r="P109" s="54"/>
      <c r="Q109" s="46"/>
      <c r="R109" s="44"/>
    </row>
    <row r="110" spans="1:18">
      <c r="A110" s="19" t="s">
        <v>84</v>
      </c>
      <c r="B110" s="58"/>
      <c r="C110" s="55" t="s">
        <v>72</v>
      </c>
      <c r="D110" s="56" t="str">
        <f t="shared" si="30"/>
        <v/>
      </c>
      <c r="E110" s="57" t="str">
        <f t="shared" si="31"/>
        <v/>
      </c>
      <c r="F110" s="52"/>
      <c r="G110" s="58"/>
      <c r="H110" s="55" t="s">
        <v>72</v>
      </c>
      <c r="I110" s="56" t="str">
        <f t="shared" si="32"/>
        <v/>
      </c>
      <c r="J110" s="57" t="str">
        <f t="shared" si="33"/>
        <v/>
      </c>
      <c r="K110" s="52"/>
      <c r="L110" s="58"/>
      <c r="M110" s="55" t="s">
        <v>72</v>
      </c>
      <c r="N110" s="56" t="str">
        <f t="shared" si="29"/>
        <v/>
      </c>
      <c r="O110" s="59" t="str">
        <f t="shared" si="34"/>
        <v/>
      </c>
      <c r="P110" s="54"/>
      <c r="Q110" s="60"/>
      <c r="R110" s="58"/>
    </row>
    <row r="111" spans="1:18">
      <c r="A111" s="3" t="s">
        <v>70</v>
      </c>
      <c r="B111" s="44"/>
      <c r="C111" s="45" t="s">
        <v>72</v>
      </c>
      <c r="D111" s="49" t="str">
        <f t="shared" si="30"/>
        <v/>
      </c>
      <c r="E111" s="14" t="str">
        <f t="shared" si="31"/>
        <v/>
      </c>
      <c r="F111" s="52"/>
      <c r="G111" s="44"/>
      <c r="H111" s="45" t="s">
        <v>72</v>
      </c>
      <c r="I111" s="49" t="str">
        <f t="shared" si="32"/>
        <v/>
      </c>
      <c r="J111" s="14" t="str">
        <f t="shared" si="33"/>
        <v/>
      </c>
      <c r="K111" s="52"/>
      <c r="L111" s="44"/>
      <c r="M111" s="45" t="s">
        <v>72</v>
      </c>
      <c r="N111" s="49" t="str">
        <f t="shared" si="29"/>
        <v/>
      </c>
      <c r="O111" s="15" t="str">
        <f t="shared" si="34"/>
        <v/>
      </c>
      <c r="P111" s="54"/>
      <c r="Q111" s="46"/>
      <c r="R111" s="44"/>
    </row>
    <row r="112" spans="1:18">
      <c r="A112" s="19" t="s">
        <v>86</v>
      </c>
      <c r="B112" s="58"/>
      <c r="C112" s="55" t="s">
        <v>72</v>
      </c>
      <c r="D112" s="56" t="str">
        <f t="shared" si="30"/>
        <v/>
      </c>
      <c r="E112" s="57" t="str">
        <f t="shared" si="31"/>
        <v/>
      </c>
      <c r="F112" s="52"/>
      <c r="G112" s="58"/>
      <c r="H112" s="55" t="s">
        <v>72</v>
      </c>
      <c r="I112" s="56" t="str">
        <f t="shared" si="32"/>
        <v/>
      </c>
      <c r="J112" s="57" t="str">
        <f t="shared" si="33"/>
        <v/>
      </c>
      <c r="K112" s="52"/>
      <c r="L112" s="58"/>
      <c r="M112" s="55" t="s">
        <v>72</v>
      </c>
      <c r="N112" s="56" t="str">
        <f t="shared" si="29"/>
        <v/>
      </c>
      <c r="O112" s="59" t="str">
        <f t="shared" si="34"/>
        <v/>
      </c>
      <c r="P112" s="54"/>
      <c r="Q112" s="60"/>
      <c r="R112" s="58"/>
    </row>
    <row r="113" spans="1:18">
      <c r="A113" s="77" t="s">
        <v>77</v>
      </c>
      <c r="B113" s="77"/>
      <c r="C113" s="77"/>
      <c r="D113" s="77"/>
      <c r="E113" s="77"/>
      <c r="F113" s="77"/>
      <c r="G113" s="77"/>
      <c r="H113" s="77"/>
      <c r="I113" s="77"/>
      <c r="J113" s="77"/>
      <c r="K113" s="77"/>
      <c r="L113" s="77"/>
      <c r="M113" s="77"/>
      <c r="N113" s="77"/>
      <c r="O113" s="77"/>
      <c r="P113" s="77"/>
      <c r="Q113" s="77"/>
      <c r="R113" s="78"/>
    </row>
    <row r="114" spans="1:18">
      <c r="A114" s="47"/>
      <c r="B114" s="44"/>
      <c r="C114" s="45" t="s">
        <v>72</v>
      </c>
      <c r="D114" s="16">
        <f t="shared" ref="D114" si="35">IF(ISERROR(B114*1),0,IF(C114="mg/L",B114*$C$4*8.34,IF(C114="ug/L",B114*$C$4*8.34/1000,"")))</f>
        <v>0</v>
      </c>
      <c r="E114" s="14" t="str">
        <f t="shared" ref="E114:E123" si="36">IF(D114="","","lb/day")</f>
        <v>lb/day</v>
      </c>
      <c r="F114" s="52"/>
      <c r="G114" s="44"/>
      <c r="H114" s="45" t="s">
        <v>72</v>
      </c>
      <c r="I114" s="16">
        <f t="shared" ref="I114" si="37">IF(H114="mg/L",G114*$H$4*8.34,IF(H114="ug/L",G114*$H$4*8.34*0.001,""))</f>
        <v>0</v>
      </c>
      <c r="J114" s="14" t="str">
        <f t="shared" ref="J114:J123" si="38">IF(I114="","","lb/day")</f>
        <v>lb/day</v>
      </c>
      <c r="K114" s="52"/>
      <c r="L114" s="44"/>
      <c r="M114" s="45" t="s">
        <v>72</v>
      </c>
      <c r="N114" s="16">
        <f t="shared" ref="N114" si="39">IF(M114="mg/L",L114*$M$4*8.34,IF(M114="ug/L",L114*$M$4*8.34*0.001,""))</f>
        <v>0</v>
      </c>
      <c r="O114" s="15" t="str">
        <f t="shared" si="34"/>
        <v>lb/day</v>
      </c>
      <c r="P114" s="54"/>
      <c r="Q114" s="46"/>
      <c r="R114" s="44"/>
    </row>
    <row r="115" spans="1:18">
      <c r="A115" s="61"/>
      <c r="B115" s="58"/>
      <c r="C115" s="55"/>
      <c r="D115" s="62" t="str">
        <f t="shared" ref="D115:D123" si="40">IF(ISERROR(B115*1),0,IF(C115="mg/L",B115*$C$4*8.34,IF(C115="ug/L",B115*$C$4*8.34/1000,"")))</f>
        <v/>
      </c>
      <c r="E115" s="57"/>
      <c r="F115" s="52"/>
      <c r="G115" s="58"/>
      <c r="H115" s="55"/>
      <c r="I115" s="62" t="str">
        <f t="shared" ref="I115:I123" si="41">IF(H115="mg/L",G115*$H$4*8.34,IF(H115="ug/L",G115*$H$4*8.34*0.001,""))</f>
        <v/>
      </c>
      <c r="J115" s="57" t="str">
        <f t="shared" si="38"/>
        <v/>
      </c>
      <c r="K115" s="52"/>
      <c r="L115" s="58"/>
      <c r="M115" s="55"/>
      <c r="N115" s="62" t="str">
        <f t="shared" ref="N115:N123" si="42">IF(M115="mg/L",L115*$M$4*8.34,IF(M115="ug/L",L115*$M$4*8.34*0.001,""))</f>
        <v/>
      </c>
      <c r="O115" s="59" t="str">
        <f t="shared" si="34"/>
        <v/>
      </c>
      <c r="P115" s="54"/>
      <c r="Q115" s="60"/>
      <c r="R115" s="58"/>
    </row>
    <row r="116" spans="1:18">
      <c r="A116" s="47"/>
      <c r="B116" s="44"/>
      <c r="C116" s="45"/>
      <c r="D116" s="16" t="str">
        <f t="shared" si="40"/>
        <v/>
      </c>
      <c r="E116" s="14" t="str">
        <f t="shared" si="36"/>
        <v/>
      </c>
      <c r="F116" s="52"/>
      <c r="G116" s="44"/>
      <c r="H116" s="45"/>
      <c r="I116" s="16" t="str">
        <f t="shared" si="41"/>
        <v/>
      </c>
      <c r="J116" s="14" t="str">
        <f t="shared" si="38"/>
        <v/>
      </c>
      <c r="K116" s="52"/>
      <c r="L116" s="44"/>
      <c r="M116" s="45"/>
      <c r="N116" s="16" t="str">
        <f t="shared" si="42"/>
        <v/>
      </c>
      <c r="O116" s="15" t="str">
        <f t="shared" si="34"/>
        <v/>
      </c>
      <c r="P116" s="54"/>
      <c r="Q116" s="46"/>
      <c r="R116" s="44"/>
    </row>
    <row r="117" spans="1:18">
      <c r="A117" s="61"/>
      <c r="B117" s="58"/>
      <c r="C117" s="55"/>
      <c r="D117" s="62" t="str">
        <f t="shared" si="40"/>
        <v/>
      </c>
      <c r="E117" s="57" t="str">
        <f t="shared" si="36"/>
        <v/>
      </c>
      <c r="F117" s="52"/>
      <c r="G117" s="58"/>
      <c r="H117" s="55"/>
      <c r="I117" s="62" t="str">
        <f t="shared" si="41"/>
        <v/>
      </c>
      <c r="J117" s="57" t="str">
        <f t="shared" si="38"/>
        <v/>
      </c>
      <c r="K117" s="52"/>
      <c r="L117" s="58"/>
      <c r="M117" s="55"/>
      <c r="N117" s="62" t="str">
        <f t="shared" si="42"/>
        <v/>
      </c>
      <c r="O117" s="59" t="str">
        <f t="shared" si="34"/>
        <v/>
      </c>
      <c r="P117" s="54"/>
      <c r="Q117" s="60"/>
      <c r="R117" s="58"/>
    </row>
    <row r="118" spans="1:18">
      <c r="A118" s="47"/>
      <c r="B118" s="44"/>
      <c r="C118" s="45"/>
      <c r="D118" s="16" t="str">
        <f t="shared" si="40"/>
        <v/>
      </c>
      <c r="E118" s="14" t="str">
        <f t="shared" si="36"/>
        <v/>
      </c>
      <c r="F118" s="52"/>
      <c r="G118" s="44"/>
      <c r="H118" s="45"/>
      <c r="I118" s="16" t="str">
        <f t="shared" si="41"/>
        <v/>
      </c>
      <c r="J118" s="14" t="str">
        <f t="shared" si="38"/>
        <v/>
      </c>
      <c r="K118" s="52"/>
      <c r="L118" s="44"/>
      <c r="M118" s="45"/>
      <c r="N118" s="16" t="str">
        <f t="shared" si="42"/>
        <v/>
      </c>
      <c r="O118" s="15" t="str">
        <f t="shared" si="34"/>
        <v/>
      </c>
      <c r="P118" s="54"/>
      <c r="Q118" s="46"/>
      <c r="R118" s="44"/>
    </row>
    <row r="119" spans="1:18">
      <c r="A119" s="61"/>
      <c r="B119" s="58"/>
      <c r="C119" s="55"/>
      <c r="D119" s="62" t="str">
        <f t="shared" si="40"/>
        <v/>
      </c>
      <c r="E119" s="57" t="str">
        <f t="shared" si="36"/>
        <v/>
      </c>
      <c r="F119" s="52"/>
      <c r="G119" s="58"/>
      <c r="H119" s="55"/>
      <c r="I119" s="62" t="str">
        <f t="shared" si="41"/>
        <v/>
      </c>
      <c r="J119" s="57" t="str">
        <f t="shared" si="38"/>
        <v/>
      </c>
      <c r="K119" s="52"/>
      <c r="L119" s="58"/>
      <c r="M119" s="55"/>
      <c r="N119" s="62" t="str">
        <f t="shared" si="42"/>
        <v/>
      </c>
      <c r="O119" s="59" t="str">
        <f t="shared" si="34"/>
        <v/>
      </c>
      <c r="P119" s="54"/>
      <c r="Q119" s="60"/>
      <c r="R119" s="58"/>
    </row>
    <row r="120" spans="1:18">
      <c r="A120" s="47"/>
      <c r="B120" s="44"/>
      <c r="C120" s="45"/>
      <c r="D120" s="16" t="str">
        <f t="shared" si="40"/>
        <v/>
      </c>
      <c r="E120" s="14" t="str">
        <f t="shared" si="36"/>
        <v/>
      </c>
      <c r="F120" s="52"/>
      <c r="G120" s="44"/>
      <c r="H120" s="45"/>
      <c r="I120" s="16" t="str">
        <f t="shared" si="41"/>
        <v/>
      </c>
      <c r="J120" s="14" t="str">
        <f t="shared" si="38"/>
        <v/>
      </c>
      <c r="K120" s="52"/>
      <c r="L120" s="44"/>
      <c r="M120" s="45"/>
      <c r="N120" s="16" t="str">
        <f t="shared" si="42"/>
        <v/>
      </c>
      <c r="O120" s="15" t="str">
        <f t="shared" si="34"/>
        <v/>
      </c>
      <c r="P120" s="54"/>
      <c r="Q120" s="46"/>
      <c r="R120" s="44"/>
    </row>
    <row r="121" spans="1:18">
      <c r="A121" s="61"/>
      <c r="B121" s="58"/>
      <c r="C121" s="55"/>
      <c r="D121" s="62" t="str">
        <f t="shared" si="40"/>
        <v/>
      </c>
      <c r="E121" s="57" t="str">
        <f t="shared" si="36"/>
        <v/>
      </c>
      <c r="F121" s="52"/>
      <c r="G121" s="58"/>
      <c r="H121" s="55"/>
      <c r="I121" s="62" t="str">
        <f t="shared" si="41"/>
        <v/>
      </c>
      <c r="J121" s="57" t="str">
        <f t="shared" si="38"/>
        <v/>
      </c>
      <c r="K121" s="52"/>
      <c r="L121" s="58"/>
      <c r="M121" s="55"/>
      <c r="N121" s="62" t="str">
        <f t="shared" si="42"/>
        <v/>
      </c>
      <c r="O121" s="59" t="str">
        <f t="shared" si="34"/>
        <v/>
      </c>
      <c r="P121" s="54"/>
      <c r="Q121" s="60"/>
      <c r="R121" s="58"/>
    </row>
    <row r="122" spans="1:18">
      <c r="A122" s="47"/>
      <c r="B122" s="44"/>
      <c r="C122" s="45"/>
      <c r="D122" s="16" t="str">
        <f t="shared" si="40"/>
        <v/>
      </c>
      <c r="E122" s="14" t="str">
        <f t="shared" si="36"/>
        <v/>
      </c>
      <c r="F122" s="52"/>
      <c r="G122" s="44"/>
      <c r="H122" s="45"/>
      <c r="I122" s="16" t="str">
        <f t="shared" si="41"/>
        <v/>
      </c>
      <c r="J122" s="14" t="str">
        <f t="shared" si="38"/>
        <v/>
      </c>
      <c r="K122" s="52"/>
      <c r="L122" s="44"/>
      <c r="M122" s="45"/>
      <c r="N122" s="16" t="str">
        <f t="shared" si="42"/>
        <v/>
      </c>
      <c r="O122" s="15" t="str">
        <f t="shared" si="34"/>
        <v/>
      </c>
      <c r="P122" s="54"/>
      <c r="Q122" s="46"/>
      <c r="R122" s="44"/>
    </row>
    <row r="123" spans="1:18">
      <c r="A123" s="61"/>
      <c r="B123" s="58"/>
      <c r="C123" s="55"/>
      <c r="D123" s="62" t="str">
        <f t="shared" si="40"/>
        <v/>
      </c>
      <c r="E123" s="57" t="str">
        <f t="shared" si="36"/>
        <v/>
      </c>
      <c r="F123" s="52"/>
      <c r="G123" s="58"/>
      <c r="H123" s="55"/>
      <c r="I123" s="62" t="str">
        <f t="shared" si="41"/>
        <v/>
      </c>
      <c r="J123" s="57" t="str">
        <f t="shared" si="38"/>
        <v/>
      </c>
      <c r="K123" s="52"/>
      <c r="L123" s="58"/>
      <c r="M123" s="55"/>
      <c r="N123" s="62" t="str">
        <f t="shared" si="42"/>
        <v/>
      </c>
      <c r="O123" s="59" t="str">
        <f t="shared" si="34"/>
        <v/>
      </c>
      <c r="P123" s="54"/>
      <c r="Q123" s="60"/>
      <c r="R123" s="58"/>
    </row>
  </sheetData>
  <sheetProtection algorithmName="SHA-512" hashValue="Oxch4PnVnIxu81PHMj5WdbJbTPgd8kWJjyfV6rIEfzcWQ2CHPoez+1zfBkFYffQ32l0ZEG3xEjoed8Pt6daFtg==" saltValue="MqJMrKmeCbGQlBqQ/v8g6g==" spinCount="100000" sheet="1" objects="1" scenarios="1" formatCells="0"/>
  <mergeCells count="11">
    <mergeCell ref="A113:R113"/>
    <mergeCell ref="A66:R66"/>
    <mergeCell ref="A54:R54"/>
    <mergeCell ref="A25:R25"/>
    <mergeCell ref="B1:E1"/>
    <mergeCell ref="B2:E2"/>
    <mergeCell ref="A8:R8"/>
    <mergeCell ref="Q6:R6"/>
    <mergeCell ref="B6:E6"/>
    <mergeCell ref="G6:J6"/>
    <mergeCell ref="L6:O6"/>
  </mergeCells>
  <dataValidations count="3">
    <dataValidation type="custom" allowBlank="1" showInputMessage="1" showErrorMessage="1" errorTitle="No Zeroes" error="You cannot enter a value of 0. If the result is a non-detect, please use a less than sign (&lt;) followed by the reporting level, method detection level, or minimum level." sqref="B26 B9:B24" xr:uid="{00000000-0002-0000-0100-000000000000}">
      <formula1>B9&lt;&gt;0</formula1>
    </dataValidation>
    <dataValidation type="list" allowBlank="1" showInputMessage="1" showErrorMessage="1" sqref="C9:C24 C26" xr:uid="{00000000-0002-0000-0100-000001000000}">
      <formula1>"mg/L,ug/L"</formula1>
    </dataValidation>
    <dataValidation type="custom" allowBlank="1" showInputMessage="1" showErrorMessage="1" error="You cannot enter a value of 0. If the result is a non-detect, please use a less than sign (&lt;) followed by the reporting level, method detection level, or minimum level." sqref="L9:L24 G9:G24 L26 G26" xr:uid="{00000000-0002-0000-0100-000002000000}">
      <formula1>G9&lt;&gt;0</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'DO NOT DELETE'!$A$1:$A$2</xm:f>
          </x14:formula1>
          <xm:sqref>M67:M112 C27:C53 H55:H65 C114:C123 H9:H24 M26:M53 H114:H123 M9:M24 C67:C112 C55:C65 M114:M123 M55:M65 H26:H53 H67:H112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19"/>
  <sheetViews>
    <sheetView zoomScale="85" zoomScaleNormal="85" workbookViewId="0">
      <pane ySplit="2" topLeftCell="A3" activePane="bottomLeft" state="frozen"/>
      <selection pane="bottomLeft" activeCell="L21" sqref="L21"/>
    </sheetView>
  </sheetViews>
  <sheetFormatPr defaultColWidth="9.1796875" defaultRowHeight="14.5"/>
  <cols>
    <col min="1" max="1" width="28.81640625" style="12" bestFit="1" customWidth="1"/>
    <col min="2" max="2" width="8.81640625" style="12" bestFit="1" customWidth="1"/>
    <col min="3" max="3" width="7.453125" style="12" bestFit="1" customWidth="1"/>
    <col min="4" max="4" width="11.1796875" style="12" bestFit="1" customWidth="1"/>
    <col min="5" max="5" width="7.453125" style="12" bestFit="1" customWidth="1"/>
    <col min="6" max="6" width="0.7265625" style="1" customWidth="1"/>
    <col min="7" max="7" width="8.81640625" style="12" bestFit="1" customWidth="1"/>
    <col min="8" max="8" width="7.453125" style="12" bestFit="1" customWidth="1"/>
    <col min="9" max="9" width="11.1796875" style="12" bestFit="1" customWidth="1"/>
    <col min="10" max="10" width="7.453125" style="12" bestFit="1" customWidth="1"/>
    <col min="11" max="11" width="0.7265625" style="1" customWidth="1"/>
    <col min="12" max="12" width="8.81640625" style="12" bestFit="1" customWidth="1"/>
    <col min="13" max="13" width="7.453125" style="12" bestFit="1" customWidth="1"/>
    <col min="14" max="14" width="12.54296875" style="12" bestFit="1" customWidth="1"/>
    <col min="15" max="15" width="7.453125" style="12" bestFit="1" customWidth="1"/>
    <col min="16" max="16" width="0.7265625" style="12" customWidth="1"/>
    <col min="17" max="17" width="8.54296875" style="12" bestFit="1" customWidth="1"/>
    <col min="18" max="18" width="7.453125" style="12" bestFit="1" customWidth="1"/>
    <col min="19" max="19" width="10.54296875" style="12" bestFit="1" customWidth="1"/>
    <col min="20" max="20" width="7.453125" style="12" bestFit="1" customWidth="1"/>
    <col min="21" max="21" width="0.7265625" style="12" customWidth="1"/>
    <col min="22" max="22" width="9.7265625" style="12" bestFit="1" customWidth="1"/>
    <col min="23" max="23" width="7.453125" style="12" bestFit="1" customWidth="1"/>
    <col min="24" max="24" width="12.54296875" style="12" bestFit="1" customWidth="1"/>
    <col min="25" max="25" width="7.453125" style="12" bestFit="1" customWidth="1"/>
    <col min="26" max="16384" width="9.1796875" style="12"/>
  </cols>
  <sheetData>
    <row r="1" spans="1:25">
      <c r="A1" s="4"/>
      <c r="B1" s="83" t="s">
        <v>79</v>
      </c>
      <c r="C1" s="83"/>
      <c r="D1" s="83"/>
      <c r="E1" s="83"/>
      <c r="F1" s="29"/>
      <c r="G1" s="83" t="s">
        <v>80</v>
      </c>
      <c r="H1" s="83"/>
      <c r="I1" s="83"/>
      <c r="J1" s="83"/>
      <c r="K1" s="29"/>
      <c r="L1" s="83" t="s">
        <v>1</v>
      </c>
      <c r="M1" s="83"/>
      <c r="N1" s="83"/>
      <c r="O1" s="83"/>
      <c r="P1" s="18"/>
      <c r="Q1" s="83" t="s">
        <v>2</v>
      </c>
      <c r="R1" s="83"/>
      <c r="S1" s="83"/>
      <c r="T1" s="83"/>
      <c r="U1" s="18"/>
      <c r="V1" s="83" t="s">
        <v>3</v>
      </c>
      <c r="W1" s="83"/>
      <c r="X1" s="83"/>
      <c r="Y1" s="83"/>
    </row>
    <row r="2" spans="1:25">
      <c r="A2" s="4" t="s">
        <v>0</v>
      </c>
      <c r="B2" s="4" t="s">
        <v>78</v>
      </c>
      <c r="C2" s="4" t="s">
        <v>21</v>
      </c>
      <c r="D2" s="4" t="s">
        <v>22</v>
      </c>
      <c r="E2" s="23" t="s">
        <v>21</v>
      </c>
      <c r="F2" s="30"/>
      <c r="G2" s="26" t="s">
        <v>78</v>
      </c>
      <c r="H2" s="4" t="s">
        <v>21</v>
      </c>
      <c r="I2" s="4" t="s">
        <v>22</v>
      </c>
      <c r="J2" s="23" t="s">
        <v>21</v>
      </c>
      <c r="K2" s="30"/>
      <c r="L2" s="26" t="s">
        <v>78</v>
      </c>
      <c r="M2" s="4" t="s">
        <v>21</v>
      </c>
      <c r="N2" s="4" t="s">
        <v>22</v>
      </c>
      <c r="O2" s="23" t="s">
        <v>21</v>
      </c>
      <c r="P2" s="40"/>
      <c r="Q2" s="26" t="s">
        <v>78</v>
      </c>
      <c r="R2" s="4" t="s">
        <v>21</v>
      </c>
      <c r="S2" s="4" t="s">
        <v>22</v>
      </c>
      <c r="T2" s="23" t="s">
        <v>21</v>
      </c>
      <c r="U2" s="40"/>
      <c r="V2" s="26" t="s">
        <v>78</v>
      </c>
      <c r="W2" s="4" t="s">
        <v>21</v>
      </c>
      <c r="X2" s="4" t="s">
        <v>22</v>
      </c>
      <c r="Y2" s="4" t="s">
        <v>21</v>
      </c>
    </row>
    <row r="3" spans="1:25">
      <c r="A3" s="85" t="s">
        <v>20</v>
      </c>
      <c r="B3" s="85"/>
      <c r="C3" s="85"/>
      <c r="D3" s="85"/>
      <c r="E3" s="85"/>
      <c r="F3" s="85"/>
      <c r="G3" s="85"/>
      <c r="H3" s="85"/>
      <c r="I3" s="85"/>
      <c r="J3" s="85"/>
      <c r="K3" s="85"/>
      <c r="L3" s="85"/>
      <c r="M3" s="85"/>
      <c r="N3" s="85"/>
      <c r="O3" s="85"/>
      <c r="P3" s="85"/>
      <c r="Q3" s="85"/>
      <c r="R3" s="85"/>
      <c r="S3" s="85"/>
      <c r="T3" s="85"/>
      <c r="U3" s="85"/>
      <c r="V3" s="85"/>
      <c r="W3" s="85"/>
      <c r="X3" s="85"/>
      <c r="Y3" s="85"/>
    </row>
    <row r="4" spans="1:25">
      <c r="A4" s="3" t="s">
        <v>4</v>
      </c>
      <c r="B4" s="42">
        <f t="shared" ref="B4:B19" si="0">MAX(L4,Q4,V4)</f>
        <v>0</v>
      </c>
      <c r="C4" s="24" t="str">
        <f>IF(B4="","","mg/L")</f>
        <v>mg/L</v>
      </c>
      <c r="D4" s="34">
        <f t="shared" ref="D4:D19" si="1">MAX(N4,S4,X4)</f>
        <v>0</v>
      </c>
      <c r="E4" s="24" t="str">
        <f>IF(D4="","","lb/day")</f>
        <v>lb/day</v>
      </c>
      <c r="F4" s="31"/>
      <c r="G4" s="42" t="str">
        <f t="shared" ref="G4:G19" si="2">IF(ISERROR(AVERAGE(L4,Q4,V4)),"",AVERAGE(L4,Q4,V4))</f>
        <v/>
      </c>
      <c r="H4" s="24" t="str">
        <f>IF(G4="","","mg/L")</f>
        <v/>
      </c>
      <c r="I4" s="39" t="str">
        <f t="shared" ref="I4:I19" si="3">IF(ISERROR(AVERAGE(N4,S4,X4)),"",AVERAGE(N4,S4,X4))</f>
        <v/>
      </c>
      <c r="J4" s="24" t="str">
        <f>IF(I4="","","lb/day")</f>
        <v/>
      </c>
      <c r="K4" s="31"/>
      <c r="L4" s="42" t="str">
        <f>IF(ISERROR('Data Entry'!B9*1),0,IF('Data Entry'!B9=0,"",IF('Data Entry'!C9="mg/L",'Data Entry'!B9,IF('Data Entry'!C9="ug/L",'Data Entry'!B9/1000,""))))</f>
        <v/>
      </c>
      <c r="M4" s="24" t="str">
        <f>IF(L4="","","mg/L")</f>
        <v/>
      </c>
      <c r="N4" s="42" t="str">
        <f>IF(L4=0,0,IF(L4="","",'Data Entry'!D9))</f>
        <v/>
      </c>
      <c r="O4" s="24" t="str">
        <f>IF(N4="","","lb/day")</f>
        <v/>
      </c>
      <c r="P4" s="41"/>
      <c r="Q4" s="39" t="str">
        <f>IF(ISERROR('Data Entry'!G9*1),0,IF('Data Entry'!G9=0,"",IF('Data Entry'!H9="mg/L",'Data Entry'!G9,IF('Data Entry'!H9="ug/L",'Data Entry'!G9/1000,""))))</f>
        <v/>
      </c>
      <c r="R4" s="24" t="str">
        <f>IF(Q4="","","mg/L")</f>
        <v/>
      </c>
      <c r="S4" s="39" t="str">
        <f>IF(Q4=0,0,IF(Q4="","",'Data Entry'!I9))</f>
        <v/>
      </c>
      <c r="T4" s="24" t="str">
        <f>IF(S4="","","lb/day")</f>
        <v/>
      </c>
      <c r="U4" s="41"/>
      <c r="V4" s="42" t="str">
        <f>IF(ISERROR('Data Entry'!L9*1),0,IF('Data Entry'!L9=0,"",IF('Data Entry'!M9="mg/L",'Data Entry'!L9,IF('Data Entry'!M9="ug/L",'Data Entry'!L9/1000,""))))</f>
        <v/>
      </c>
      <c r="W4" s="24" t="str">
        <f>IF(V4="","","mg/L")</f>
        <v/>
      </c>
      <c r="X4" s="42" t="str">
        <f>IF(V4=0,0,IF(V4="","",'Data Entry'!N9))</f>
        <v/>
      </c>
      <c r="Y4" s="3" t="str">
        <f>IF(X4="","","lb/day")</f>
        <v/>
      </c>
    </row>
    <row r="5" spans="1:25" ht="14.25" customHeight="1">
      <c r="A5" s="19" t="s">
        <v>5</v>
      </c>
      <c r="B5" s="43">
        <f t="shared" si="0"/>
        <v>0</v>
      </c>
      <c r="C5" s="25" t="str">
        <f t="shared" ref="C5:C19" si="4">IF(B5="","","mg/L")</f>
        <v>mg/L</v>
      </c>
      <c r="D5" s="20">
        <f t="shared" si="1"/>
        <v>0</v>
      </c>
      <c r="E5" s="25" t="str">
        <f t="shared" ref="E5:E19" si="5">IF(D5="","","lb/day")</f>
        <v>lb/day</v>
      </c>
      <c r="F5" s="31"/>
      <c r="G5" s="43" t="str">
        <f t="shared" si="2"/>
        <v/>
      </c>
      <c r="H5" s="25" t="str">
        <f t="shared" ref="H5:H19" si="6">IF(G5="","","mg/L")</f>
        <v/>
      </c>
      <c r="I5" s="38" t="str">
        <f t="shared" si="3"/>
        <v/>
      </c>
      <c r="J5" s="25" t="str">
        <f t="shared" ref="J5:J19" si="7">IF(I5="","","lb/day")</f>
        <v/>
      </c>
      <c r="K5" s="31"/>
      <c r="L5" s="43" t="str">
        <f>IF(ISERROR('Data Entry'!B10*1),0,IF('Data Entry'!B10=0,"",IF('Data Entry'!C10="mg/L",'Data Entry'!B10,IF('Data Entry'!C10="ug/L",'Data Entry'!B10/1000,""))))</f>
        <v/>
      </c>
      <c r="M5" s="25" t="str">
        <f t="shared" ref="M5:M19" si="8">IF(L5="","","mg/L")</f>
        <v/>
      </c>
      <c r="N5" s="43" t="str">
        <f>IF(L5=0,0,IF(L5="","",'Data Entry'!D10))</f>
        <v/>
      </c>
      <c r="O5" s="25" t="str">
        <f t="shared" ref="O5:O19" si="9">IF(N5="","","lb/day")</f>
        <v/>
      </c>
      <c r="P5" s="41"/>
      <c r="Q5" s="38" t="str">
        <f>IF(ISERROR('Data Entry'!G10*1),0,IF('Data Entry'!G10=0,"",IF('Data Entry'!H10="mg/L",'Data Entry'!G10,IF('Data Entry'!H10="ug/L",'Data Entry'!G10/1000,""))))</f>
        <v/>
      </c>
      <c r="R5" s="25" t="str">
        <f t="shared" ref="R5:R19" si="10">IF(Q5="","","mg/L")</f>
        <v/>
      </c>
      <c r="S5" s="38" t="str">
        <f>IF(Q5=0,0,IF(Q5="","",'Data Entry'!I10))</f>
        <v/>
      </c>
      <c r="T5" s="25" t="str">
        <f t="shared" ref="T5:T19" si="11">IF(S5="","","lb/day")</f>
        <v/>
      </c>
      <c r="U5" s="41"/>
      <c r="V5" s="43" t="str">
        <f>IF(ISERROR('Data Entry'!L10*1),0,IF('Data Entry'!L10=0,"",IF('Data Entry'!M10="mg/L",'Data Entry'!L10,IF('Data Entry'!M10="ug/L",'Data Entry'!L10/1000,""))))</f>
        <v/>
      </c>
      <c r="W5" s="25" t="str">
        <f t="shared" ref="W5:W19" si="12">IF(V5="","","mg/L")</f>
        <v/>
      </c>
      <c r="X5" s="43" t="str">
        <f>IF(V5=0,0,IF(V5="","",'Data Entry'!N10))</f>
        <v/>
      </c>
      <c r="Y5" s="19" t="str">
        <f t="shared" ref="Y5:Y19" si="13">IF(X5="","","lb/day")</f>
        <v/>
      </c>
    </row>
    <row r="6" spans="1:25">
      <c r="A6" s="3" t="s">
        <v>6</v>
      </c>
      <c r="B6" s="42">
        <f t="shared" si="0"/>
        <v>0</v>
      </c>
      <c r="C6" s="24" t="str">
        <f t="shared" si="4"/>
        <v>mg/L</v>
      </c>
      <c r="D6" s="34">
        <f t="shared" si="1"/>
        <v>0</v>
      </c>
      <c r="E6" s="24" t="str">
        <f t="shared" si="5"/>
        <v>lb/day</v>
      </c>
      <c r="F6" s="31"/>
      <c r="G6" s="42" t="str">
        <f t="shared" si="2"/>
        <v/>
      </c>
      <c r="H6" s="24" t="str">
        <f t="shared" si="6"/>
        <v/>
      </c>
      <c r="I6" s="39" t="str">
        <f t="shared" si="3"/>
        <v/>
      </c>
      <c r="J6" s="24" t="str">
        <f t="shared" si="7"/>
        <v/>
      </c>
      <c r="K6" s="31"/>
      <c r="L6" s="42" t="str">
        <f>IF(ISERROR('Data Entry'!B11*1),0,IF('Data Entry'!B11=0,"",IF('Data Entry'!C11="mg/L",'Data Entry'!B11,IF('Data Entry'!C11="ug/L",'Data Entry'!B11/1000,""))))</f>
        <v/>
      </c>
      <c r="M6" s="24" t="str">
        <f t="shared" si="8"/>
        <v/>
      </c>
      <c r="N6" s="42" t="str">
        <f>IF(L6=0,0,IF(L6="","",'Data Entry'!D11))</f>
        <v/>
      </c>
      <c r="O6" s="24" t="str">
        <f t="shared" si="9"/>
        <v/>
      </c>
      <c r="P6" s="41"/>
      <c r="Q6" s="39" t="str">
        <f>IF(ISERROR('Data Entry'!G11*1),0,IF('Data Entry'!G11=0,"",IF('Data Entry'!H11="mg/L",'Data Entry'!G11,IF('Data Entry'!H11="ug/L",'Data Entry'!G11/1000,""))))</f>
        <v/>
      </c>
      <c r="R6" s="24" t="str">
        <f t="shared" si="10"/>
        <v/>
      </c>
      <c r="S6" s="39" t="str">
        <f>IF(Q6=0,0,IF(Q6="","",'Data Entry'!I11))</f>
        <v/>
      </c>
      <c r="T6" s="24" t="str">
        <f t="shared" si="11"/>
        <v/>
      </c>
      <c r="U6" s="41"/>
      <c r="V6" s="42" t="str">
        <f>IF(ISERROR('Data Entry'!L11*1),0,IF('Data Entry'!L11=0,"",IF('Data Entry'!M11="mg/L",'Data Entry'!L11,IF('Data Entry'!M11="ug/L",'Data Entry'!L11/1000,""))))</f>
        <v/>
      </c>
      <c r="W6" s="24" t="str">
        <f t="shared" si="12"/>
        <v/>
      </c>
      <c r="X6" s="42" t="str">
        <f>IF(V6=0,0,IF(V6="","",'Data Entry'!N11))</f>
        <v/>
      </c>
      <c r="Y6" s="3" t="str">
        <f t="shared" si="13"/>
        <v/>
      </c>
    </row>
    <row r="7" spans="1:25">
      <c r="A7" s="19" t="s">
        <v>7</v>
      </c>
      <c r="B7" s="43">
        <f t="shared" si="0"/>
        <v>0</v>
      </c>
      <c r="C7" s="25" t="str">
        <f t="shared" si="4"/>
        <v>mg/L</v>
      </c>
      <c r="D7" s="32">
        <f t="shared" si="1"/>
        <v>0</v>
      </c>
      <c r="E7" s="25" t="str">
        <f t="shared" si="5"/>
        <v>lb/day</v>
      </c>
      <c r="F7" s="31"/>
      <c r="G7" s="43" t="str">
        <f t="shared" si="2"/>
        <v/>
      </c>
      <c r="H7" s="25" t="str">
        <f t="shared" si="6"/>
        <v/>
      </c>
      <c r="I7" s="38" t="str">
        <f t="shared" si="3"/>
        <v/>
      </c>
      <c r="J7" s="25" t="str">
        <f t="shared" si="7"/>
        <v/>
      </c>
      <c r="K7" s="31"/>
      <c r="L7" s="43" t="str">
        <f>IF(ISERROR('Data Entry'!B12*1),0,IF('Data Entry'!B12=0,"",IF('Data Entry'!C12="mg/L",'Data Entry'!B12,IF('Data Entry'!C12="ug/L",'Data Entry'!B12/1000,""))))</f>
        <v/>
      </c>
      <c r="M7" s="25" t="str">
        <f t="shared" si="8"/>
        <v/>
      </c>
      <c r="N7" s="43" t="str">
        <f>IF(L7=0,0,IF(L7="","",'Data Entry'!D12))</f>
        <v/>
      </c>
      <c r="O7" s="25" t="str">
        <f t="shared" si="9"/>
        <v/>
      </c>
      <c r="P7" s="41"/>
      <c r="Q7" s="38" t="str">
        <f>IF(ISERROR('Data Entry'!G12*1),0,IF('Data Entry'!G12=0,"",IF('Data Entry'!H12="mg/L",'Data Entry'!G12,IF('Data Entry'!H12="ug/L",'Data Entry'!G12/1000,""))))</f>
        <v/>
      </c>
      <c r="R7" s="25" t="str">
        <f t="shared" si="10"/>
        <v/>
      </c>
      <c r="S7" s="38" t="str">
        <f>IF(Q7=0,0,IF(Q7="","",'Data Entry'!I12))</f>
        <v/>
      </c>
      <c r="T7" s="25" t="str">
        <f t="shared" si="11"/>
        <v/>
      </c>
      <c r="U7" s="41"/>
      <c r="V7" s="43" t="str">
        <f>IF(ISERROR('Data Entry'!L12*1),0,IF('Data Entry'!L12=0,"",IF('Data Entry'!M12="mg/L",'Data Entry'!L12,IF('Data Entry'!M12="ug/L",'Data Entry'!L12/1000,""))))</f>
        <v/>
      </c>
      <c r="W7" s="25" t="str">
        <f t="shared" si="12"/>
        <v/>
      </c>
      <c r="X7" s="43" t="str">
        <f>IF(V7=0,0,IF(V7="","",'Data Entry'!N12))</f>
        <v/>
      </c>
      <c r="Y7" s="19" t="str">
        <f t="shared" si="13"/>
        <v/>
      </c>
    </row>
    <row r="8" spans="1:25">
      <c r="A8" s="3" t="s">
        <v>8</v>
      </c>
      <c r="B8" s="42">
        <f t="shared" si="0"/>
        <v>0</v>
      </c>
      <c r="C8" s="24" t="str">
        <f t="shared" si="4"/>
        <v>mg/L</v>
      </c>
      <c r="D8" s="34">
        <f t="shared" si="1"/>
        <v>0</v>
      </c>
      <c r="E8" s="24" t="str">
        <f t="shared" si="5"/>
        <v>lb/day</v>
      </c>
      <c r="F8" s="31"/>
      <c r="G8" s="42" t="str">
        <f t="shared" si="2"/>
        <v/>
      </c>
      <c r="H8" s="24" t="str">
        <f t="shared" si="6"/>
        <v/>
      </c>
      <c r="I8" s="39" t="str">
        <f t="shared" si="3"/>
        <v/>
      </c>
      <c r="J8" s="24" t="str">
        <f t="shared" si="7"/>
        <v/>
      </c>
      <c r="K8" s="31"/>
      <c r="L8" s="42" t="str">
        <f>IF(ISERROR('Data Entry'!B13*1),0,IF('Data Entry'!B13=0,"",IF('Data Entry'!C13="mg/L",'Data Entry'!B13,IF('Data Entry'!C13="ug/L",'Data Entry'!B13/1000,""))))</f>
        <v/>
      </c>
      <c r="M8" s="24" t="str">
        <f t="shared" si="8"/>
        <v/>
      </c>
      <c r="N8" s="42" t="str">
        <f>IF(L8=0,0,IF(L8="","",'Data Entry'!D13))</f>
        <v/>
      </c>
      <c r="O8" s="24" t="str">
        <f t="shared" si="9"/>
        <v/>
      </c>
      <c r="P8" s="41"/>
      <c r="Q8" s="39" t="str">
        <f>IF(ISERROR('Data Entry'!G13*1),0,IF('Data Entry'!G13=0,"",IF('Data Entry'!H13="mg/L",'Data Entry'!G13,IF('Data Entry'!H13="ug/L",'Data Entry'!G13/1000,""))))</f>
        <v/>
      </c>
      <c r="R8" s="24" t="str">
        <f t="shared" si="10"/>
        <v/>
      </c>
      <c r="S8" s="39" t="str">
        <f>IF(Q8=0,0,IF(Q8="","",'Data Entry'!I13))</f>
        <v/>
      </c>
      <c r="T8" s="24" t="str">
        <f t="shared" si="11"/>
        <v/>
      </c>
      <c r="U8" s="41"/>
      <c r="V8" s="42" t="str">
        <f>IF(ISERROR('Data Entry'!L13*1),0,IF('Data Entry'!L13=0,"",IF('Data Entry'!M13="mg/L",'Data Entry'!L13,IF('Data Entry'!M13="ug/L",'Data Entry'!L13/1000,""))))</f>
        <v/>
      </c>
      <c r="W8" s="24" t="str">
        <f t="shared" si="12"/>
        <v/>
      </c>
      <c r="X8" s="42" t="str">
        <f>IF(V8=0,0,IF(V8="","",'Data Entry'!N13))</f>
        <v/>
      </c>
      <c r="Y8" s="3" t="str">
        <f t="shared" si="13"/>
        <v/>
      </c>
    </row>
    <row r="9" spans="1:25">
      <c r="A9" s="19" t="s">
        <v>9</v>
      </c>
      <c r="B9" s="43">
        <f t="shared" si="0"/>
        <v>0</v>
      </c>
      <c r="C9" s="25" t="str">
        <f t="shared" si="4"/>
        <v>mg/L</v>
      </c>
      <c r="D9" s="32">
        <f t="shared" si="1"/>
        <v>0</v>
      </c>
      <c r="E9" s="25" t="str">
        <f t="shared" si="5"/>
        <v>lb/day</v>
      </c>
      <c r="F9" s="31"/>
      <c r="G9" s="43" t="str">
        <f t="shared" si="2"/>
        <v/>
      </c>
      <c r="H9" s="25" t="str">
        <f t="shared" si="6"/>
        <v/>
      </c>
      <c r="I9" s="38" t="str">
        <f t="shared" si="3"/>
        <v/>
      </c>
      <c r="J9" s="25" t="str">
        <f t="shared" si="7"/>
        <v/>
      </c>
      <c r="K9" s="31"/>
      <c r="L9" s="43" t="str">
        <f>IF(ISERROR('Data Entry'!B14*1),0,IF('Data Entry'!B14=0,"",IF('Data Entry'!C14="mg/L",'Data Entry'!B14,IF('Data Entry'!C14="ug/L",'Data Entry'!B14/1000,""))))</f>
        <v/>
      </c>
      <c r="M9" s="25" t="str">
        <f t="shared" si="8"/>
        <v/>
      </c>
      <c r="N9" s="43" t="str">
        <f>IF(L9=0,0,IF(L9="","",'Data Entry'!D14))</f>
        <v/>
      </c>
      <c r="O9" s="25" t="str">
        <f t="shared" si="9"/>
        <v/>
      </c>
      <c r="P9" s="41"/>
      <c r="Q9" s="38" t="str">
        <f>IF(ISERROR('Data Entry'!G14*1),0,IF('Data Entry'!G14=0,"",IF('Data Entry'!H14="mg/L",'Data Entry'!G14,IF('Data Entry'!H14="ug/L",'Data Entry'!G14/1000,""))))</f>
        <v/>
      </c>
      <c r="R9" s="25" t="str">
        <f t="shared" si="10"/>
        <v/>
      </c>
      <c r="S9" s="38" t="str">
        <f>IF(Q9=0,0,IF(Q9="","",'Data Entry'!I14))</f>
        <v/>
      </c>
      <c r="T9" s="25" t="str">
        <f t="shared" si="11"/>
        <v/>
      </c>
      <c r="U9" s="41"/>
      <c r="V9" s="43" t="str">
        <f>IF(ISERROR('Data Entry'!L14*1),0,IF('Data Entry'!L14=0,"",IF('Data Entry'!M14="mg/L",'Data Entry'!L14,IF('Data Entry'!M14="ug/L",'Data Entry'!L14/1000,""))))</f>
        <v/>
      </c>
      <c r="W9" s="25" t="str">
        <f t="shared" si="12"/>
        <v/>
      </c>
      <c r="X9" s="43" t="str">
        <f>IF(V9=0,0,IF(V9="","",'Data Entry'!N14))</f>
        <v/>
      </c>
      <c r="Y9" s="19" t="str">
        <f t="shared" si="13"/>
        <v/>
      </c>
    </row>
    <row r="10" spans="1:25">
      <c r="A10" s="3" t="s">
        <v>10</v>
      </c>
      <c r="B10" s="42">
        <f t="shared" si="0"/>
        <v>0</v>
      </c>
      <c r="C10" s="24" t="str">
        <f t="shared" si="4"/>
        <v>mg/L</v>
      </c>
      <c r="D10" s="34">
        <f t="shared" si="1"/>
        <v>0</v>
      </c>
      <c r="E10" s="24" t="str">
        <f t="shared" si="5"/>
        <v>lb/day</v>
      </c>
      <c r="F10" s="31"/>
      <c r="G10" s="42" t="str">
        <f t="shared" si="2"/>
        <v/>
      </c>
      <c r="H10" s="24" t="str">
        <f t="shared" si="6"/>
        <v/>
      </c>
      <c r="I10" s="39" t="str">
        <f t="shared" si="3"/>
        <v/>
      </c>
      <c r="J10" s="24" t="str">
        <f t="shared" si="7"/>
        <v/>
      </c>
      <c r="K10" s="31"/>
      <c r="L10" s="42" t="str">
        <f>IF(ISERROR('Data Entry'!B15*1),0,IF('Data Entry'!B15=0,"",IF('Data Entry'!C15="mg/L",'Data Entry'!B15,IF('Data Entry'!C15="ug/L",'Data Entry'!B15/1000,""))))</f>
        <v/>
      </c>
      <c r="M10" s="24" t="str">
        <f t="shared" si="8"/>
        <v/>
      </c>
      <c r="N10" s="42" t="str">
        <f>IF(L10=0,0,IF(L10="","",'Data Entry'!D15))</f>
        <v/>
      </c>
      <c r="O10" s="24" t="str">
        <f t="shared" si="9"/>
        <v/>
      </c>
      <c r="P10" s="41"/>
      <c r="Q10" s="39" t="str">
        <f>IF(ISERROR('Data Entry'!G15*1),0,IF('Data Entry'!G15=0,"",IF('Data Entry'!H15="mg/L",'Data Entry'!G15,IF('Data Entry'!H15="ug/L",'Data Entry'!G15/1000,""))))</f>
        <v/>
      </c>
      <c r="R10" s="24" t="str">
        <f t="shared" si="10"/>
        <v/>
      </c>
      <c r="S10" s="39" t="str">
        <f>IF(Q10=0,0,IF(Q10="","",'Data Entry'!I15))</f>
        <v/>
      </c>
      <c r="T10" s="24" t="str">
        <f t="shared" si="11"/>
        <v/>
      </c>
      <c r="U10" s="41"/>
      <c r="V10" s="42" t="str">
        <f>IF(ISERROR('Data Entry'!L15*1),0,IF('Data Entry'!L15=0,"",IF('Data Entry'!M15="mg/L",'Data Entry'!L15,IF('Data Entry'!M15="ug/L",'Data Entry'!L15/1000,""))))</f>
        <v/>
      </c>
      <c r="W10" s="24" t="str">
        <f t="shared" si="12"/>
        <v/>
      </c>
      <c r="X10" s="42" t="str">
        <f>IF(V10=0,0,IF(V10="","",'Data Entry'!N15))</f>
        <v/>
      </c>
      <c r="Y10" s="3" t="str">
        <f t="shared" si="13"/>
        <v/>
      </c>
    </row>
    <row r="11" spans="1:25">
      <c r="A11" s="19" t="s">
        <v>11</v>
      </c>
      <c r="B11" s="43">
        <f t="shared" si="0"/>
        <v>0</v>
      </c>
      <c r="C11" s="25" t="str">
        <f t="shared" si="4"/>
        <v>mg/L</v>
      </c>
      <c r="D11" s="32">
        <f t="shared" si="1"/>
        <v>0</v>
      </c>
      <c r="E11" s="25" t="str">
        <f t="shared" si="5"/>
        <v>lb/day</v>
      </c>
      <c r="F11" s="31"/>
      <c r="G11" s="43" t="str">
        <f t="shared" si="2"/>
        <v/>
      </c>
      <c r="H11" s="25" t="str">
        <f t="shared" si="6"/>
        <v/>
      </c>
      <c r="I11" s="38" t="str">
        <f t="shared" si="3"/>
        <v/>
      </c>
      <c r="J11" s="25" t="str">
        <f t="shared" si="7"/>
        <v/>
      </c>
      <c r="K11" s="31"/>
      <c r="L11" s="43" t="str">
        <f>IF(ISERROR('Data Entry'!B16*1),0,IF('Data Entry'!B16=0,"",IF('Data Entry'!C16="mg/L",'Data Entry'!B16,IF('Data Entry'!C16="ug/L",'Data Entry'!B16/1000,""))))</f>
        <v/>
      </c>
      <c r="M11" s="25" t="str">
        <f t="shared" si="8"/>
        <v/>
      </c>
      <c r="N11" s="43" t="str">
        <f>IF(L11=0,0,IF(L11="","",'Data Entry'!D16))</f>
        <v/>
      </c>
      <c r="O11" s="25" t="str">
        <f t="shared" si="9"/>
        <v/>
      </c>
      <c r="P11" s="41"/>
      <c r="Q11" s="38" t="str">
        <f>IF(ISERROR('Data Entry'!G16*1),0,IF('Data Entry'!G16=0,"",IF('Data Entry'!H16="mg/L",'Data Entry'!G16,IF('Data Entry'!H16="ug/L",'Data Entry'!G16/1000,""))))</f>
        <v/>
      </c>
      <c r="R11" s="25" t="str">
        <f t="shared" si="10"/>
        <v/>
      </c>
      <c r="S11" s="38" t="str">
        <f>IF(Q11=0,0,IF(Q11="","",'Data Entry'!I16))</f>
        <v/>
      </c>
      <c r="T11" s="25" t="str">
        <f t="shared" si="11"/>
        <v/>
      </c>
      <c r="U11" s="41"/>
      <c r="V11" s="43" t="str">
        <f>IF(ISERROR('Data Entry'!L16*1),0,IF('Data Entry'!L16=0,"",IF('Data Entry'!M16="mg/L",'Data Entry'!L16,IF('Data Entry'!M16="ug/L",'Data Entry'!L16/1000,""))))</f>
        <v/>
      </c>
      <c r="W11" s="25" t="str">
        <f t="shared" si="12"/>
        <v/>
      </c>
      <c r="X11" s="43" t="str">
        <f>IF(V11=0,0,IF(V11="","",'Data Entry'!N16))</f>
        <v/>
      </c>
      <c r="Y11" s="19" t="str">
        <f t="shared" si="13"/>
        <v/>
      </c>
    </row>
    <row r="12" spans="1:25">
      <c r="A12" s="3" t="s">
        <v>12</v>
      </c>
      <c r="B12" s="42">
        <f t="shared" si="0"/>
        <v>0</v>
      </c>
      <c r="C12" s="24" t="str">
        <f t="shared" si="4"/>
        <v>mg/L</v>
      </c>
      <c r="D12" s="34">
        <f t="shared" si="1"/>
        <v>0</v>
      </c>
      <c r="E12" s="24" t="str">
        <f t="shared" si="5"/>
        <v>lb/day</v>
      </c>
      <c r="F12" s="31"/>
      <c r="G12" s="42" t="str">
        <f t="shared" si="2"/>
        <v/>
      </c>
      <c r="H12" s="24" t="str">
        <f t="shared" si="6"/>
        <v/>
      </c>
      <c r="I12" s="39" t="str">
        <f t="shared" si="3"/>
        <v/>
      </c>
      <c r="J12" s="24" t="str">
        <f t="shared" si="7"/>
        <v/>
      </c>
      <c r="K12" s="31"/>
      <c r="L12" s="42" t="str">
        <f>IF(ISERROR('Data Entry'!B17*1),0,IF('Data Entry'!B17=0,"",IF('Data Entry'!C17="mg/L",'Data Entry'!B17,IF('Data Entry'!C17="ug/L",'Data Entry'!B17/1000,""))))</f>
        <v/>
      </c>
      <c r="M12" s="24" t="str">
        <f t="shared" si="8"/>
        <v/>
      </c>
      <c r="N12" s="42" t="str">
        <f>IF(L12=0,0,IF(L12="","",'Data Entry'!D17))</f>
        <v/>
      </c>
      <c r="O12" s="24" t="str">
        <f t="shared" si="9"/>
        <v/>
      </c>
      <c r="P12" s="41"/>
      <c r="Q12" s="39" t="str">
        <f>IF(ISERROR('Data Entry'!G17*1),0,IF('Data Entry'!G17=0,"",IF('Data Entry'!H17="mg/L",'Data Entry'!G17,IF('Data Entry'!H17="ug/L",'Data Entry'!G17/1000,""))))</f>
        <v/>
      </c>
      <c r="R12" s="24" t="str">
        <f t="shared" si="10"/>
        <v/>
      </c>
      <c r="S12" s="39" t="str">
        <f>IF(Q12=0,0,IF(Q12="","",'Data Entry'!I17))</f>
        <v/>
      </c>
      <c r="T12" s="24" t="str">
        <f t="shared" si="11"/>
        <v/>
      </c>
      <c r="U12" s="41"/>
      <c r="V12" s="42" t="str">
        <f>IF(ISERROR('Data Entry'!L17*1),0,IF('Data Entry'!L17=0,"",IF('Data Entry'!M17="mg/L",'Data Entry'!L17,IF('Data Entry'!M17="ug/L",'Data Entry'!L17/1000,""))))</f>
        <v/>
      </c>
      <c r="W12" s="24" t="str">
        <f t="shared" si="12"/>
        <v/>
      </c>
      <c r="X12" s="42" t="str">
        <f>IF(V12=0,0,IF(V12="","",'Data Entry'!N17))</f>
        <v/>
      </c>
      <c r="Y12" s="3" t="str">
        <f t="shared" si="13"/>
        <v/>
      </c>
    </row>
    <row r="13" spans="1:25">
      <c r="A13" s="19" t="s">
        <v>13</v>
      </c>
      <c r="B13" s="43">
        <f t="shared" si="0"/>
        <v>0</v>
      </c>
      <c r="C13" s="25" t="str">
        <f t="shared" si="4"/>
        <v>mg/L</v>
      </c>
      <c r="D13" s="32">
        <f t="shared" si="1"/>
        <v>0</v>
      </c>
      <c r="E13" s="25" t="str">
        <f t="shared" si="5"/>
        <v>lb/day</v>
      </c>
      <c r="F13" s="31"/>
      <c r="G13" s="43" t="str">
        <f t="shared" si="2"/>
        <v/>
      </c>
      <c r="H13" s="25" t="str">
        <f t="shared" si="6"/>
        <v/>
      </c>
      <c r="I13" s="38" t="str">
        <f t="shared" si="3"/>
        <v/>
      </c>
      <c r="J13" s="25" t="str">
        <f t="shared" si="7"/>
        <v/>
      </c>
      <c r="K13" s="31"/>
      <c r="L13" s="43" t="str">
        <f>IF(ISERROR('Data Entry'!B18*1),0,IF('Data Entry'!B18=0,"",IF('Data Entry'!C18="mg/L",'Data Entry'!B18,IF('Data Entry'!C18="ug/L",'Data Entry'!B18/1000,""))))</f>
        <v/>
      </c>
      <c r="M13" s="25" t="str">
        <f t="shared" si="8"/>
        <v/>
      </c>
      <c r="N13" s="43" t="str">
        <f>IF(L13=0,0,IF(L13="","",'Data Entry'!D18))</f>
        <v/>
      </c>
      <c r="O13" s="25" t="str">
        <f t="shared" si="9"/>
        <v/>
      </c>
      <c r="P13" s="41"/>
      <c r="Q13" s="38" t="str">
        <f>IF(ISERROR('Data Entry'!G18*1),0,IF('Data Entry'!G18=0,"",IF('Data Entry'!H18="mg/L",'Data Entry'!G18,IF('Data Entry'!H18="ug/L",'Data Entry'!G18/1000,""))))</f>
        <v/>
      </c>
      <c r="R13" s="25" t="str">
        <f t="shared" si="10"/>
        <v/>
      </c>
      <c r="S13" s="38" t="str">
        <f>IF(Q13=0,0,IF(Q13="","",'Data Entry'!I18))</f>
        <v/>
      </c>
      <c r="T13" s="25" t="str">
        <f t="shared" si="11"/>
        <v/>
      </c>
      <c r="U13" s="41"/>
      <c r="V13" s="43" t="str">
        <f>IF(ISERROR('Data Entry'!L18*1),0,IF('Data Entry'!L18=0,"",IF('Data Entry'!M18="mg/L",'Data Entry'!L18,IF('Data Entry'!M18="ug/L",'Data Entry'!L18/1000,""))))</f>
        <v/>
      </c>
      <c r="W13" s="25" t="str">
        <f t="shared" si="12"/>
        <v/>
      </c>
      <c r="X13" s="43" t="str">
        <f>IF(V13=0,0,IF(V13="","",'Data Entry'!N18))</f>
        <v/>
      </c>
      <c r="Y13" s="19" t="str">
        <f t="shared" si="13"/>
        <v/>
      </c>
    </row>
    <row r="14" spans="1:25">
      <c r="A14" s="3" t="s">
        <v>14</v>
      </c>
      <c r="B14" s="42">
        <f t="shared" si="0"/>
        <v>0</v>
      </c>
      <c r="C14" s="24" t="str">
        <f t="shared" si="4"/>
        <v>mg/L</v>
      </c>
      <c r="D14" s="34">
        <f t="shared" si="1"/>
        <v>0</v>
      </c>
      <c r="E14" s="24" t="str">
        <f t="shared" si="5"/>
        <v>lb/day</v>
      </c>
      <c r="F14" s="31"/>
      <c r="G14" s="42" t="str">
        <f t="shared" si="2"/>
        <v/>
      </c>
      <c r="H14" s="24" t="str">
        <f t="shared" si="6"/>
        <v/>
      </c>
      <c r="I14" s="39" t="str">
        <f t="shared" si="3"/>
        <v/>
      </c>
      <c r="J14" s="24" t="str">
        <f t="shared" si="7"/>
        <v/>
      </c>
      <c r="K14" s="31"/>
      <c r="L14" s="42" t="str">
        <f>IF(ISERROR('Data Entry'!B19*1),0,IF('Data Entry'!B19=0,"",IF('Data Entry'!C19="mg/L",'Data Entry'!B19,IF('Data Entry'!C19="ug/L",'Data Entry'!B19/1000,""))))</f>
        <v/>
      </c>
      <c r="M14" s="24" t="str">
        <f t="shared" si="8"/>
        <v/>
      </c>
      <c r="N14" s="42" t="str">
        <f>IF(L14=0,0,IF(L14="","",'Data Entry'!D19))</f>
        <v/>
      </c>
      <c r="O14" s="24" t="str">
        <f t="shared" si="9"/>
        <v/>
      </c>
      <c r="P14" s="41"/>
      <c r="Q14" s="39" t="str">
        <f>IF(ISERROR('Data Entry'!G19*1),0,IF('Data Entry'!G19=0,"",IF('Data Entry'!H19="mg/L",'Data Entry'!G19,IF('Data Entry'!H19="ug/L",'Data Entry'!G19/1000,""))))</f>
        <v/>
      </c>
      <c r="R14" s="24" t="str">
        <f t="shared" si="10"/>
        <v/>
      </c>
      <c r="S14" s="39" t="str">
        <f>IF(Q14=0,0,IF(Q14="","",'Data Entry'!I19))</f>
        <v/>
      </c>
      <c r="T14" s="24" t="str">
        <f t="shared" si="11"/>
        <v/>
      </c>
      <c r="U14" s="41"/>
      <c r="V14" s="42" t="str">
        <f>IF(ISERROR('Data Entry'!L19*1),0,IF('Data Entry'!L19=0,"",IF('Data Entry'!M19="mg/L",'Data Entry'!L19,IF('Data Entry'!M19="ug/L",'Data Entry'!L19/1000,""))))</f>
        <v/>
      </c>
      <c r="W14" s="24" t="str">
        <f t="shared" si="12"/>
        <v/>
      </c>
      <c r="X14" s="42" t="str">
        <f>IF(V14=0,0,IF(V14="","",'Data Entry'!N19))</f>
        <v/>
      </c>
      <c r="Y14" s="3" t="str">
        <f t="shared" si="13"/>
        <v/>
      </c>
    </row>
    <row r="15" spans="1:25">
      <c r="A15" s="19" t="s">
        <v>15</v>
      </c>
      <c r="B15" s="43">
        <f t="shared" si="0"/>
        <v>0</v>
      </c>
      <c r="C15" s="25" t="str">
        <f t="shared" si="4"/>
        <v>mg/L</v>
      </c>
      <c r="D15" s="32">
        <f t="shared" si="1"/>
        <v>0</v>
      </c>
      <c r="E15" s="25" t="str">
        <f t="shared" si="5"/>
        <v>lb/day</v>
      </c>
      <c r="F15" s="31"/>
      <c r="G15" s="43" t="str">
        <f t="shared" si="2"/>
        <v/>
      </c>
      <c r="H15" s="25" t="str">
        <f t="shared" si="6"/>
        <v/>
      </c>
      <c r="I15" s="38" t="str">
        <f t="shared" si="3"/>
        <v/>
      </c>
      <c r="J15" s="25" t="str">
        <f t="shared" si="7"/>
        <v/>
      </c>
      <c r="K15" s="31"/>
      <c r="L15" s="43" t="str">
        <f>IF(ISERROR('Data Entry'!B20*1),0,IF('Data Entry'!B20=0,"",IF('Data Entry'!C20="mg/L",'Data Entry'!B20,IF('Data Entry'!C20="ug/L",'Data Entry'!B20/1000,""))))</f>
        <v/>
      </c>
      <c r="M15" s="25" t="str">
        <f t="shared" si="8"/>
        <v/>
      </c>
      <c r="N15" s="43" t="str">
        <f>IF(L15=0,0,IF(L15="","",'Data Entry'!D20))</f>
        <v/>
      </c>
      <c r="O15" s="25" t="str">
        <f t="shared" si="9"/>
        <v/>
      </c>
      <c r="P15" s="41"/>
      <c r="Q15" s="38" t="str">
        <f>IF(ISERROR('Data Entry'!G20*1),0,IF('Data Entry'!G20=0,"",IF('Data Entry'!H20="mg/L",'Data Entry'!G20,IF('Data Entry'!H20="ug/L",'Data Entry'!G20/1000,""))))</f>
        <v/>
      </c>
      <c r="R15" s="25" t="str">
        <f t="shared" si="10"/>
        <v/>
      </c>
      <c r="S15" s="38" t="str">
        <f>IF(Q15=0,0,IF(Q15="","",'Data Entry'!I20))</f>
        <v/>
      </c>
      <c r="T15" s="25" t="str">
        <f t="shared" si="11"/>
        <v/>
      </c>
      <c r="U15" s="41"/>
      <c r="V15" s="43" t="str">
        <f>IF(ISERROR('Data Entry'!L20*1),0,IF('Data Entry'!L20=0,"",IF('Data Entry'!M20="mg/L",'Data Entry'!L20,IF('Data Entry'!M20="ug/L",'Data Entry'!L20/1000,""))))</f>
        <v/>
      </c>
      <c r="W15" s="25" t="str">
        <f t="shared" si="12"/>
        <v/>
      </c>
      <c r="X15" s="43" t="str">
        <f>IF(V15=0,0,IF(V15="","",'Data Entry'!N20))</f>
        <v/>
      </c>
      <c r="Y15" s="19" t="str">
        <f t="shared" si="13"/>
        <v/>
      </c>
    </row>
    <row r="16" spans="1:25">
      <c r="A16" s="3" t="s">
        <v>16</v>
      </c>
      <c r="B16" s="42">
        <f t="shared" si="0"/>
        <v>0</v>
      </c>
      <c r="C16" s="24" t="str">
        <f t="shared" si="4"/>
        <v>mg/L</v>
      </c>
      <c r="D16" s="34">
        <f t="shared" si="1"/>
        <v>0</v>
      </c>
      <c r="E16" s="24" t="str">
        <f t="shared" si="5"/>
        <v>lb/day</v>
      </c>
      <c r="F16" s="31"/>
      <c r="G16" s="42" t="str">
        <f t="shared" si="2"/>
        <v/>
      </c>
      <c r="H16" s="24" t="str">
        <f t="shared" si="6"/>
        <v/>
      </c>
      <c r="I16" s="39" t="str">
        <f t="shared" si="3"/>
        <v/>
      </c>
      <c r="J16" s="24" t="str">
        <f t="shared" si="7"/>
        <v/>
      </c>
      <c r="K16" s="31"/>
      <c r="L16" s="42" t="str">
        <f>IF(ISERROR('Data Entry'!B21*1),0,IF('Data Entry'!B21=0,"",IF('Data Entry'!C21="mg/L",'Data Entry'!B21,IF('Data Entry'!C21="ug/L",'Data Entry'!B21/1000,""))))</f>
        <v/>
      </c>
      <c r="M16" s="24" t="str">
        <f t="shared" si="8"/>
        <v/>
      </c>
      <c r="N16" s="42" t="str">
        <f>IF(L16=0,0,IF(L16="","",'Data Entry'!D21))</f>
        <v/>
      </c>
      <c r="O16" s="24" t="str">
        <f t="shared" si="9"/>
        <v/>
      </c>
      <c r="P16" s="41"/>
      <c r="Q16" s="39" t="str">
        <f>IF(ISERROR('Data Entry'!G21*1),0,IF('Data Entry'!G21=0,"",IF('Data Entry'!H21="mg/L",'Data Entry'!G21,IF('Data Entry'!H21="ug/L",'Data Entry'!G21/1000,""))))</f>
        <v/>
      </c>
      <c r="R16" s="24" t="str">
        <f t="shared" si="10"/>
        <v/>
      </c>
      <c r="S16" s="39" t="str">
        <f>IF(Q16=0,0,IF(Q16="","",'Data Entry'!I21))</f>
        <v/>
      </c>
      <c r="T16" s="24" t="str">
        <f t="shared" si="11"/>
        <v/>
      </c>
      <c r="U16" s="41"/>
      <c r="V16" s="42" t="str">
        <f>IF(ISERROR('Data Entry'!L21*1),0,IF('Data Entry'!L21=0,"",IF('Data Entry'!M21="mg/L",'Data Entry'!L21,IF('Data Entry'!M21="ug/L",'Data Entry'!L21/1000,""))))</f>
        <v/>
      </c>
      <c r="W16" s="24" t="str">
        <f t="shared" si="12"/>
        <v/>
      </c>
      <c r="X16" s="42" t="str">
        <f>IF(V16=0,0,IF(V16="","",'Data Entry'!N21))</f>
        <v/>
      </c>
      <c r="Y16" s="3" t="str">
        <f t="shared" si="13"/>
        <v/>
      </c>
    </row>
    <row r="17" spans="1:25">
      <c r="A17" s="19" t="s">
        <v>17</v>
      </c>
      <c r="B17" s="43">
        <f t="shared" si="0"/>
        <v>0</v>
      </c>
      <c r="C17" s="25" t="str">
        <f t="shared" si="4"/>
        <v>mg/L</v>
      </c>
      <c r="D17" s="32">
        <f t="shared" si="1"/>
        <v>0</v>
      </c>
      <c r="E17" s="25" t="str">
        <f t="shared" si="5"/>
        <v>lb/day</v>
      </c>
      <c r="F17" s="31"/>
      <c r="G17" s="43" t="str">
        <f t="shared" si="2"/>
        <v/>
      </c>
      <c r="H17" s="25" t="str">
        <f t="shared" si="6"/>
        <v/>
      </c>
      <c r="I17" s="38" t="str">
        <f t="shared" si="3"/>
        <v/>
      </c>
      <c r="J17" s="25" t="str">
        <f t="shared" si="7"/>
        <v/>
      </c>
      <c r="K17" s="31"/>
      <c r="L17" s="43" t="str">
        <f>IF(ISERROR('Data Entry'!B22*1),0,IF('Data Entry'!B22=0,"",IF('Data Entry'!C22="mg/L",'Data Entry'!B22,IF('Data Entry'!C22="ug/L",'Data Entry'!B22/1000,""))))</f>
        <v/>
      </c>
      <c r="M17" s="25" t="str">
        <f t="shared" si="8"/>
        <v/>
      </c>
      <c r="N17" s="43" t="str">
        <f>IF(L17=0,0,IF(L17="","",'Data Entry'!D22))</f>
        <v/>
      </c>
      <c r="O17" s="25" t="str">
        <f t="shared" si="9"/>
        <v/>
      </c>
      <c r="P17" s="41"/>
      <c r="Q17" s="38" t="str">
        <f>IF(ISERROR('Data Entry'!G22*1),0,IF('Data Entry'!G22=0,"",IF('Data Entry'!H22="mg/L",'Data Entry'!G22,IF('Data Entry'!H22="ug/L",'Data Entry'!G22/1000,""))))</f>
        <v/>
      </c>
      <c r="R17" s="25" t="str">
        <f t="shared" si="10"/>
        <v/>
      </c>
      <c r="S17" s="38" t="str">
        <f>IF(Q17=0,0,IF(Q17="","",'Data Entry'!I22))</f>
        <v/>
      </c>
      <c r="T17" s="25" t="str">
        <f t="shared" si="11"/>
        <v/>
      </c>
      <c r="U17" s="41"/>
      <c r="V17" s="43" t="str">
        <f>IF(ISERROR('Data Entry'!L22*1),0,IF('Data Entry'!L22=0,"",IF('Data Entry'!M22="mg/L",'Data Entry'!L22,IF('Data Entry'!M22="ug/L",'Data Entry'!L22/1000,""))))</f>
        <v/>
      </c>
      <c r="W17" s="25" t="str">
        <f t="shared" si="12"/>
        <v/>
      </c>
      <c r="X17" s="43" t="str">
        <f>IF(V17=0,0,IF(V17="","",'Data Entry'!N22))</f>
        <v/>
      </c>
      <c r="Y17" s="19" t="str">
        <f t="shared" si="13"/>
        <v/>
      </c>
    </row>
    <row r="18" spans="1:25">
      <c r="A18" s="3" t="s">
        <v>18</v>
      </c>
      <c r="B18" s="39">
        <f t="shared" si="0"/>
        <v>0</v>
      </c>
      <c r="C18" s="24" t="str">
        <f t="shared" si="4"/>
        <v>mg/L</v>
      </c>
      <c r="D18" s="34">
        <f t="shared" si="1"/>
        <v>0</v>
      </c>
      <c r="E18" s="24" t="str">
        <f t="shared" si="5"/>
        <v>lb/day</v>
      </c>
      <c r="F18" s="31"/>
      <c r="G18" s="42" t="str">
        <f t="shared" si="2"/>
        <v/>
      </c>
      <c r="H18" s="24" t="str">
        <f t="shared" si="6"/>
        <v/>
      </c>
      <c r="I18" s="39" t="str">
        <f t="shared" si="3"/>
        <v/>
      </c>
      <c r="J18" s="24" t="str">
        <f t="shared" si="7"/>
        <v/>
      </c>
      <c r="K18" s="31"/>
      <c r="L18" s="42" t="str">
        <f>IF(ISERROR('Data Entry'!B23*1),0,IF('Data Entry'!B23=0,"",IF('Data Entry'!C23="mg/L",'Data Entry'!B23,IF('Data Entry'!C23="ug/L",'Data Entry'!B23/1000,""))))</f>
        <v/>
      </c>
      <c r="M18" s="24" t="str">
        <f t="shared" si="8"/>
        <v/>
      </c>
      <c r="N18" s="42" t="str">
        <f>IF(L18=0,0,IF(L18="","",'Data Entry'!D23))</f>
        <v/>
      </c>
      <c r="O18" s="24" t="str">
        <f t="shared" si="9"/>
        <v/>
      </c>
      <c r="P18" s="41"/>
      <c r="Q18" s="39" t="str">
        <f>IF(ISERROR('Data Entry'!G23*1),0,IF('Data Entry'!G23=0,"",IF('Data Entry'!H23="mg/L",'Data Entry'!G23,IF('Data Entry'!H23="ug/L",'Data Entry'!G23/1000,""))))</f>
        <v/>
      </c>
      <c r="R18" s="24" t="str">
        <f t="shared" si="10"/>
        <v/>
      </c>
      <c r="S18" s="39" t="str">
        <f>IF(Q18=0,0,IF(Q18="","",'Data Entry'!I23))</f>
        <v/>
      </c>
      <c r="T18" s="24" t="str">
        <f t="shared" si="11"/>
        <v/>
      </c>
      <c r="U18" s="41"/>
      <c r="V18" s="42" t="str">
        <f>IF(ISERROR('Data Entry'!L23*1),0,IF('Data Entry'!L23=0,"",IF('Data Entry'!M23="mg/L",'Data Entry'!L23,IF('Data Entry'!M23="ug/L",'Data Entry'!L23/1000,""))))</f>
        <v/>
      </c>
      <c r="W18" s="24" t="str">
        <f t="shared" si="12"/>
        <v/>
      </c>
      <c r="X18" s="42" t="str">
        <f>IF(V18=0,0,IF(V18="","",'Data Entry'!N23))</f>
        <v/>
      </c>
      <c r="Y18" s="3" t="str">
        <f t="shared" si="13"/>
        <v/>
      </c>
    </row>
    <row r="19" spans="1:25" ht="16.5">
      <c r="A19" s="19" t="s">
        <v>19</v>
      </c>
      <c r="B19" s="21">
        <f t="shared" si="0"/>
        <v>0</v>
      </c>
      <c r="C19" s="25" t="str">
        <f t="shared" si="4"/>
        <v>mg/L</v>
      </c>
      <c r="D19" s="21">
        <f t="shared" si="1"/>
        <v>0</v>
      </c>
      <c r="E19" s="25" t="str">
        <f t="shared" si="5"/>
        <v>lb/day</v>
      </c>
      <c r="F19" s="31"/>
      <c r="G19" s="21" t="str">
        <f t="shared" si="2"/>
        <v/>
      </c>
      <c r="H19" s="25" t="str">
        <f t="shared" si="6"/>
        <v/>
      </c>
      <c r="I19" s="21" t="str">
        <f t="shared" si="3"/>
        <v/>
      </c>
      <c r="J19" s="25" t="str">
        <f t="shared" si="7"/>
        <v/>
      </c>
      <c r="K19" s="31"/>
      <c r="L19" s="21" t="str">
        <f>IF(ISERROR('Data Entry'!B24*1),0,IF('Data Entry'!B24=0,"",IF('Data Entry'!C24="mg/L",'Data Entry'!B24,IF('Data Entry'!C24="ug/L",'Data Entry'!B24/1000,""))))</f>
        <v/>
      </c>
      <c r="M19" s="25" t="str">
        <f t="shared" si="8"/>
        <v/>
      </c>
      <c r="N19" s="21" t="str">
        <f>IF(L19=0,0,IF(L19="","",'Data Entry'!D24))</f>
        <v/>
      </c>
      <c r="O19" s="25" t="str">
        <f t="shared" si="9"/>
        <v/>
      </c>
      <c r="P19" s="41"/>
      <c r="Q19" s="21" t="str">
        <f>IF(ISERROR('Data Entry'!G24*1),0,IF('Data Entry'!G24=0,"",IF('Data Entry'!H24="mg/L",'Data Entry'!G24,IF('Data Entry'!H24="ug/L",'Data Entry'!G24/1000,""))))</f>
        <v/>
      </c>
      <c r="R19" s="25" t="str">
        <f t="shared" si="10"/>
        <v/>
      </c>
      <c r="S19" s="21" t="str">
        <f>IF(Q19=0,0,IF(Q19="","",'Data Entry'!I24))</f>
        <v/>
      </c>
      <c r="T19" s="25" t="str">
        <f t="shared" si="11"/>
        <v/>
      </c>
      <c r="U19" s="41"/>
      <c r="V19" s="21" t="str">
        <f>IF(ISERROR('Data Entry'!L24*1),0,IF('Data Entry'!L24=0,"",IF('Data Entry'!M24="mg/L",'Data Entry'!L24,IF('Data Entry'!M24="ug/L",'Data Entry'!L24/1000,""))))</f>
        <v/>
      </c>
      <c r="W19" s="25" t="str">
        <f t="shared" si="12"/>
        <v/>
      </c>
      <c r="X19" s="21" t="str">
        <f>IF(V19=0,0,IF(V19="","",'Data Entry'!N24))</f>
        <v/>
      </c>
      <c r="Y19" s="25" t="str">
        <f t="shared" si="13"/>
        <v/>
      </c>
    </row>
    <row r="20" spans="1:25">
      <c r="A20" s="85" t="s">
        <v>25</v>
      </c>
      <c r="B20" s="85"/>
      <c r="C20" s="85"/>
      <c r="D20" s="85"/>
      <c r="E20" s="85"/>
      <c r="F20" s="85"/>
      <c r="G20" s="85"/>
      <c r="H20" s="85"/>
      <c r="I20" s="85"/>
      <c r="J20" s="85"/>
      <c r="K20" s="85"/>
      <c r="L20" s="85"/>
      <c r="M20" s="85"/>
      <c r="N20" s="85"/>
      <c r="O20" s="85"/>
      <c r="P20" s="85"/>
      <c r="Q20" s="85"/>
      <c r="R20" s="85"/>
      <c r="S20" s="85"/>
      <c r="T20" s="85"/>
      <c r="U20" s="85"/>
      <c r="V20" s="85"/>
      <c r="W20" s="85"/>
      <c r="X20" s="85"/>
      <c r="Y20" s="85"/>
    </row>
    <row r="21" spans="1:25">
      <c r="A21" s="3" t="s">
        <v>26</v>
      </c>
      <c r="B21" s="8">
        <f>MAX(L21,Q21,V21)</f>
        <v>0</v>
      </c>
      <c r="C21" s="24" t="str">
        <f>IF(B21="","","ug/L")</f>
        <v>ug/L</v>
      </c>
      <c r="D21" s="34">
        <f>MAX(N21,S21,X21)</f>
        <v>0</v>
      </c>
      <c r="E21" s="24" t="str">
        <f t="shared" ref="E21:E23" si="14">IF(D21="","","lb/day")</f>
        <v>lb/day</v>
      </c>
      <c r="F21" s="31"/>
      <c r="G21" s="27" t="str">
        <f t="shared" ref="G21:G48" si="15">IF(ISERROR(AVERAGE(L21,Q21,V21)),"",AVERAGE(L21,Q21,V21))</f>
        <v/>
      </c>
      <c r="H21" s="24" t="str">
        <f>IF(G21="","","ug/L")</f>
        <v/>
      </c>
      <c r="I21" s="34" t="str">
        <f t="shared" ref="I21:I48" si="16">IF(ISERROR(AVERAGE(N21,S21,X21)),"",AVERAGE(N21,S21,X21))</f>
        <v/>
      </c>
      <c r="J21" s="24" t="str">
        <f t="shared" ref="J21:J23" si="17">IF(I21="","","lb/day")</f>
        <v/>
      </c>
      <c r="K21" s="31"/>
      <c r="L21" s="35" t="str">
        <f>IF(ISERROR('Data Entry'!B26*1),0,IF('Data Entry'!B26=0,"",IF('Data Entry'!C26="mg/L",'Data Entry'!B26*1000,IF('Data Entry'!C26="ug/L",'Data Entry'!B26,""))))</f>
        <v/>
      </c>
      <c r="M21" s="25" t="str">
        <f>IF(L21="","","ug/L")</f>
        <v/>
      </c>
      <c r="N21" s="36" t="str">
        <f>IF(L21=0,0,IF(L21="","",'Data Entry'!D26))</f>
        <v/>
      </c>
      <c r="O21" s="24" t="str">
        <f t="shared" ref="O21" si="18">IF(N21="","","lb/day")</f>
        <v/>
      </c>
      <c r="P21" s="41"/>
      <c r="Q21" s="34" t="str">
        <f>IF(ISERROR('Data Entry'!G26*1),0,IF('Data Entry'!G26=0,"",IF('Data Entry'!H26="mg/L",'Data Entry'!G26*1000,IF('Data Entry'!H26="ug/L",'Data Entry'!G26,""))))</f>
        <v/>
      </c>
      <c r="R21" s="19" t="str">
        <f>IF(Q21="","","ug/L")</f>
        <v/>
      </c>
      <c r="S21" s="36" t="str">
        <f>IF(Q21=0,0,IF(Q21="","",'Data Entry'!I26))</f>
        <v/>
      </c>
      <c r="T21" s="3" t="str">
        <f t="shared" ref="T21" si="19">IF(S21="","","lb/day")</f>
        <v/>
      </c>
      <c r="U21" s="41"/>
      <c r="V21" s="35" t="str">
        <f>IF(ISERROR('Data Entry'!L26*1),0,IF('Data Entry'!L26=0,"",IF('Data Entry'!M26="mg/L",'Data Entry'!L26*1000,IF('Data Entry'!M26="ug/L",'Data Entry'!L26,""))))</f>
        <v/>
      </c>
      <c r="W21" s="25" t="str">
        <f>IF(V21="","","ug/L")</f>
        <v/>
      </c>
      <c r="X21" s="36" t="str">
        <f>IF(V21=0,0,IF(V21="","",'Data Entry'!N26))</f>
        <v/>
      </c>
      <c r="Y21" s="3" t="str">
        <f t="shared" ref="Y21" si="20">IF(X21="","","lb/day")</f>
        <v/>
      </c>
    </row>
    <row r="22" spans="1:25">
      <c r="A22" s="19" t="s">
        <v>27</v>
      </c>
      <c r="B22" s="20">
        <f t="shared" ref="B22:B48" si="21">MAX(L22,Q22,V22)</f>
        <v>0</v>
      </c>
      <c r="C22" s="25" t="str">
        <f t="shared" ref="C22:C85" si="22">IF(B22="","","ug/L")</f>
        <v>ug/L</v>
      </c>
      <c r="D22" s="32">
        <f>MAX(N22,S22,X22)</f>
        <v>0</v>
      </c>
      <c r="E22" s="25" t="str">
        <f t="shared" si="14"/>
        <v>lb/day</v>
      </c>
      <c r="F22" s="31"/>
      <c r="G22" s="28" t="str">
        <f t="shared" si="15"/>
        <v/>
      </c>
      <c r="H22" s="25" t="str">
        <f t="shared" ref="H22:H85" si="23">IF(G22="","","ug/L")</f>
        <v/>
      </c>
      <c r="I22" s="32" t="str">
        <f t="shared" si="16"/>
        <v/>
      </c>
      <c r="J22" s="25" t="str">
        <f t="shared" si="17"/>
        <v/>
      </c>
      <c r="K22" s="31"/>
      <c r="L22" s="33" t="str">
        <f>IF(ISERROR('Data Entry'!B27*1),0,IF('Data Entry'!B27=0,"",IF('Data Entry'!C27="mg/L",'Data Entry'!B27*1000,IF('Data Entry'!C27="ug/L",'Data Entry'!B27,""))))</f>
        <v/>
      </c>
      <c r="M22" s="25" t="str">
        <f t="shared" ref="M22:M85" si="24">IF(L22="","","ug/L")</f>
        <v/>
      </c>
      <c r="N22" s="37" t="str">
        <f>IF(L22=0,0,IF(L22="","",'Data Entry'!D27))</f>
        <v/>
      </c>
      <c r="O22" s="25" t="str">
        <f t="shared" ref="O22:O48" si="25">IF(N22="","","lb/day")</f>
        <v/>
      </c>
      <c r="P22" s="41"/>
      <c r="Q22" s="32" t="str">
        <f>IF(ISERROR('Data Entry'!G27*1),0,IF('Data Entry'!G27=0,"",IF('Data Entry'!H27="mg/L",'Data Entry'!G27*1000,IF('Data Entry'!H27="ug/L",'Data Entry'!G27,""))))</f>
        <v/>
      </c>
      <c r="R22" s="19" t="str">
        <f t="shared" ref="R22:R85" si="26">IF(Q22="","","ug/L")</f>
        <v/>
      </c>
      <c r="S22" s="37" t="str">
        <f>IF(Q22=0,0,IF(Q22="","",'Data Entry'!I27))</f>
        <v/>
      </c>
      <c r="T22" s="19" t="str">
        <f t="shared" ref="T22:T48" si="27">IF(S22="","","lb/day")</f>
        <v/>
      </c>
      <c r="U22" s="41"/>
      <c r="V22" s="33" t="str">
        <f>IF(ISERROR('Data Entry'!L27*1),0,IF('Data Entry'!L27=0,"",IF('Data Entry'!M27="mg/L",'Data Entry'!L27*1000,IF('Data Entry'!M27="ug/L",'Data Entry'!L27,""))))</f>
        <v/>
      </c>
      <c r="W22" s="25" t="str">
        <f t="shared" ref="W22:W85" si="28">IF(V22="","","ug/L")</f>
        <v/>
      </c>
      <c r="X22" s="37" t="str">
        <f>IF(V22=0,0,IF(V22="","",'Data Entry'!N27))</f>
        <v/>
      </c>
      <c r="Y22" s="19" t="str">
        <f t="shared" ref="Y22:Y48" si="29">IF(X22="","","lb/day")</f>
        <v/>
      </c>
    </row>
    <row r="23" spans="1:25">
      <c r="A23" s="3" t="s">
        <v>28</v>
      </c>
      <c r="B23" s="8">
        <f t="shared" si="21"/>
        <v>0</v>
      </c>
      <c r="C23" s="24" t="str">
        <f t="shared" si="22"/>
        <v>ug/L</v>
      </c>
      <c r="D23" s="34">
        <f>MAX(N23,S23,X23)</f>
        <v>0</v>
      </c>
      <c r="E23" s="24" t="str">
        <f t="shared" si="14"/>
        <v>lb/day</v>
      </c>
      <c r="F23" s="31"/>
      <c r="G23" s="27" t="str">
        <f t="shared" si="15"/>
        <v/>
      </c>
      <c r="H23" s="24" t="str">
        <f t="shared" si="23"/>
        <v/>
      </c>
      <c r="I23" s="34" t="str">
        <f t="shared" si="16"/>
        <v/>
      </c>
      <c r="J23" s="24" t="str">
        <f t="shared" si="17"/>
        <v/>
      </c>
      <c r="K23" s="31"/>
      <c r="L23" s="35" t="str">
        <f>IF(ISERROR('Data Entry'!B28*1),0,IF('Data Entry'!B28=0,"",IF('Data Entry'!C28="mg/L",'Data Entry'!B28*1000,IF('Data Entry'!C28="ug/L",'Data Entry'!B28,""))))</f>
        <v/>
      </c>
      <c r="M23" s="24" t="str">
        <f t="shared" si="24"/>
        <v/>
      </c>
      <c r="N23" s="36" t="str">
        <f>IF(L23=0,0,IF(L23="","",'Data Entry'!D28))</f>
        <v/>
      </c>
      <c r="O23" s="24" t="str">
        <f t="shared" si="25"/>
        <v/>
      </c>
      <c r="P23" s="41"/>
      <c r="Q23" s="34" t="str">
        <f>IF(ISERROR('Data Entry'!G28*1),0,IF('Data Entry'!G28=0,"",IF('Data Entry'!H28="mg/L",'Data Entry'!G28*1000,IF('Data Entry'!H28="ug/L",'Data Entry'!G28,""))))</f>
        <v/>
      </c>
      <c r="R23" s="3" t="str">
        <f t="shared" si="26"/>
        <v/>
      </c>
      <c r="S23" s="36" t="str">
        <f>IF(Q23=0,0,IF(Q23="","",'Data Entry'!I28))</f>
        <v/>
      </c>
      <c r="T23" s="3" t="str">
        <f t="shared" si="27"/>
        <v/>
      </c>
      <c r="U23" s="41"/>
      <c r="V23" s="35" t="str">
        <f>IF(ISERROR('Data Entry'!L28*1),0,IF('Data Entry'!L28=0,"",IF('Data Entry'!M28="mg/L",'Data Entry'!L28*1000,IF('Data Entry'!M28="ug/L",'Data Entry'!L28,""))))</f>
        <v/>
      </c>
      <c r="W23" s="24" t="str">
        <f t="shared" si="28"/>
        <v/>
      </c>
      <c r="X23" s="36" t="str">
        <f>IF(V23=0,0,IF(V23="","",'Data Entry'!N28))</f>
        <v/>
      </c>
      <c r="Y23" s="3" t="str">
        <f t="shared" si="29"/>
        <v/>
      </c>
    </row>
    <row r="24" spans="1:25">
      <c r="A24" s="19" t="s">
        <v>29</v>
      </c>
      <c r="B24" s="20">
        <f t="shared" si="21"/>
        <v>0</v>
      </c>
      <c r="C24" s="25" t="str">
        <f t="shared" si="22"/>
        <v>ug/L</v>
      </c>
      <c r="D24" s="32">
        <f t="shared" ref="D24:D48" si="30">MAX(N24,S24,X24)</f>
        <v>0</v>
      </c>
      <c r="E24" s="25" t="str">
        <f t="shared" ref="E24:E48" si="31">IF(D24="","","lb/day")</f>
        <v>lb/day</v>
      </c>
      <c r="F24" s="31"/>
      <c r="G24" s="28" t="str">
        <f t="shared" si="15"/>
        <v/>
      </c>
      <c r="H24" s="25" t="str">
        <f t="shared" si="23"/>
        <v/>
      </c>
      <c r="I24" s="32" t="str">
        <f t="shared" si="16"/>
        <v/>
      </c>
      <c r="J24" s="25" t="str">
        <f t="shared" ref="J24:J48" si="32">IF(I24="","","lb/day")</f>
        <v/>
      </c>
      <c r="K24" s="31"/>
      <c r="L24" s="33" t="str">
        <f>IF(ISERROR('Data Entry'!B29*1),0,IF('Data Entry'!B29=0,"",IF('Data Entry'!C29="mg/L",'Data Entry'!B29*1000,IF('Data Entry'!C29="ug/L",'Data Entry'!B29,""))))</f>
        <v/>
      </c>
      <c r="M24" s="25" t="str">
        <f t="shared" si="24"/>
        <v/>
      </c>
      <c r="N24" s="37" t="str">
        <f>IF(L24=0,0,IF(L24="","",'Data Entry'!D29))</f>
        <v/>
      </c>
      <c r="O24" s="25" t="str">
        <f t="shared" si="25"/>
        <v/>
      </c>
      <c r="P24" s="41"/>
      <c r="Q24" s="32" t="str">
        <f>IF(ISERROR('Data Entry'!G29*1),0,IF('Data Entry'!G29=0,"",IF('Data Entry'!H29="mg/L",'Data Entry'!G29*1000,IF('Data Entry'!H29="ug/L",'Data Entry'!G29,""))))</f>
        <v/>
      </c>
      <c r="R24" s="19" t="str">
        <f t="shared" si="26"/>
        <v/>
      </c>
      <c r="S24" s="37" t="str">
        <f>IF(Q24=0,0,IF(Q24="","",'Data Entry'!I29))</f>
        <v/>
      </c>
      <c r="T24" s="19" t="str">
        <f t="shared" si="27"/>
        <v/>
      </c>
      <c r="U24" s="41"/>
      <c r="V24" s="33" t="str">
        <f>IF(ISERROR('Data Entry'!L29*1),0,IF('Data Entry'!L29=0,"",IF('Data Entry'!M29="mg/L",'Data Entry'!L29*1000,IF('Data Entry'!M29="ug/L",'Data Entry'!L29,""))))</f>
        <v/>
      </c>
      <c r="W24" s="25" t="str">
        <f t="shared" si="28"/>
        <v/>
      </c>
      <c r="X24" s="37" t="str">
        <f>IF(V24=0,0,IF(V24="","",'Data Entry'!N29))</f>
        <v/>
      </c>
      <c r="Y24" s="19" t="str">
        <f t="shared" si="29"/>
        <v/>
      </c>
    </row>
    <row r="25" spans="1:25">
      <c r="A25" s="3" t="s">
        <v>30</v>
      </c>
      <c r="B25" s="8">
        <f t="shared" si="21"/>
        <v>0</v>
      </c>
      <c r="C25" s="24" t="str">
        <f t="shared" si="22"/>
        <v>ug/L</v>
      </c>
      <c r="D25" s="34">
        <f t="shared" si="30"/>
        <v>0</v>
      </c>
      <c r="E25" s="24" t="str">
        <f t="shared" si="31"/>
        <v>lb/day</v>
      </c>
      <c r="F25" s="31"/>
      <c r="G25" s="27" t="str">
        <f t="shared" si="15"/>
        <v/>
      </c>
      <c r="H25" s="24" t="str">
        <f t="shared" si="23"/>
        <v/>
      </c>
      <c r="I25" s="34" t="str">
        <f t="shared" si="16"/>
        <v/>
      </c>
      <c r="J25" s="24" t="str">
        <f t="shared" si="32"/>
        <v/>
      </c>
      <c r="K25" s="31"/>
      <c r="L25" s="35" t="str">
        <f>IF(ISERROR('Data Entry'!B30*1),0,IF('Data Entry'!B30=0,"",IF('Data Entry'!C30="mg/L",'Data Entry'!B30*1000,IF('Data Entry'!C30="ug/L",'Data Entry'!B30,""))))</f>
        <v/>
      </c>
      <c r="M25" s="24" t="str">
        <f t="shared" si="24"/>
        <v/>
      </c>
      <c r="N25" s="36" t="str">
        <f>IF(L25=0,0,IF(L25="","",'Data Entry'!D30))</f>
        <v/>
      </c>
      <c r="O25" s="24" t="str">
        <f t="shared" si="25"/>
        <v/>
      </c>
      <c r="P25" s="41"/>
      <c r="Q25" s="34" t="str">
        <f>IF(ISERROR('Data Entry'!G30*1),0,IF('Data Entry'!G30=0,"",IF('Data Entry'!H30="mg/L",'Data Entry'!G30*1000,IF('Data Entry'!H30="ug/L",'Data Entry'!G30,""))))</f>
        <v/>
      </c>
      <c r="R25" s="3" t="str">
        <f t="shared" si="26"/>
        <v/>
      </c>
      <c r="S25" s="36" t="str">
        <f>IF(Q25=0,0,IF(Q25="","",'Data Entry'!I30))</f>
        <v/>
      </c>
      <c r="T25" s="3" t="str">
        <f t="shared" si="27"/>
        <v/>
      </c>
      <c r="U25" s="41"/>
      <c r="V25" s="35" t="str">
        <f>IF(ISERROR('Data Entry'!L30*1),0,IF('Data Entry'!L30=0,"",IF('Data Entry'!M30="mg/L",'Data Entry'!L30*1000,IF('Data Entry'!M30="ug/L",'Data Entry'!L30,""))))</f>
        <v/>
      </c>
      <c r="W25" s="24" t="str">
        <f t="shared" si="28"/>
        <v/>
      </c>
      <c r="X25" s="36" t="str">
        <f>IF(V25=0,0,IF(V25="","",'Data Entry'!N30))</f>
        <v/>
      </c>
      <c r="Y25" s="3" t="str">
        <f t="shared" si="29"/>
        <v/>
      </c>
    </row>
    <row r="26" spans="1:25">
      <c r="A26" s="19" t="s">
        <v>31</v>
      </c>
      <c r="B26" s="20">
        <f t="shared" si="21"/>
        <v>0</v>
      </c>
      <c r="C26" s="25" t="str">
        <f t="shared" si="22"/>
        <v>ug/L</v>
      </c>
      <c r="D26" s="32">
        <f t="shared" si="30"/>
        <v>0</v>
      </c>
      <c r="E26" s="25" t="str">
        <f t="shared" si="31"/>
        <v>lb/day</v>
      </c>
      <c r="F26" s="31"/>
      <c r="G26" s="28" t="str">
        <f t="shared" si="15"/>
        <v/>
      </c>
      <c r="H26" s="25" t="str">
        <f t="shared" si="23"/>
        <v/>
      </c>
      <c r="I26" s="32" t="str">
        <f t="shared" si="16"/>
        <v/>
      </c>
      <c r="J26" s="25" t="str">
        <f t="shared" si="32"/>
        <v/>
      </c>
      <c r="K26" s="31"/>
      <c r="L26" s="33" t="str">
        <f>IF(ISERROR('Data Entry'!B31*1),0,IF('Data Entry'!B31=0,"",IF('Data Entry'!C31="mg/L",'Data Entry'!B31*1000,IF('Data Entry'!C31="ug/L",'Data Entry'!B31,""))))</f>
        <v/>
      </c>
      <c r="M26" s="25" t="str">
        <f t="shared" si="24"/>
        <v/>
      </c>
      <c r="N26" s="37" t="str">
        <f>IF(L26=0,0,IF(L26="","",'Data Entry'!D31))</f>
        <v/>
      </c>
      <c r="O26" s="25" t="str">
        <f t="shared" si="25"/>
        <v/>
      </c>
      <c r="P26" s="41"/>
      <c r="Q26" s="32" t="str">
        <f>IF(ISERROR('Data Entry'!G31*1),0,IF('Data Entry'!G31=0,"",IF('Data Entry'!H31="mg/L",'Data Entry'!G31*1000,IF('Data Entry'!H31="ug/L",'Data Entry'!G31,""))))</f>
        <v/>
      </c>
      <c r="R26" s="19" t="str">
        <f t="shared" si="26"/>
        <v/>
      </c>
      <c r="S26" s="37" t="str">
        <f>IF(Q26=0,0,IF(Q26="","",'Data Entry'!I31))</f>
        <v/>
      </c>
      <c r="T26" s="19" t="str">
        <f t="shared" si="27"/>
        <v/>
      </c>
      <c r="U26" s="41"/>
      <c r="V26" s="33" t="str">
        <f>IF(ISERROR('Data Entry'!L31*1),0,IF('Data Entry'!L31=0,"",IF('Data Entry'!M31="mg/L",'Data Entry'!L31*1000,IF('Data Entry'!M31="ug/L",'Data Entry'!L31,""))))</f>
        <v/>
      </c>
      <c r="W26" s="25" t="str">
        <f t="shared" si="28"/>
        <v/>
      </c>
      <c r="X26" s="37" t="str">
        <f>IF(V26=0,0,IF(V26="","",'Data Entry'!N31))</f>
        <v/>
      </c>
      <c r="Y26" s="19" t="str">
        <f t="shared" si="29"/>
        <v/>
      </c>
    </row>
    <row r="27" spans="1:25">
      <c r="A27" s="3" t="s">
        <v>87</v>
      </c>
      <c r="B27" s="8">
        <f t="shared" si="21"/>
        <v>0</v>
      </c>
      <c r="C27" s="24" t="str">
        <f t="shared" si="22"/>
        <v>ug/L</v>
      </c>
      <c r="D27" s="34">
        <f t="shared" si="30"/>
        <v>0</v>
      </c>
      <c r="E27" s="24" t="str">
        <f t="shared" si="31"/>
        <v>lb/day</v>
      </c>
      <c r="F27" s="31"/>
      <c r="G27" s="27" t="str">
        <f t="shared" si="15"/>
        <v/>
      </c>
      <c r="H27" s="24" t="str">
        <f t="shared" si="23"/>
        <v/>
      </c>
      <c r="I27" s="34" t="str">
        <f t="shared" si="16"/>
        <v/>
      </c>
      <c r="J27" s="24" t="str">
        <f t="shared" si="32"/>
        <v/>
      </c>
      <c r="K27" s="31"/>
      <c r="L27" s="35" t="str">
        <f>IF(ISERROR('Data Entry'!B32*1),0,IF('Data Entry'!B32=0,"",IF('Data Entry'!C32="mg/L",'Data Entry'!B32*1000,IF('Data Entry'!C32="ug/L",'Data Entry'!B32,""))))</f>
        <v/>
      </c>
      <c r="M27" s="24" t="str">
        <f t="shared" si="24"/>
        <v/>
      </c>
      <c r="N27" s="36" t="str">
        <f>IF(L27=0,0,IF(L27="","",'Data Entry'!D32))</f>
        <v/>
      </c>
      <c r="O27" s="24" t="str">
        <f t="shared" si="25"/>
        <v/>
      </c>
      <c r="P27" s="41"/>
      <c r="Q27" s="34" t="str">
        <f>IF(ISERROR('Data Entry'!G32*1),0,IF('Data Entry'!G32=0,"",IF('Data Entry'!H32="mg/L",'Data Entry'!G32*1000,IF('Data Entry'!H32="ug/L",'Data Entry'!G32,""))))</f>
        <v/>
      </c>
      <c r="R27" s="3" t="str">
        <f t="shared" si="26"/>
        <v/>
      </c>
      <c r="S27" s="36" t="str">
        <f>IF(Q27=0,0,IF(Q27="","",'Data Entry'!I32))</f>
        <v/>
      </c>
      <c r="T27" s="3" t="str">
        <f t="shared" si="27"/>
        <v/>
      </c>
      <c r="U27" s="41"/>
      <c r="V27" s="35" t="str">
        <f>IF(ISERROR('Data Entry'!L32*1),0,IF('Data Entry'!L32=0,"",IF('Data Entry'!M32="mg/L",'Data Entry'!L32*1000,IF('Data Entry'!M32="ug/L",'Data Entry'!L32,""))))</f>
        <v/>
      </c>
      <c r="W27" s="24" t="str">
        <f t="shared" si="28"/>
        <v/>
      </c>
      <c r="X27" s="36" t="str">
        <f>IF(V27=0,0,IF(V27="","",'Data Entry'!N32))</f>
        <v/>
      </c>
      <c r="Y27" s="3" t="str">
        <f t="shared" si="29"/>
        <v/>
      </c>
    </row>
    <row r="28" spans="1:25">
      <c r="A28" s="19" t="s">
        <v>32</v>
      </c>
      <c r="B28" s="20">
        <f t="shared" si="21"/>
        <v>0</v>
      </c>
      <c r="C28" s="25" t="str">
        <f t="shared" si="22"/>
        <v>ug/L</v>
      </c>
      <c r="D28" s="32">
        <f t="shared" si="30"/>
        <v>0</v>
      </c>
      <c r="E28" s="25" t="str">
        <f t="shared" si="31"/>
        <v>lb/day</v>
      </c>
      <c r="F28" s="31"/>
      <c r="G28" s="28" t="str">
        <f t="shared" si="15"/>
        <v/>
      </c>
      <c r="H28" s="25" t="str">
        <f t="shared" si="23"/>
        <v/>
      </c>
      <c r="I28" s="32" t="str">
        <f t="shared" si="16"/>
        <v/>
      </c>
      <c r="J28" s="25" t="str">
        <f t="shared" si="32"/>
        <v/>
      </c>
      <c r="K28" s="31"/>
      <c r="L28" s="33" t="str">
        <f>IF(ISERROR('Data Entry'!B33*1),0,IF('Data Entry'!B33=0,"",IF('Data Entry'!C33="mg/L",'Data Entry'!B33*1000,IF('Data Entry'!C33="ug/L",'Data Entry'!B33,""))))</f>
        <v/>
      </c>
      <c r="M28" s="25" t="str">
        <f t="shared" si="24"/>
        <v/>
      </c>
      <c r="N28" s="37" t="str">
        <f>IF(L28=0,0,IF(L28="","",'Data Entry'!D33))</f>
        <v/>
      </c>
      <c r="O28" s="25" t="str">
        <f t="shared" si="25"/>
        <v/>
      </c>
      <c r="P28" s="41"/>
      <c r="Q28" s="32" t="str">
        <f>IF(ISERROR('Data Entry'!G33*1),0,IF('Data Entry'!G33=0,"",IF('Data Entry'!H33="mg/L",'Data Entry'!G33*1000,IF('Data Entry'!H33="ug/L",'Data Entry'!G33,""))))</f>
        <v/>
      </c>
      <c r="R28" s="19" t="str">
        <f t="shared" si="26"/>
        <v/>
      </c>
      <c r="S28" s="37" t="str">
        <f>IF(Q28=0,0,IF(Q28="","",'Data Entry'!I33))</f>
        <v/>
      </c>
      <c r="T28" s="19" t="str">
        <f t="shared" si="27"/>
        <v/>
      </c>
      <c r="U28" s="41"/>
      <c r="V28" s="33" t="str">
        <f>IF(ISERROR('Data Entry'!L33*1),0,IF('Data Entry'!L33=0,"",IF('Data Entry'!M33="mg/L",'Data Entry'!L33*1000,IF('Data Entry'!M33="ug/L",'Data Entry'!L33,""))))</f>
        <v/>
      </c>
      <c r="W28" s="25" t="str">
        <f t="shared" si="28"/>
        <v/>
      </c>
      <c r="X28" s="37" t="str">
        <f>IF(V28=0,0,IF(V28="","",'Data Entry'!N33))</f>
        <v/>
      </c>
      <c r="Y28" s="19" t="str">
        <f t="shared" si="29"/>
        <v/>
      </c>
    </row>
    <row r="29" spans="1:25">
      <c r="A29" s="3" t="s">
        <v>88</v>
      </c>
      <c r="B29" s="8">
        <f t="shared" si="21"/>
        <v>0</v>
      </c>
      <c r="C29" s="24" t="str">
        <f t="shared" si="22"/>
        <v>ug/L</v>
      </c>
      <c r="D29" s="34">
        <f t="shared" si="30"/>
        <v>0</v>
      </c>
      <c r="E29" s="24" t="str">
        <f t="shared" si="31"/>
        <v>lb/day</v>
      </c>
      <c r="F29" s="31"/>
      <c r="G29" s="27" t="str">
        <f t="shared" si="15"/>
        <v/>
      </c>
      <c r="H29" s="24" t="str">
        <f t="shared" si="23"/>
        <v/>
      </c>
      <c r="I29" s="34" t="str">
        <f t="shared" si="16"/>
        <v/>
      </c>
      <c r="J29" s="24" t="str">
        <f t="shared" si="32"/>
        <v/>
      </c>
      <c r="K29" s="31"/>
      <c r="L29" s="35" t="str">
        <f>IF(ISERROR('Data Entry'!B34*1),0,IF('Data Entry'!B34=0,"",IF('Data Entry'!C34="mg/L",'Data Entry'!B34*1000,IF('Data Entry'!C34="ug/L",'Data Entry'!B34,""))))</f>
        <v/>
      </c>
      <c r="M29" s="24" t="str">
        <f t="shared" si="24"/>
        <v/>
      </c>
      <c r="N29" s="36" t="str">
        <f>IF(L29=0,0,IF(L29="","",'Data Entry'!D34))</f>
        <v/>
      </c>
      <c r="O29" s="24" t="str">
        <f t="shared" si="25"/>
        <v/>
      </c>
      <c r="P29" s="41"/>
      <c r="Q29" s="34" t="str">
        <f>IF(ISERROR('Data Entry'!G34*1),0,IF('Data Entry'!G34=0,"",IF('Data Entry'!H34="mg/L",'Data Entry'!G34*1000,IF('Data Entry'!H34="ug/L",'Data Entry'!G34,""))))</f>
        <v/>
      </c>
      <c r="R29" s="3" t="str">
        <f t="shared" si="26"/>
        <v/>
      </c>
      <c r="S29" s="36" t="str">
        <f>IF(Q29=0,0,IF(Q29="","",'Data Entry'!I34))</f>
        <v/>
      </c>
      <c r="T29" s="3" t="str">
        <f t="shared" si="27"/>
        <v/>
      </c>
      <c r="U29" s="41"/>
      <c r="V29" s="35" t="str">
        <f>IF(ISERROR('Data Entry'!L34*1),0,IF('Data Entry'!L34=0,"",IF('Data Entry'!M34="mg/L",'Data Entry'!L34*1000,IF('Data Entry'!M34="ug/L",'Data Entry'!L34,""))))</f>
        <v/>
      </c>
      <c r="W29" s="24" t="str">
        <f t="shared" si="28"/>
        <v/>
      </c>
      <c r="X29" s="36" t="str">
        <f>IF(V29=0,0,IF(V29="","",'Data Entry'!N34))</f>
        <v/>
      </c>
      <c r="Y29" s="3" t="str">
        <f t="shared" si="29"/>
        <v/>
      </c>
    </row>
    <row r="30" spans="1:25">
      <c r="A30" s="19" t="s">
        <v>33</v>
      </c>
      <c r="B30" s="20">
        <f t="shared" si="21"/>
        <v>0</v>
      </c>
      <c r="C30" s="25" t="str">
        <f t="shared" si="22"/>
        <v>ug/L</v>
      </c>
      <c r="D30" s="32">
        <f t="shared" si="30"/>
        <v>0</v>
      </c>
      <c r="E30" s="25" t="str">
        <f t="shared" si="31"/>
        <v>lb/day</v>
      </c>
      <c r="F30" s="31"/>
      <c r="G30" s="28" t="str">
        <f t="shared" si="15"/>
        <v/>
      </c>
      <c r="H30" s="25" t="str">
        <f t="shared" si="23"/>
        <v/>
      </c>
      <c r="I30" s="32" t="str">
        <f t="shared" si="16"/>
        <v/>
      </c>
      <c r="J30" s="25" t="str">
        <f t="shared" si="32"/>
        <v/>
      </c>
      <c r="K30" s="31"/>
      <c r="L30" s="33" t="str">
        <f>IF(ISERROR('Data Entry'!B35*1),0,IF('Data Entry'!B35=0,"",IF('Data Entry'!C35="mg/L",'Data Entry'!B35*1000,IF('Data Entry'!C35="ug/L",'Data Entry'!B35,""))))</f>
        <v/>
      </c>
      <c r="M30" s="25" t="str">
        <f t="shared" si="24"/>
        <v/>
      </c>
      <c r="N30" s="37" t="str">
        <f>IF(L30=0,0,IF(L30="","",'Data Entry'!D35))</f>
        <v/>
      </c>
      <c r="O30" s="25" t="str">
        <f t="shared" si="25"/>
        <v/>
      </c>
      <c r="P30" s="41"/>
      <c r="Q30" s="32" t="str">
        <f>IF(ISERROR('Data Entry'!G35*1),0,IF('Data Entry'!G35=0,"",IF('Data Entry'!H35="mg/L",'Data Entry'!G35*1000,IF('Data Entry'!H35="ug/L",'Data Entry'!G35,""))))</f>
        <v/>
      </c>
      <c r="R30" s="19" t="str">
        <f t="shared" si="26"/>
        <v/>
      </c>
      <c r="S30" s="37" t="str">
        <f>IF(Q30=0,0,IF(Q30="","",'Data Entry'!I35))</f>
        <v/>
      </c>
      <c r="T30" s="19" t="str">
        <f t="shared" si="27"/>
        <v/>
      </c>
      <c r="U30" s="41"/>
      <c r="V30" s="33" t="str">
        <f>IF(ISERROR('Data Entry'!L35*1),0,IF('Data Entry'!L35=0,"",IF('Data Entry'!M35="mg/L",'Data Entry'!L35*1000,IF('Data Entry'!M35="ug/L",'Data Entry'!L35,""))))</f>
        <v/>
      </c>
      <c r="W30" s="25" t="str">
        <f t="shared" si="28"/>
        <v/>
      </c>
      <c r="X30" s="37" t="str">
        <f>IF(V30=0,0,IF(V30="","",'Data Entry'!N35))</f>
        <v/>
      </c>
      <c r="Y30" s="19" t="str">
        <f t="shared" si="29"/>
        <v/>
      </c>
    </row>
    <row r="31" spans="1:25">
      <c r="A31" s="3" t="s">
        <v>89</v>
      </c>
      <c r="B31" s="8">
        <f t="shared" si="21"/>
        <v>0</v>
      </c>
      <c r="C31" s="24" t="str">
        <f t="shared" si="22"/>
        <v>ug/L</v>
      </c>
      <c r="D31" s="34">
        <f t="shared" si="30"/>
        <v>0</v>
      </c>
      <c r="E31" s="24" t="str">
        <f t="shared" si="31"/>
        <v>lb/day</v>
      </c>
      <c r="F31" s="31"/>
      <c r="G31" s="27" t="str">
        <f t="shared" si="15"/>
        <v/>
      </c>
      <c r="H31" s="24" t="str">
        <f t="shared" si="23"/>
        <v/>
      </c>
      <c r="I31" s="34" t="str">
        <f t="shared" si="16"/>
        <v/>
      </c>
      <c r="J31" s="24" t="str">
        <f t="shared" si="32"/>
        <v/>
      </c>
      <c r="K31" s="31"/>
      <c r="L31" s="35" t="str">
        <f>IF(ISERROR('Data Entry'!B36*1),0,IF('Data Entry'!B36=0,"",IF('Data Entry'!C36="mg/L",'Data Entry'!B36*1000,IF('Data Entry'!C36="ug/L",'Data Entry'!B36,""))))</f>
        <v/>
      </c>
      <c r="M31" s="24" t="str">
        <f t="shared" si="24"/>
        <v/>
      </c>
      <c r="N31" s="36" t="str">
        <f>IF(L31=0,0,IF(L31="","",'Data Entry'!D36))</f>
        <v/>
      </c>
      <c r="O31" s="24" t="str">
        <f t="shared" si="25"/>
        <v/>
      </c>
      <c r="P31" s="41"/>
      <c r="Q31" s="34" t="str">
        <f>IF(ISERROR('Data Entry'!G36*1),0,IF('Data Entry'!G36=0,"",IF('Data Entry'!H36="mg/L",'Data Entry'!G36*1000,IF('Data Entry'!H36="ug/L",'Data Entry'!G36,""))))</f>
        <v/>
      </c>
      <c r="R31" s="3" t="str">
        <f t="shared" si="26"/>
        <v/>
      </c>
      <c r="S31" s="36" t="str">
        <f>IF(Q31=0,0,IF(Q31="","",'Data Entry'!I36))</f>
        <v/>
      </c>
      <c r="T31" s="3" t="str">
        <f t="shared" si="27"/>
        <v/>
      </c>
      <c r="U31" s="41"/>
      <c r="V31" s="35" t="str">
        <f>IF(ISERROR('Data Entry'!L36*1),0,IF('Data Entry'!L36=0,"",IF('Data Entry'!M36="mg/L",'Data Entry'!L36*1000,IF('Data Entry'!M36="ug/L",'Data Entry'!L36,""))))</f>
        <v/>
      </c>
      <c r="W31" s="24" t="str">
        <f t="shared" si="28"/>
        <v/>
      </c>
      <c r="X31" s="36" t="str">
        <f>IF(V31=0,0,IF(V31="","",'Data Entry'!N36))</f>
        <v/>
      </c>
      <c r="Y31" s="3" t="str">
        <f t="shared" si="29"/>
        <v/>
      </c>
    </row>
    <row r="32" spans="1:25">
      <c r="A32" s="19" t="s">
        <v>34</v>
      </c>
      <c r="B32" s="20">
        <f t="shared" si="21"/>
        <v>0</v>
      </c>
      <c r="C32" s="25" t="str">
        <f t="shared" si="22"/>
        <v>ug/L</v>
      </c>
      <c r="D32" s="32">
        <f t="shared" si="30"/>
        <v>0</v>
      </c>
      <c r="E32" s="25" t="str">
        <f t="shared" si="31"/>
        <v>lb/day</v>
      </c>
      <c r="F32" s="31"/>
      <c r="G32" s="28" t="str">
        <f t="shared" si="15"/>
        <v/>
      </c>
      <c r="H32" s="25" t="str">
        <f t="shared" si="23"/>
        <v/>
      </c>
      <c r="I32" s="32" t="str">
        <f t="shared" si="16"/>
        <v/>
      </c>
      <c r="J32" s="25" t="str">
        <f t="shared" si="32"/>
        <v/>
      </c>
      <c r="K32" s="31"/>
      <c r="L32" s="33" t="str">
        <f>IF(ISERROR('Data Entry'!B37*1),0,IF('Data Entry'!B37=0,"",IF('Data Entry'!C37="mg/L",'Data Entry'!B37*1000,IF('Data Entry'!C37="ug/L",'Data Entry'!B37,""))))</f>
        <v/>
      </c>
      <c r="M32" s="25" t="str">
        <f t="shared" si="24"/>
        <v/>
      </c>
      <c r="N32" s="37" t="str">
        <f>IF(L32=0,0,IF(L32="","",'Data Entry'!D37))</f>
        <v/>
      </c>
      <c r="O32" s="25" t="str">
        <f t="shared" si="25"/>
        <v/>
      </c>
      <c r="P32" s="41"/>
      <c r="Q32" s="32" t="str">
        <f>IF(ISERROR('Data Entry'!G37*1),0,IF('Data Entry'!G37=0,"",IF('Data Entry'!H37="mg/L",'Data Entry'!G37*1000,IF('Data Entry'!H37="ug/L",'Data Entry'!G37,""))))</f>
        <v/>
      </c>
      <c r="R32" s="19" t="str">
        <f t="shared" si="26"/>
        <v/>
      </c>
      <c r="S32" s="37" t="str">
        <f>IF(Q32=0,0,IF(Q32="","",'Data Entry'!I37))</f>
        <v/>
      </c>
      <c r="T32" s="19" t="str">
        <f t="shared" si="27"/>
        <v/>
      </c>
      <c r="U32" s="41"/>
      <c r="V32" s="33" t="str">
        <f>IF(ISERROR('Data Entry'!L37*1),0,IF('Data Entry'!L37=0,"",IF('Data Entry'!M37="mg/L",'Data Entry'!L37*1000,IF('Data Entry'!M37="ug/L",'Data Entry'!L37,""))))</f>
        <v/>
      </c>
      <c r="W32" s="25" t="str">
        <f t="shared" si="28"/>
        <v/>
      </c>
      <c r="X32" s="37" t="str">
        <f>IF(V32=0,0,IF(V32="","",'Data Entry'!N37))</f>
        <v/>
      </c>
      <c r="Y32" s="19" t="str">
        <f t="shared" si="29"/>
        <v/>
      </c>
    </row>
    <row r="33" spans="1:25">
      <c r="A33" s="3" t="s">
        <v>35</v>
      </c>
      <c r="B33" s="8">
        <f t="shared" si="21"/>
        <v>0</v>
      </c>
      <c r="C33" s="24" t="str">
        <f t="shared" si="22"/>
        <v>ug/L</v>
      </c>
      <c r="D33" s="34">
        <f t="shared" si="30"/>
        <v>0</v>
      </c>
      <c r="E33" s="24" t="str">
        <f t="shared" si="31"/>
        <v>lb/day</v>
      </c>
      <c r="F33" s="31"/>
      <c r="G33" s="27" t="str">
        <f t="shared" si="15"/>
        <v/>
      </c>
      <c r="H33" s="24" t="str">
        <f t="shared" si="23"/>
        <v/>
      </c>
      <c r="I33" s="34" t="str">
        <f t="shared" si="16"/>
        <v/>
      </c>
      <c r="J33" s="24" t="str">
        <f t="shared" si="32"/>
        <v/>
      </c>
      <c r="K33" s="31"/>
      <c r="L33" s="35" t="str">
        <f>IF(ISERROR('Data Entry'!B38*1),0,IF('Data Entry'!B38=0,"",IF('Data Entry'!C38="mg/L",'Data Entry'!B38*1000,IF('Data Entry'!C38="ug/L",'Data Entry'!B38,""))))</f>
        <v/>
      </c>
      <c r="M33" s="24" t="str">
        <f t="shared" si="24"/>
        <v/>
      </c>
      <c r="N33" s="36" t="str">
        <f>IF(L33=0,0,IF(L33="","",'Data Entry'!D38))</f>
        <v/>
      </c>
      <c r="O33" s="24" t="str">
        <f t="shared" si="25"/>
        <v/>
      </c>
      <c r="P33" s="41"/>
      <c r="Q33" s="34" t="str">
        <f>IF(ISERROR('Data Entry'!G38*1),0,IF('Data Entry'!G38=0,"",IF('Data Entry'!H38="mg/L",'Data Entry'!G38*1000,IF('Data Entry'!H38="ug/L",'Data Entry'!G38,""))))</f>
        <v/>
      </c>
      <c r="R33" s="3" t="str">
        <f t="shared" si="26"/>
        <v/>
      </c>
      <c r="S33" s="36" t="str">
        <f>IF(Q33=0,0,IF(Q33="","",'Data Entry'!I38))</f>
        <v/>
      </c>
      <c r="T33" s="3" t="str">
        <f t="shared" si="27"/>
        <v/>
      </c>
      <c r="U33" s="41"/>
      <c r="V33" s="35" t="str">
        <f>IF(ISERROR('Data Entry'!L38*1),0,IF('Data Entry'!L38=0,"",IF('Data Entry'!M38="mg/L",'Data Entry'!L38*1000,IF('Data Entry'!M38="ug/L",'Data Entry'!L38,""))))</f>
        <v/>
      </c>
      <c r="W33" s="24" t="str">
        <f t="shared" si="28"/>
        <v/>
      </c>
      <c r="X33" s="36" t="str">
        <f>IF(V33=0,0,IF(V33="","",'Data Entry'!N38))</f>
        <v/>
      </c>
      <c r="Y33" s="3" t="str">
        <f t="shared" si="29"/>
        <v/>
      </c>
    </row>
    <row r="34" spans="1:25">
      <c r="A34" s="22" t="s">
        <v>90</v>
      </c>
      <c r="B34" s="20">
        <f t="shared" si="21"/>
        <v>0</v>
      </c>
      <c r="C34" s="25" t="str">
        <f t="shared" si="22"/>
        <v>ug/L</v>
      </c>
      <c r="D34" s="32">
        <f t="shared" si="30"/>
        <v>0</v>
      </c>
      <c r="E34" s="25" t="str">
        <f t="shared" si="31"/>
        <v>lb/day</v>
      </c>
      <c r="F34" s="31"/>
      <c r="G34" s="28" t="str">
        <f t="shared" si="15"/>
        <v/>
      </c>
      <c r="H34" s="25" t="str">
        <f t="shared" si="23"/>
        <v/>
      </c>
      <c r="I34" s="32" t="str">
        <f t="shared" si="16"/>
        <v/>
      </c>
      <c r="J34" s="25" t="str">
        <f t="shared" si="32"/>
        <v/>
      </c>
      <c r="K34" s="31"/>
      <c r="L34" s="33" t="str">
        <f>IF(ISERROR('Data Entry'!B39*1),0,IF('Data Entry'!B39=0,"",IF('Data Entry'!C39="mg/L",'Data Entry'!B39*1000,IF('Data Entry'!C39="ug/L",'Data Entry'!B39,""))))</f>
        <v/>
      </c>
      <c r="M34" s="25" t="str">
        <f t="shared" si="24"/>
        <v/>
      </c>
      <c r="N34" s="37" t="str">
        <f>IF(L34=0,0,IF(L34="","",'Data Entry'!D39))</f>
        <v/>
      </c>
      <c r="O34" s="25" t="str">
        <f t="shared" si="25"/>
        <v/>
      </c>
      <c r="P34" s="41"/>
      <c r="Q34" s="32" t="str">
        <f>IF(ISERROR('Data Entry'!G39*1),0,IF('Data Entry'!G39=0,"",IF('Data Entry'!H39="mg/L",'Data Entry'!G39*1000,IF('Data Entry'!H39="ug/L",'Data Entry'!G39,""))))</f>
        <v/>
      </c>
      <c r="R34" s="19" t="str">
        <f t="shared" si="26"/>
        <v/>
      </c>
      <c r="S34" s="37" t="str">
        <f>IF(Q34=0,0,IF(Q34="","",'Data Entry'!I39))</f>
        <v/>
      </c>
      <c r="T34" s="19" t="str">
        <f t="shared" si="27"/>
        <v/>
      </c>
      <c r="U34" s="41"/>
      <c r="V34" s="33" t="str">
        <f>IF(ISERROR('Data Entry'!L39*1),0,IF('Data Entry'!L39=0,"",IF('Data Entry'!M39="mg/L",'Data Entry'!L39*1000,IF('Data Entry'!M39="ug/L",'Data Entry'!L39,""))))</f>
        <v/>
      </c>
      <c r="W34" s="25" t="str">
        <f t="shared" si="28"/>
        <v/>
      </c>
      <c r="X34" s="37" t="str">
        <f>IF(V34=0,0,IF(V34="","",'Data Entry'!N39))</f>
        <v/>
      </c>
      <c r="Y34" s="19" t="str">
        <f t="shared" si="29"/>
        <v/>
      </c>
    </row>
    <row r="35" spans="1:25">
      <c r="A35" s="3" t="s">
        <v>91</v>
      </c>
      <c r="B35" s="8">
        <f t="shared" si="21"/>
        <v>0</v>
      </c>
      <c r="C35" s="24" t="str">
        <f t="shared" si="22"/>
        <v>ug/L</v>
      </c>
      <c r="D35" s="34">
        <f t="shared" si="30"/>
        <v>0</v>
      </c>
      <c r="E35" s="24" t="str">
        <f t="shared" si="31"/>
        <v>lb/day</v>
      </c>
      <c r="F35" s="31"/>
      <c r="G35" s="27" t="str">
        <f t="shared" si="15"/>
        <v/>
      </c>
      <c r="H35" s="24" t="str">
        <f t="shared" si="23"/>
        <v/>
      </c>
      <c r="I35" s="34" t="str">
        <f t="shared" si="16"/>
        <v/>
      </c>
      <c r="J35" s="24" t="str">
        <f t="shared" si="32"/>
        <v/>
      </c>
      <c r="K35" s="31"/>
      <c r="L35" s="35" t="str">
        <f>IF(ISERROR('Data Entry'!B40*1),0,IF('Data Entry'!B40=0,"",IF('Data Entry'!C40="mg/L",'Data Entry'!B40*1000,IF('Data Entry'!C40="ug/L",'Data Entry'!B40,""))))</f>
        <v/>
      </c>
      <c r="M35" s="24" t="str">
        <f t="shared" si="24"/>
        <v/>
      </c>
      <c r="N35" s="36" t="str">
        <f>IF(L35=0,0,IF(L35="","",'Data Entry'!D40))</f>
        <v/>
      </c>
      <c r="O35" s="24" t="str">
        <f t="shared" si="25"/>
        <v/>
      </c>
      <c r="P35" s="41"/>
      <c r="Q35" s="34" t="str">
        <f>IF(ISERROR('Data Entry'!G40*1),0,IF('Data Entry'!G40=0,"",IF('Data Entry'!H40="mg/L",'Data Entry'!G40*1000,IF('Data Entry'!H40="ug/L",'Data Entry'!G40,""))))</f>
        <v/>
      </c>
      <c r="R35" s="3" t="str">
        <f t="shared" si="26"/>
        <v/>
      </c>
      <c r="S35" s="36" t="str">
        <f>IF(Q35=0,0,IF(Q35="","",'Data Entry'!I40))</f>
        <v/>
      </c>
      <c r="T35" s="3" t="str">
        <f t="shared" si="27"/>
        <v/>
      </c>
      <c r="U35" s="41"/>
      <c r="V35" s="35" t="str">
        <f>IF(ISERROR('Data Entry'!L40*1),0,IF('Data Entry'!L40=0,"",IF('Data Entry'!M40="mg/L",'Data Entry'!L40*1000,IF('Data Entry'!M40="ug/L",'Data Entry'!L40,""))))</f>
        <v/>
      </c>
      <c r="W35" s="24" t="str">
        <f t="shared" si="28"/>
        <v/>
      </c>
      <c r="X35" s="36" t="str">
        <f>IF(V35=0,0,IF(V35="","",'Data Entry'!N40))</f>
        <v/>
      </c>
      <c r="Y35" s="3" t="str">
        <f t="shared" si="29"/>
        <v/>
      </c>
    </row>
    <row r="36" spans="1:25" ht="15.75" customHeight="1">
      <c r="A36" s="19" t="s">
        <v>92</v>
      </c>
      <c r="B36" s="20">
        <f t="shared" si="21"/>
        <v>0</v>
      </c>
      <c r="C36" s="25" t="str">
        <f t="shared" si="22"/>
        <v>ug/L</v>
      </c>
      <c r="D36" s="32">
        <f t="shared" si="30"/>
        <v>0</v>
      </c>
      <c r="E36" s="25" t="str">
        <f t="shared" si="31"/>
        <v>lb/day</v>
      </c>
      <c r="F36" s="31"/>
      <c r="G36" s="28" t="str">
        <f t="shared" si="15"/>
        <v/>
      </c>
      <c r="H36" s="25" t="str">
        <f t="shared" si="23"/>
        <v/>
      </c>
      <c r="I36" s="32" t="str">
        <f t="shared" si="16"/>
        <v/>
      </c>
      <c r="J36" s="25" t="str">
        <f t="shared" si="32"/>
        <v/>
      </c>
      <c r="K36" s="31"/>
      <c r="L36" s="33" t="str">
        <f>IF(ISERROR('Data Entry'!B41*1),0,IF('Data Entry'!B41=0,"",IF('Data Entry'!C41="mg/L",'Data Entry'!B41*1000,IF('Data Entry'!C41="ug/L",'Data Entry'!B41,""))))</f>
        <v/>
      </c>
      <c r="M36" s="25" t="str">
        <f t="shared" si="24"/>
        <v/>
      </c>
      <c r="N36" s="37" t="str">
        <f>IF(L36=0,0,IF(L36="","",'Data Entry'!D41))</f>
        <v/>
      </c>
      <c r="O36" s="25" t="str">
        <f t="shared" si="25"/>
        <v/>
      </c>
      <c r="P36" s="41"/>
      <c r="Q36" s="32" t="str">
        <f>IF(ISERROR('Data Entry'!G41*1),0,IF('Data Entry'!G41=0,"",IF('Data Entry'!H41="mg/L",'Data Entry'!G41*1000,IF('Data Entry'!H41="ug/L",'Data Entry'!G41,""))))</f>
        <v/>
      </c>
      <c r="R36" s="19" t="str">
        <f t="shared" si="26"/>
        <v/>
      </c>
      <c r="S36" s="37" t="str">
        <f>IF(Q36=0,0,IF(Q36="","",'Data Entry'!I41))</f>
        <v/>
      </c>
      <c r="T36" s="19" t="str">
        <f t="shared" si="27"/>
        <v/>
      </c>
      <c r="U36" s="41"/>
      <c r="V36" s="33" t="str">
        <f>IF(ISERROR('Data Entry'!L41*1),0,IF('Data Entry'!L41=0,"",IF('Data Entry'!M41="mg/L",'Data Entry'!L41*1000,IF('Data Entry'!M41="ug/L",'Data Entry'!L41,""))))</f>
        <v/>
      </c>
      <c r="W36" s="25" t="str">
        <f t="shared" si="28"/>
        <v/>
      </c>
      <c r="X36" s="37" t="str">
        <f>IF(V36=0,0,IF(V36="","",'Data Entry'!N41))</f>
        <v/>
      </c>
      <c r="Y36" s="19" t="str">
        <f t="shared" si="29"/>
        <v/>
      </c>
    </row>
    <row r="37" spans="1:25">
      <c r="A37" s="3" t="s">
        <v>93</v>
      </c>
      <c r="B37" s="8">
        <f t="shared" si="21"/>
        <v>0</v>
      </c>
      <c r="C37" s="24" t="str">
        <f t="shared" si="22"/>
        <v>ug/L</v>
      </c>
      <c r="D37" s="34">
        <f t="shared" si="30"/>
        <v>0</v>
      </c>
      <c r="E37" s="24" t="str">
        <f t="shared" si="31"/>
        <v>lb/day</v>
      </c>
      <c r="F37" s="31"/>
      <c r="G37" s="27" t="str">
        <f t="shared" si="15"/>
        <v/>
      </c>
      <c r="H37" s="24" t="str">
        <f t="shared" si="23"/>
        <v/>
      </c>
      <c r="I37" s="34" t="str">
        <f t="shared" si="16"/>
        <v/>
      </c>
      <c r="J37" s="24" t="str">
        <f t="shared" si="32"/>
        <v/>
      </c>
      <c r="K37" s="31"/>
      <c r="L37" s="35" t="str">
        <f>IF(ISERROR('Data Entry'!B42*1),0,IF('Data Entry'!B42=0,"",IF('Data Entry'!C42="mg/L",'Data Entry'!B42*1000,IF('Data Entry'!C42="ug/L",'Data Entry'!B42,""))))</f>
        <v/>
      </c>
      <c r="M37" s="24" t="str">
        <f t="shared" si="24"/>
        <v/>
      </c>
      <c r="N37" s="36" t="str">
        <f>IF(L37=0,0,IF(L37="","",'Data Entry'!D42))</f>
        <v/>
      </c>
      <c r="O37" s="24" t="str">
        <f t="shared" si="25"/>
        <v/>
      </c>
      <c r="P37" s="41"/>
      <c r="Q37" s="34" t="str">
        <f>IF(ISERROR('Data Entry'!G42*1),0,IF('Data Entry'!G42=0,"",IF('Data Entry'!H42="mg/L",'Data Entry'!G42*1000,IF('Data Entry'!H42="ug/L",'Data Entry'!G42,""))))</f>
        <v/>
      </c>
      <c r="R37" s="3" t="str">
        <f t="shared" si="26"/>
        <v/>
      </c>
      <c r="S37" s="36" t="str">
        <f>IF(Q37=0,0,IF(Q37="","",'Data Entry'!I42))</f>
        <v/>
      </c>
      <c r="T37" s="3" t="str">
        <f t="shared" si="27"/>
        <v/>
      </c>
      <c r="U37" s="41"/>
      <c r="V37" s="35" t="str">
        <f>IF(ISERROR('Data Entry'!L42*1),0,IF('Data Entry'!L42=0,"",IF('Data Entry'!M42="mg/L",'Data Entry'!L42*1000,IF('Data Entry'!M42="ug/L",'Data Entry'!L42,""))))</f>
        <v/>
      </c>
      <c r="W37" s="24" t="str">
        <f t="shared" si="28"/>
        <v/>
      </c>
      <c r="X37" s="36" t="str">
        <f>IF(V37=0,0,IF(V37="","",'Data Entry'!N42))</f>
        <v/>
      </c>
      <c r="Y37" s="3" t="str">
        <f t="shared" si="29"/>
        <v/>
      </c>
    </row>
    <row r="38" spans="1:25">
      <c r="A38" s="19" t="s">
        <v>36</v>
      </c>
      <c r="B38" s="20">
        <f t="shared" si="21"/>
        <v>0</v>
      </c>
      <c r="C38" s="25" t="str">
        <f t="shared" si="22"/>
        <v>ug/L</v>
      </c>
      <c r="D38" s="32">
        <f t="shared" si="30"/>
        <v>0</v>
      </c>
      <c r="E38" s="25" t="str">
        <f t="shared" si="31"/>
        <v>lb/day</v>
      </c>
      <c r="F38" s="31"/>
      <c r="G38" s="28" t="str">
        <f t="shared" si="15"/>
        <v/>
      </c>
      <c r="H38" s="25" t="str">
        <f t="shared" si="23"/>
        <v/>
      </c>
      <c r="I38" s="32" t="str">
        <f t="shared" si="16"/>
        <v/>
      </c>
      <c r="J38" s="25" t="str">
        <f t="shared" si="32"/>
        <v/>
      </c>
      <c r="K38" s="31"/>
      <c r="L38" s="33" t="str">
        <f>IF(ISERROR('Data Entry'!B43*1),0,IF('Data Entry'!B43=0,"",IF('Data Entry'!C43="mg/L",'Data Entry'!B43*1000,IF('Data Entry'!C43="ug/L",'Data Entry'!B43,""))))</f>
        <v/>
      </c>
      <c r="M38" s="25" t="str">
        <f t="shared" si="24"/>
        <v/>
      </c>
      <c r="N38" s="37" t="str">
        <f>IF(L38=0,0,IF(L38="","",'Data Entry'!D43))</f>
        <v/>
      </c>
      <c r="O38" s="25" t="str">
        <f t="shared" si="25"/>
        <v/>
      </c>
      <c r="P38" s="41"/>
      <c r="Q38" s="32" t="str">
        <f>IF(ISERROR('Data Entry'!G43*1),0,IF('Data Entry'!G43=0,"",IF('Data Entry'!H43="mg/L",'Data Entry'!G43*1000,IF('Data Entry'!H43="ug/L",'Data Entry'!G43,""))))</f>
        <v/>
      </c>
      <c r="R38" s="19" t="str">
        <f t="shared" si="26"/>
        <v/>
      </c>
      <c r="S38" s="37" t="str">
        <f>IF(Q38=0,0,IF(Q38="","",'Data Entry'!I43))</f>
        <v/>
      </c>
      <c r="T38" s="19" t="str">
        <f t="shared" si="27"/>
        <v/>
      </c>
      <c r="U38" s="41"/>
      <c r="V38" s="33" t="str">
        <f>IF(ISERROR('Data Entry'!L43*1),0,IF('Data Entry'!L43=0,"",IF('Data Entry'!M43="mg/L",'Data Entry'!L43*1000,IF('Data Entry'!M43="ug/L",'Data Entry'!L43,""))))</f>
        <v/>
      </c>
      <c r="W38" s="25" t="str">
        <f t="shared" si="28"/>
        <v/>
      </c>
      <c r="X38" s="37" t="str">
        <f>IF(V38=0,0,IF(V38="","",'Data Entry'!N43))</f>
        <v/>
      </c>
      <c r="Y38" s="19" t="str">
        <f t="shared" si="29"/>
        <v/>
      </c>
    </row>
    <row r="39" spans="1:25">
      <c r="A39" s="3" t="s">
        <v>94</v>
      </c>
      <c r="B39" s="8">
        <f t="shared" si="21"/>
        <v>0</v>
      </c>
      <c r="C39" s="24" t="str">
        <f t="shared" si="22"/>
        <v>ug/L</v>
      </c>
      <c r="D39" s="34">
        <f t="shared" si="30"/>
        <v>0</v>
      </c>
      <c r="E39" s="24" t="str">
        <f t="shared" si="31"/>
        <v>lb/day</v>
      </c>
      <c r="F39" s="31"/>
      <c r="G39" s="27" t="str">
        <f t="shared" si="15"/>
        <v/>
      </c>
      <c r="H39" s="24" t="str">
        <f t="shared" si="23"/>
        <v/>
      </c>
      <c r="I39" s="34" t="str">
        <f t="shared" si="16"/>
        <v/>
      </c>
      <c r="J39" s="24" t="str">
        <f t="shared" si="32"/>
        <v/>
      </c>
      <c r="K39" s="31"/>
      <c r="L39" s="35" t="str">
        <f>IF(ISERROR('Data Entry'!B44*1),0,IF('Data Entry'!B44=0,"",IF('Data Entry'!C44="mg/L",'Data Entry'!B44*1000,IF('Data Entry'!C44="ug/L",'Data Entry'!B44,""))))</f>
        <v/>
      </c>
      <c r="M39" s="24" t="str">
        <f t="shared" si="24"/>
        <v/>
      </c>
      <c r="N39" s="36" t="str">
        <f>IF(L39=0,0,IF(L39="","",'Data Entry'!D44))</f>
        <v/>
      </c>
      <c r="O39" s="24" t="str">
        <f t="shared" si="25"/>
        <v/>
      </c>
      <c r="P39" s="41"/>
      <c r="Q39" s="34" t="str">
        <f>IF(ISERROR('Data Entry'!G44*1),0,IF('Data Entry'!G44=0,"",IF('Data Entry'!H44="mg/L",'Data Entry'!G44*1000,IF('Data Entry'!H44="ug/L",'Data Entry'!G44,""))))</f>
        <v/>
      </c>
      <c r="R39" s="3" t="str">
        <f t="shared" si="26"/>
        <v/>
      </c>
      <c r="S39" s="36" t="str">
        <f>IF(Q39=0,0,IF(Q39="","",'Data Entry'!I44))</f>
        <v/>
      </c>
      <c r="T39" s="3" t="str">
        <f t="shared" si="27"/>
        <v/>
      </c>
      <c r="U39" s="41"/>
      <c r="V39" s="35" t="str">
        <f>IF(ISERROR('Data Entry'!L44*1),0,IF('Data Entry'!L44=0,"",IF('Data Entry'!M44="mg/L",'Data Entry'!L44*1000,IF('Data Entry'!M44="ug/L",'Data Entry'!L44,""))))</f>
        <v/>
      </c>
      <c r="W39" s="24" t="str">
        <f t="shared" si="28"/>
        <v/>
      </c>
      <c r="X39" s="36" t="str">
        <f>IF(V39=0,0,IF(V39="","",'Data Entry'!N44))</f>
        <v/>
      </c>
      <c r="Y39" s="3" t="str">
        <f t="shared" si="29"/>
        <v/>
      </c>
    </row>
    <row r="40" spans="1:25">
      <c r="A40" s="19" t="s">
        <v>95</v>
      </c>
      <c r="B40" s="20">
        <f t="shared" si="21"/>
        <v>0</v>
      </c>
      <c r="C40" s="25" t="str">
        <f t="shared" si="22"/>
        <v>ug/L</v>
      </c>
      <c r="D40" s="32">
        <f t="shared" si="30"/>
        <v>0</v>
      </c>
      <c r="E40" s="25" t="str">
        <f t="shared" si="31"/>
        <v>lb/day</v>
      </c>
      <c r="F40" s="31"/>
      <c r="G40" s="28" t="str">
        <f t="shared" si="15"/>
        <v/>
      </c>
      <c r="H40" s="25" t="str">
        <f t="shared" si="23"/>
        <v/>
      </c>
      <c r="I40" s="32" t="str">
        <f t="shared" si="16"/>
        <v/>
      </c>
      <c r="J40" s="25" t="str">
        <f t="shared" si="32"/>
        <v/>
      </c>
      <c r="K40" s="31"/>
      <c r="L40" s="33" t="str">
        <f>IF(ISERROR('Data Entry'!B45*1),0,IF('Data Entry'!B45=0,"",IF('Data Entry'!C45="mg/L",'Data Entry'!B45*1000,IF('Data Entry'!C45="ug/L",'Data Entry'!B45,""))))</f>
        <v/>
      </c>
      <c r="M40" s="25" t="str">
        <f t="shared" si="24"/>
        <v/>
      </c>
      <c r="N40" s="37" t="str">
        <f>IF(L40=0,0,IF(L40="","",'Data Entry'!D45))</f>
        <v/>
      </c>
      <c r="O40" s="25" t="str">
        <f t="shared" si="25"/>
        <v/>
      </c>
      <c r="P40" s="41"/>
      <c r="Q40" s="32" t="str">
        <f>IF(ISERROR('Data Entry'!G45*1),0,IF('Data Entry'!G45=0,"",IF('Data Entry'!H45="mg/L",'Data Entry'!G45*1000,IF('Data Entry'!H45="ug/L",'Data Entry'!G45,""))))</f>
        <v/>
      </c>
      <c r="R40" s="19" t="str">
        <f t="shared" si="26"/>
        <v/>
      </c>
      <c r="S40" s="37" t="str">
        <f>IF(Q40=0,0,IF(Q40="","",'Data Entry'!I45))</f>
        <v/>
      </c>
      <c r="T40" s="19" t="str">
        <f t="shared" si="27"/>
        <v/>
      </c>
      <c r="U40" s="41"/>
      <c r="V40" s="33" t="str">
        <f>IF(ISERROR('Data Entry'!L45*1),0,IF('Data Entry'!L45=0,"",IF('Data Entry'!M45="mg/L",'Data Entry'!L45*1000,IF('Data Entry'!M45="ug/L",'Data Entry'!L45,""))))</f>
        <v/>
      </c>
      <c r="W40" s="25" t="str">
        <f t="shared" si="28"/>
        <v/>
      </c>
      <c r="X40" s="37" t="str">
        <f>IF(V40=0,0,IF(V40="","",'Data Entry'!N45))</f>
        <v/>
      </c>
      <c r="Y40" s="19" t="str">
        <f t="shared" si="29"/>
        <v/>
      </c>
    </row>
    <row r="41" spans="1:25">
      <c r="A41" s="3" t="s">
        <v>96</v>
      </c>
      <c r="B41" s="8">
        <f t="shared" si="21"/>
        <v>0</v>
      </c>
      <c r="C41" s="24" t="str">
        <f t="shared" si="22"/>
        <v>ug/L</v>
      </c>
      <c r="D41" s="34">
        <f t="shared" si="30"/>
        <v>0</v>
      </c>
      <c r="E41" s="24" t="str">
        <f t="shared" si="31"/>
        <v>lb/day</v>
      </c>
      <c r="F41" s="31"/>
      <c r="G41" s="27" t="str">
        <f t="shared" si="15"/>
        <v/>
      </c>
      <c r="H41" s="24" t="str">
        <f t="shared" si="23"/>
        <v/>
      </c>
      <c r="I41" s="34" t="str">
        <f t="shared" si="16"/>
        <v/>
      </c>
      <c r="J41" s="24" t="str">
        <f t="shared" si="32"/>
        <v/>
      </c>
      <c r="K41" s="31"/>
      <c r="L41" s="35" t="str">
        <f>IF(ISERROR('Data Entry'!B46*1),0,IF('Data Entry'!B46=0,"",IF('Data Entry'!C46="mg/L",'Data Entry'!B46*1000,IF('Data Entry'!C46="ug/L",'Data Entry'!B46,""))))</f>
        <v/>
      </c>
      <c r="M41" s="24" t="str">
        <f t="shared" si="24"/>
        <v/>
      </c>
      <c r="N41" s="36" t="str">
        <f>IF(L41=0,0,IF(L41="","",'Data Entry'!D46))</f>
        <v/>
      </c>
      <c r="O41" s="24" t="str">
        <f t="shared" si="25"/>
        <v/>
      </c>
      <c r="P41" s="41"/>
      <c r="Q41" s="34" t="str">
        <f>IF(ISERROR('Data Entry'!G46*1),0,IF('Data Entry'!G46=0,"",IF('Data Entry'!H46="mg/L",'Data Entry'!G46*1000,IF('Data Entry'!H46="ug/L",'Data Entry'!G46,""))))</f>
        <v/>
      </c>
      <c r="R41" s="3" t="str">
        <f t="shared" si="26"/>
        <v/>
      </c>
      <c r="S41" s="36" t="str">
        <f>IF(Q41=0,0,IF(Q41="","",'Data Entry'!I46))</f>
        <v/>
      </c>
      <c r="T41" s="3" t="str">
        <f t="shared" si="27"/>
        <v/>
      </c>
      <c r="U41" s="41"/>
      <c r="V41" s="35" t="str">
        <f>IF(ISERROR('Data Entry'!L46*1),0,IF('Data Entry'!L46=0,"",IF('Data Entry'!M46="mg/L",'Data Entry'!L46*1000,IF('Data Entry'!M46="ug/L",'Data Entry'!L46,""))))</f>
        <v/>
      </c>
      <c r="W41" s="24" t="str">
        <f t="shared" si="28"/>
        <v/>
      </c>
      <c r="X41" s="36" t="str">
        <f>IF(V41=0,0,IF(V41="","",'Data Entry'!N46))</f>
        <v/>
      </c>
      <c r="Y41" s="3" t="str">
        <f t="shared" si="29"/>
        <v/>
      </c>
    </row>
    <row r="42" spans="1:25">
      <c r="A42" s="19" t="s">
        <v>97</v>
      </c>
      <c r="B42" s="20">
        <f t="shared" si="21"/>
        <v>0</v>
      </c>
      <c r="C42" s="25" t="str">
        <f t="shared" si="22"/>
        <v>ug/L</v>
      </c>
      <c r="D42" s="32">
        <f t="shared" si="30"/>
        <v>0</v>
      </c>
      <c r="E42" s="25" t="str">
        <f t="shared" si="31"/>
        <v>lb/day</v>
      </c>
      <c r="F42" s="31"/>
      <c r="G42" s="28" t="str">
        <f t="shared" si="15"/>
        <v/>
      </c>
      <c r="H42" s="25" t="str">
        <f t="shared" si="23"/>
        <v/>
      </c>
      <c r="I42" s="32" t="str">
        <f t="shared" si="16"/>
        <v/>
      </c>
      <c r="J42" s="25" t="str">
        <f t="shared" si="32"/>
        <v/>
      </c>
      <c r="K42" s="31"/>
      <c r="L42" s="33" t="str">
        <f>IF(ISERROR('Data Entry'!B47*1),0,IF('Data Entry'!B47=0,"",IF('Data Entry'!C47="mg/L",'Data Entry'!B47*1000,IF('Data Entry'!C47="ug/L",'Data Entry'!B47,""))))</f>
        <v/>
      </c>
      <c r="M42" s="25" t="str">
        <f t="shared" si="24"/>
        <v/>
      </c>
      <c r="N42" s="37" t="str">
        <f>IF(L42=0,0,IF(L42="","",'Data Entry'!D47))</f>
        <v/>
      </c>
      <c r="O42" s="25" t="str">
        <f t="shared" si="25"/>
        <v/>
      </c>
      <c r="P42" s="41"/>
      <c r="Q42" s="32" t="str">
        <f>IF(ISERROR('Data Entry'!G47*1),0,IF('Data Entry'!G47=0,"",IF('Data Entry'!H47="mg/L",'Data Entry'!G47*1000,IF('Data Entry'!H47="ug/L",'Data Entry'!G47,""))))</f>
        <v/>
      </c>
      <c r="R42" s="19" t="str">
        <f t="shared" si="26"/>
        <v/>
      </c>
      <c r="S42" s="37" t="str">
        <f>IF(Q42=0,0,IF(Q42="","",'Data Entry'!I47))</f>
        <v/>
      </c>
      <c r="T42" s="19" t="str">
        <f t="shared" si="27"/>
        <v/>
      </c>
      <c r="U42" s="41"/>
      <c r="V42" s="33" t="str">
        <f>IF(ISERROR('Data Entry'!L47*1),0,IF('Data Entry'!L47=0,"",IF('Data Entry'!M47="mg/L",'Data Entry'!L47*1000,IF('Data Entry'!M47="ug/L",'Data Entry'!L47,""))))</f>
        <v/>
      </c>
      <c r="W42" s="25" t="str">
        <f t="shared" si="28"/>
        <v/>
      </c>
      <c r="X42" s="37" t="str">
        <f>IF(V42=0,0,IF(V42="","",'Data Entry'!N47))</f>
        <v/>
      </c>
      <c r="Y42" s="19" t="str">
        <f t="shared" si="29"/>
        <v/>
      </c>
    </row>
    <row r="43" spans="1:25">
      <c r="A43" s="3" t="s">
        <v>98</v>
      </c>
      <c r="B43" s="8">
        <f t="shared" si="21"/>
        <v>0</v>
      </c>
      <c r="C43" s="24" t="str">
        <f t="shared" si="22"/>
        <v>ug/L</v>
      </c>
      <c r="D43" s="34">
        <f t="shared" si="30"/>
        <v>0</v>
      </c>
      <c r="E43" s="24" t="str">
        <f t="shared" si="31"/>
        <v>lb/day</v>
      </c>
      <c r="F43" s="31"/>
      <c r="G43" s="27" t="str">
        <f t="shared" si="15"/>
        <v/>
      </c>
      <c r="H43" s="24" t="str">
        <f t="shared" si="23"/>
        <v/>
      </c>
      <c r="I43" s="34" t="str">
        <f t="shared" si="16"/>
        <v/>
      </c>
      <c r="J43" s="24" t="str">
        <f t="shared" si="32"/>
        <v/>
      </c>
      <c r="K43" s="31"/>
      <c r="L43" s="35" t="str">
        <f>IF(ISERROR('Data Entry'!B48*1),0,IF('Data Entry'!B48=0,"",IF('Data Entry'!C48="mg/L",'Data Entry'!B48*1000,IF('Data Entry'!C48="ug/L",'Data Entry'!B48,""))))</f>
        <v/>
      </c>
      <c r="M43" s="24" t="str">
        <f t="shared" si="24"/>
        <v/>
      </c>
      <c r="N43" s="36" t="str">
        <f>IF(L43=0,0,IF(L43="","",'Data Entry'!D48))</f>
        <v/>
      </c>
      <c r="O43" s="24" t="str">
        <f t="shared" si="25"/>
        <v/>
      </c>
      <c r="P43" s="41"/>
      <c r="Q43" s="34" t="str">
        <f>IF(ISERROR('Data Entry'!G48*1),0,IF('Data Entry'!G48=0,"",IF('Data Entry'!H48="mg/L",'Data Entry'!G48*1000,IF('Data Entry'!H48="ug/L",'Data Entry'!G48,""))))</f>
        <v/>
      </c>
      <c r="R43" s="3" t="str">
        <f t="shared" si="26"/>
        <v/>
      </c>
      <c r="S43" s="36" t="str">
        <f>IF(Q43=0,0,IF(Q43="","",'Data Entry'!I48))</f>
        <v/>
      </c>
      <c r="T43" s="3" t="str">
        <f t="shared" si="27"/>
        <v/>
      </c>
      <c r="U43" s="41"/>
      <c r="V43" s="35" t="str">
        <f>IF(ISERROR('Data Entry'!L48*1),0,IF('Data Entry'!L48=0,"",IF('Data Entry'!M48="mg/L",'Data Entry'!L48*1000,IF('Data Entry'!M48="ug/L",'Data Entry'!L48,""))))</f>
        <v/>
      </c>
      <c r="W43" s="24" t="str">
        <f t="shared" si="28"/>
        <v/>
      </c>
      <c r="X43" s="36" t="str">
        <f>IF(V43=0,0,IF(V43="","",'Data Entry'!N48))</f>
        <v/>
      </c>
      <c r="Y43" s="3" t="str">
        <f t="shared" si="29"/>
        <v/>
      </c>
    </row>
    <row r="44" spans="1:25">
      <c r="A44" s="19" t="s">
        <v>99</v>
      </c>
      <c r="B44" s="20">
        <f t="shared" si="21"/>
        <v>0</v>
      </c>
      <c r="C44" s="25" t="str">
        <f t="shared" si="22"/>
        <v>ug/L</v>
      </c>
      <c r="D44" s="32">
        <f t="shared" si="30"/>
        <v>0</v>
      </c>
      <c r="E44" s="25" t="str">
        <f t="shared" si="31"/>
        <v>lb/day</v>
      </c>
      <c r="F44" s="31"/>
      <c r="G44" s="28" t="str">
        <f t="shared" si="15"/>
        <v/>
      </c>
      <c r="H44" s="25" t="str">
        <f t="shared" si="23"/>
        <v/>
      </c>
      <c r="I44" s="32" t="str">
        <f t="shared" si="16"/>
        <v/>
      </c>
      <c r="J44" s="25" t="str">
        <f t="shared" si="32"/>
        <v/>
      </c>
      <c r="K44" s="31"/>
      <c r="L44" s="33" t="str">
        <f>IF(ISERROR('Data Entry'!B49*1),0,IF('Data Entry'!B49=0,"",IF('Data Entry'!C49="mg/L",'Data Entry'!B49*1000,IF('Data Entry'!C49="ug/L",'Data Entry'!B49,""))))</f>
        <v/>
      </c>
      <c r="M44" s="25" t="str">
        <f t="shared" si="24"/>
        <v/>
      </c>
      <c r="N44" s="37" t="str">
        <f>IF(L44=0,0,IF(L44="","",'Data Entry'!D49))</f>
        <v/>
      </c>
      <c r="O44" s="25" t="str">
        <f t="shared" si="25"/>
        <v/>
      </c>
      <c r="P44" s="41"/>
      <c r="Q44" s="32" t="str">
        <f>IF(ISERROR('Data Entry'!G49*1),0,IF('Data Entry'!G49=0,"",IF('Data Entry'!H49="mg/L",'Data Entry'!G49*1000,IF('Data Entry'!H49="ug/L",'Data Entry'!G49,""))))</f>
        <v/>
      </c>
      <c r="R44" s="19" t="str">
        <f t="shared" si="26"/>
        <v/>
      </c>
      <c r="S44" s="37" t="str">
        <f>IF(Q44=0,0,IF(Q44="","",'Data Entry'!I49))</f>
        <v/>
      </c>
      <c r="T44" s="19" t="str">
        <f t="shared" si="27"/>
        <v/>
      </c>
      <c r="U44" s="41"/>
      <c r="V44" s="33" t="str">
        <f>IF(ISERROR('Data Entry'!L49*1),0,IF('Data Entry'!L49=0,"",IF('Data Entry'!M49="mg/L",'Data Entry'!L49*1000,IF('Data Entry'!M49="ug/L",'Data Entry'!L49,""))))</f>
        <v/>
      </c>
      <c r="W44" s="25" t="str">
        <f t="shared" si="28"/>
        <v/>
      </c>
      <c r="X44" s="37" t="str">
        <f>IF(V44=0,0,IF(V44="","",'Data Entry'!N49))</f>
        <v/>
      </c>
      <c r="Y44" s="19" t="str">
        <f t="shared" si="29"/>
        <v/>
      </c>
    </row>
    <row r="45" spans="1:25">
      <c r="A45" s="3" t="s">
        <v>37</v>
      </c>
      <c r="B45" s="8">
        <f t="shared" si="21"/>
        <v>0</v>
      </c>
      <c r="C45" s="24" t="str">
        <f t="shared" si="22"/>
        <v>ug/L</v>
      </c>
      <c r="D45" s="34">
        <f t="shared" si="30"/>
        <v>0</v>
      </c>
      <c r="E45" s="24" t="str">
        <f t="shared" si="31"/>
        <v>lb/day</v>
      </c>
      <c r="F45" s="31"/>
      <c r="G45" s="27" t="str">
        <f t="shared" si="15"/>
        <v/>
      </c>
      <c r="H45" s="24" t="str">
        <f t="shared" si="23"/>
        <v/>
      </c>
      <c r="I45" s="34" t="str">
        <f t="shared" si="16"/>
        <v/>
      </c>
      <c r="J45" s="24" t="str">
        <f t="shared" si="32"/>
        <v/>
      </c>
      <c r="K45" s="31"/>
      <c r="L45" s="35" t="str">
        <f>IF(ISERROR('Data Entry'!B50*1),0,IF('Data Entry'!B50=0,"",IF('Data Entry'!C50="mg/L",'Data Entry'!B50*1000,IF('Data Entry'!C50="ug/L",'Data Entry'!B50,""))))</f>
        <v/>
      </c>
      <c r="M45" s="24" t="str">
        <f t="shared" si="24"/>
        <v/>
      </c>
      <c r="N45" s="36" t="str">
        <f>IF(L45=0,0,IF(L45="","",'Data Entry'!D50))</f>
        <v/>
      </c>
      <c r="O45" s="24" t="str">
        <f t="shared" si="25"/>
        <v/>
      </c>
      <c r="P45" s="41"/>
      <c r="Q45" s="34" t="str">
        <f>IF(ISERROR('Data Entry'!G50*1),0,IF('Data Entry'!G50=0,"",IF('Data Entry'!H50="mg/L",'Data Entry'!G50*1000,IF('Data Entry'!H50="ug/L",'Data Entry'!G50,""))))</f>
        <v/>
      </c>
      <c r="R45" s="3" t="str">
        <f t="shared" si="26"/>
        <v/>
      </c>
      <c r="S45" s="36" t="str">
        <f>IF(Q45=0,0,IF(Q45="","",'Data Entry'!I50))</f>
        <v/>
      </c>
      <c r="T45" s="3" t="str">
        <f t="shared" si="27"/>
        <v/>
      </c>
      <c r="U45" s="41"/>
      <c r="V45" s="35" t="str">
        <f>IF(ISERROR('Data Entry'!L50*1),0,IF('Data Entry'!L50=0,"",IF('Data Entry'!M50="mg/L",'Data Entry'!L50*1000,IF('Data Entry'!M50="ug/L",'Data Entry'!L50,""))))</f>
        <v/>
      </c>
      <c r="W45" s="24" t="str">
        <f t="shared" si="28"/>
        <v/>
      </c>
      <c r="X45" s="36" t="str">
        <f>IF(V45=0,0,IF(V45="","",'Data Entry'!N50))</f>
        <v/>
      </c>
      <c r="Y45" s="3" t="str">
        <f t="shared" si="29"/>
        <v/>
      </c>
    </row>
    <row r="46" spans="1:25">
      <c r="A46" s="19" t="s">
        <v>38</v>
      </c>
      <c r="B46" s="20">
        <f t="shared" si="21"/>
        <v>0</v>
      </c>
      <c r="C46" s="25" t="str">
        <f t="shared" si="22"/>
        <v>ug/L</v>
      </c>
      <c r="D46" s="32">
        <f t="shared" si="30"/>
        <v>0</v>
      </c>
      <c r="E46" s="25" t="str">
        <f t="shared" si="31"/>
        <v>lb/day</v>
      </c>
      <c r="F46" s="31"/>
      <c r="G46" s="28" t="str">
        <f t="shared" si="15"/>
        <v/>
      </c>
      <c r="H46" s="25" t="str">
        <f t="shared" si="23"/>
        <v/>
      </c>
      <c r="I46" s="32" t="str">
        <f t="shared" si="16"/>
        <v/>
      </c>
      <c r="J46" s="25" t="str">
        <f t="shared" si="32"/>
        <v/>
      </c>
      <c r="K46" s="31"/>
      <c r="L46" s="33" t="str">
        <f>IF(ISERROR('Data Entry'!B51*1),0,IF('Data Entry'!B51=0,"",IF('Data Entry'!C51="mg/L",'Data Entry'!B51*1000,IF('Data Entry'!C51="ug/L",'Data Entry'!B51,""))))</f>
        <v/>
      </c>
      <c r="M46" s="25" t="str">
        <f t="shared" si="24"/>
        <v/>
      </c>
      <c r="N46" s="37" t="str">
        <f>IF(L46=0,0,IF(L46="","",'Data Entry'!D51))</f>
        <v/>
      </c>
      <c r="O46" s="25" t="str">
        <f t="shared" si="25"/>
        <v/>
      </c>
      <c r="P46" s="41"/>
      <c r="Q46" s="32" t="str">
        <f>IF(ISERROR('Data Entry'!G51*1),0,IF('Data Entry'!G51=0,"",IF('Data Entry'!H51="mg/L",'Data Entry'!G51*1000,IF('Data Entry'!H51="ug/L",'Data Entry'!G51,""))))</f>
        <v/>
      </c>
      <c r="R46" s="19" t="str">
        <f t="shared" si="26"/>
        <v/>
      </c>
      <c r="S46" s="37" t="str">
        <f>IF(Q46=0,0,IF(Q46="","",'Data Entry'!I51))</f>
        <v/>
      </c>
      <c r="T46" s="19" t="str">
        <f t="shared" si="27"/>
        <v/>
      </c>
      <c r="U46" s="41"/>
      <c r="V46" s="33" t="str">
        <f>IF(ISERROR('Data Entry'!L51*1),0,IF('Data Entry'!L51=0,"",IF('Data Entry'!M51="mg/L",'Data Entry'!L51*1000,IF('Data Entry'!M51="ug/L",'Data Entry'!L51,""))))</f>
        <v/>
      </c>
      <c r="W46" s="25" t="str">
        <f t="shared" si="28"/>
        <v/>
      </c>
      <c r="X46" s="37" t="str">
        <f>IF(V46=0,0,IF(V46="","",'Data Entry'!N51))</f>
        <v/>
      </c>
      <c r="Y46" s="19" t="str">
        <f t="shared" si="29"/>
        <v/>
      </c>
    </row>
    <row r="47" spans="1:25">
      <c r="A47" s="3" t="s">
        <v>39</v>
      </c>
      <c r="B47" s="8">
        <f t="shared" si="21"/>
        <v>0</v>
      </c>
      <c r="C47" s="24" t="str">
        <f t="shared" si="22"/>
        <v>ug/L</v>
      </c>
      <c r="D47" s="34">
        <f t="shared" si="30"/>
        <v>0</v>
      </c>
      <c r="E47" s="24" t="str">
        <f t="shared" si="31"/>
        <v>lb/day</v>
      </c>
      <c r="F47" s="31"/>
      <c r="G47" s="27" t="str">
        <f t="shared" si="15"/>
        <v/>
      </c>
      <c r="H47" s="24" t="str">
        <f t="shared" si="23"/>
        <v/>
      </c>
      <c r="I47" s="34" t="str">
        <f t="shared" si="16"/>
        <v/>
      </c>
      <c r="J47" s="24" t="str">
        <f t="shared" si="32"/>
        <v/>
      </c>
      <c r="K47" s="31"/>
      <c r="L47" s="35" t="str">
        <f>IF(ISERROR('Data Entry'!B52*1),0,IF('Data Entry'!B52=0,"",IF('Data Entry'!C52="mg/L",'Data Entry'!B52*1000,IF('Data Entry'!C52="ug/L",'Data Entry'!B52,""))))</f>
        <v/>
      </c>
      <c r="M47" s="24" t="str">
        <f t="shared" si="24"/>
        <v/>
      </c>
      <c r="N47" s="36" t="str">
        <f>IF(L47=0,0,IF(L47="","",'Data Entry'!D52))</f>
        <v/>
      </c>
      <c r="O47" s="24" t="str">
        <f t="shared" si="25"/>
        <v/>
      </c>
      <c r="P47" s="41"/>
      <c r="Q47" s="34" t="str">
        <f>IF(ISERROR('Data Entry'!G52*1),0,IF('Data Entry'!G52=0,"",IF('Data Entry'!H52="mg/L",'Data Entry'!G52*1000,IF('Data Entry'!H52="ug/L",'Data Entry'!G52,""))))</f>
        <v/>
      </c>
      <c r="R47" s="3" t="str">
        <f t="shared" si="26"/>
        <v/>
      </c>
      <c r="S47" s="36" t="str">
        <f>IF(Q47=0,0,IF(Q47="","",'Data Entry'!I52))</f>
        <v/>
      </c>
      <c r="T47" s="3" t="str">
        <f t="shared" si="27"/>
        <v/>
      </c>
      <c r="U47" s="41"/>
      <c r="V47" s="35" t="str">
        <f>IF(ISERROR('Data Entry'!L52*1),0,IF('Data Entry'!L52=0,"",IF('Data Entry'!M52="mg/L",'Data Entry'!L52*1000,IF('Data Entry'!M52="ug/L",'Data Entry'!L52,""))))</f>
        <v/>
      </c>
      <c r="W47" s="24" t="str">
        <f t="shared" si="28"/>
        <v/>
      </c>
      <c r="X47" s="36" t="str">
        <f>IF(V47=0,0,IF(V47="","",'Data Entry'!N52))</f>
        <v/>
      </c>
      <c r="Y47" s="3" t="str">
        <f t="shared" si="29"/>
        <v/>
      </c>
    </row>
    <row r="48" spans="1:25">
      <c r="A48" s="19" t="s">
        <v>100</v>
      </c>
      <c r="B48" s="20">
        <f t="shared" si="21"/>
        <v>0</v>
      </c>
      <c r="C48" s="25" t="str">
        <f t="shared" si="22"/>
        <v>ug/L</v>
      </c>
      <c r="D48" s="32">
        <f t="shared" si="30"/>
        <v>0</v>
      </c>
      <c r="E48" s="25" t="str">
        <f t="shared" si="31"/>
        <v>lb/day</v>
      </c>
      <c r="F48" s="31"/>
      <c r="G48" s="28" t="str">
        <f t="shared" si="15"/>
        <v/>
      </c>
      <c r="H48" s="25" t="str">
        <f t="shared" si="23"/>
        <v/>
      </c>
      <c r="I48" s="32" t="str">
        <f t="shared" si="16"/>
        <v/>
      </c>
      <c r="J48" s="25" t="str">
        <f t="shared" si="32"/>
        <v/>
      </c>
      <c r="K48" s="31"/>
      <c r="L48" s="33" t="str">
        <f>IF(ISERROR('Data Entry'!B53*1),0,IF('Data Entry'!B53=0,"",IF('Data Entry'!C53="mg/L",'Data Entry'!B53*1000,IF('Data Entry'!C53="ug/L",'Data Entry'!B53,""))))</f>
        <v/>
      </c>
      <c r="M48" s="25" t="str">
        <f t="shared" si="24"/>
        <v/>
      </c>
      <c r="N48" s="37" t="str">
        <f>IF(L48=0,0,IF(L48="","",'Data Entry'!D53))</f>
        <v/>
      </c>
      <c r="O48" s="25" t="str">
        <f t="shared" si="25"/>
        <v/>
      </c>
      <c r="P48" s="41"/>
      <c r="Q48" s="32" t="str">
        <f>IF(ISERROR('Data Entry'!G53*1),0,IF('Data Entry'!G53=0,"",IF('Data Entry'!H53="mg/L",'Data Entry'!G53*1000,IF('Data Entry'!H53="ug/L",'Data Entry'!G53,""))))</f>
        <v/>
      </c>
      <c r="R48" s="19" t="str">
        <f t="shared" si="26"/>
        <v/>
      </c>
      <c r="S48" s="37" t="str">
        <f>IF(Q48=0,0,IF(Q48="","",'Data Entry'!I53))</f>
        <v/>
      </c>
      <c r="T48" s="19" t="str">
        <f t="shared" si="27"/>
        <v/>
      </c>
      <c r="U48" s="41"/>
      <c r="V48" s="33" t="str">
        <f>IF(ISERROR('Data Entry'!L53*1),0,IF('Data Entry'!L53=0,"",IF('Data Entry'!M53="mg/L",'Data Entry'!L53*1000,IF('Data Entry'!M53="ug/L",'Data Entry'!L53,""))))</f>
        <v/>
      </c>
      <c r="W48" s="25" t="str">
        <f t="shared" si="28"/>
        <v/>
      </c>
      <c r="X48" s="37" t="str">
        <f>IF(V48=0,0,IF(V48="","",'Data Entry'!N53))</f>
        <v/>
      </c>
      <c r="Y48" s="19" t="str">
        <f t="shared" si="29"/>
        <v/>
      </c>
    </row>
    <row r="49" spans="1:25">
      <c r="A49" s="85" t="s">
        <v>40</v>
      </c>
      <c r="B49" s="85"/>
      <c r="C49" s="85"/>
      <c r="D49" s="85"/>
      <c r="E49" s="85"/>
      <c r="F49" s="85"/>
      <c r="G49" s="85"/>
      <c r="H49" s="85"/>
      <c r="I49" s="85"/>
      <c r="J49" s="85"/>
      <c r="K49" s="85"/>
      <c r="L49" s="85"/>
      <c r="M49" s="85"/>
      <c r="N49" s="85"/>
      <c r="O49" s="85"/>
      <c r="P49" s="85"/>
      <c r="Q49" s="85"/>
      <c r="R49" s="85"/>
      <c r="S49" s="85"/>
      <c r="T49" s="85"/>
      <c r="U49" s="85"/>
      <c r="V49" s="85"/>
      <c r="W49" s="85"/>
      <c r="X49" s="85"/>
      <c r="Y49" s="85"/>
    </row>
    <row r="50" spans="1:25">
      <c r="A50" s="3" t="s">
        <v>101</v>
      </c>
      <c r="B50" s="8">
        <f t="shared" ref="B50:B59" si="33">MAX(L50,Q50,V50)</f>
        <v>0</v>
      </c>
      <c r="C50" s="24" t="str">
        <f t="shared" si="22"/>
        <v>ug/L</v>
      </c>
      <c r="D50" s="34">
        <f t="shared" ref="D50:D59" si="34">MAX(N50,S50,X50)</f>
        <v>0</v>
      </c>
      <c r="E50" s="24" t="str">
        <f t="shared" ref="E50:E59" si="35">IF(D50="","","lb/day")</f>
        <v>lb/day</v>
      </c>
      <c r="F50" s="31"/>
      <c r="G50" s="27" t="str">
        <f t="shared" ref="G50:G60" si="36">IF(ISERROR(AVERAGE(L50,Q50,V50)),"",AVERAGE(L50,Q50,V50))</f>
        <v/>
      </c>
      <c r="H50" s="24" t="str">
        <f t="shared" si="23"/>
        <v/>
      </c>
      <c r="I50" s="34" t="str">
        <f t="shared" ref="I50:I60" si="37">IF(ISERROR(AVERAGE(N50,S50,X50)),"",AVERAGE(N50,S50,X50))</f>
        <v/>
      </c>
      <c r="J50" s="24" t="str">
        <f t="shared" ref="J50:J59" si="38">IF(I50="","","lb/day")</f>
        <v/>
      </c>
      <c r="K50" s="31"/>
      <c r="L50" s="35" t="str">
        <f>IF(ISERROR('Data Entry'!B55*1),0,IF('Data Entry'!B55=0,"",IF('Data Entry'!C55="mg/L",'Data Entry'!B55*1000,IF('Data Entry'!C55="ug/L",'Data Entry'!B55,""))))</f>
        <v/>
      </c>
      <c r="M50" s="24" t="str">
        <f t="shared" si="24"/>
        <v/>
      </c>
      <c r="N50" s="36" t="str">
        <f>IF(L50=0,0,IF(L50="","",'Data Entry'!D55))</f>
        <v/>
      </c>
      <c r="O50" s="24" t="str">
        <f t="shared" ref="O50:O59" si="39">IF(N50="","","lb/day")</f>
        <v/>
      </c>
      <c r="P50" s="41"/>
      <c r="Q50" s="34" t="str">
        <f>IF(ISERROR('Data Entry'!G55*1),0,IF('Data Entry'!G55=0,"",IF('Data Entry'!H55="mg/L",'Data Entry'!G55*1000,IF('Data Entry'!H55="ug/L",'Data Entry'!G55,""))))</f>
        <v/>
      </c>
      <c r="R50" s="3" t="str">
        <f t="shared" si="26"/>
        <v/>
      </c>
      <c r="S50" s="36" t="str">
        <f>IF(Q50=0,0,IF(Q50="","",'Data Entry'!I55))</f>
        <v/>
      </c>
      <c r="T50" s="3" t="str">
        <f t="shared" ref="T50:T59" si="40">IF(S50="","","lb/day")</f>
        <v/>
      </c>
      <c r="U50" s="41"/>
      <c r="V50" s="35" t="str">
        <f>IF(ISERROR('Data Entry'!L55*1),0,IF('Data Entry'!L55=0,"",IF('Data Entry'!M55="mg/L",'Data Entry'!L55*1000,IF('Data Entry'!M55="ug/L",'Data Entry'!L55,""))))</f>
        <v/>
      </c>
      <c r="W50" s="24" t="str">
        <f t="shared" si="28"/>
        <v/>
      </c>
      <c r="X50" s="36" t="str">
        <f>IF(V50=0,0,IF(V50="","",'Data Entry'!N55))</f>
        <v/>
      </c>
      <c r="Y50" s="3" t="str">
        <f t="shared" ref="Y50:Y59" si="41">IF(X50="","","lb/day")</f>
        <v/>
      </c>
    </row>
    <row r="51" spans="1:25">
      <c r="A51" s="19" t="s">
        <v>41</v>
      </c>
      <c r="B51" s="20">
        <f t="shared" si="33"/>
        <v>0</v>
      </c>
      <c r="C51" s="25" t="str">
        <f t="shared" si="22"/>
        <v>ug/L</v>
      </c>
      <c r="D51" s="32">
        <f t="shared" si="34"/>
        <v>0</v>
      </c>
      <c r="E51" s="25" t="str">
        <f t="shared" si="35"/>
        <v>lb/day</v>
      </c>
      <c r="F51" s="31"/>
      <c r="G51" s="28" t="str">
        <f t="shared" si="36"/>
        <v/>
      </c>
      <c r="H51" s="25" t="str">
        <f t="shared" si="23"/>
        <v/>
      </c>
      <c r="I51" s="32" t="str">
        <f t="shared" si="37"/>
        <v/>
      </c>
      <c r="J51" s="25" t="str">
        <f t="shared" si="38"/>
        <v/>
      </c>
      <c r="K51" s="31"/>
      <c r="L51" s="33" t="str">
        <f>IF(ISERROR('Data Entry'!B56*1),0,IF('Data Entry'!B56=0,"",IF('Data Entry'!C56="mg/L",'Data Entry'!B56*1000,IF('Data Entry'!C56="ug/L",'Data Entry'!B56,""))))</f>
        <v/>
      </c>
      <c r="M51" s="25" t="str">
        <f t="shared" si="24"/>
        <v/>
      </c>
      <c r="N51" s="37" t="str">
        <f>IF(L51=0,0,IF(L51="","",'Data Entry'!D56))</f>
        <v/>
      </c>
      <c r="O51" s="25" t="str">
        <f t="shared" si="39"/>
        <v/>
      </c>
      <c r="P51" s="41"/>
      <c r="Q51" s="32" t="str">
        <f>IF(ISERROR('Data Entry'!G56*1),0,IF('Data Entry'!G56=0,"",IF('Data Entry'!H56="mg/L",'Data Entry'!G56*1000,IF('Data Entry'!H56="ug/L",'Data Entry'!G56,""))))</f>
        <v/>
      </c>
      <c r="R51" s="19" t="str">
        <f t="shared" si="26"/>
        <v/>
      </c>
      <c r="S51" s="37" t="str">
        <f>IF(Q51=0,0,IF(Q51="","",'Data Entry'!I56))</f>
        <v/>
      </c>
      <c r="T51" s="19" t="str">
        <f t="shared" si="40"/>
        <v/>
      </c>
      <c r="U51" s="41"/>
      <c r="V51" s="33" t="str">
        <f>IF(ISERROR('Data Entry'!L56*1),0,IF('Data Entry'!L56=0,"",IF('Data Entry'!M56="mg/L",'Data Entry'!L56*1000,IF('Data Entry'!M56="ug/L",'Data Entry'!L56,""))))</f>
        <v/>
      </c>
      <c r="W51" s="25" t="str">
        <f t="shared" si="28"/>
        <v/>
      </c>
      <c r="X51" s="37" t="str">
        <f>IF(V51=0,0,IF(V51="","",'Data Entry'!N56))</f>
        <v/>
      </c>
      <c r="Y51" s="19" t="str">
        <f t="shared" si="41"/>
        <v/>
      </c>
    </row>
    <row r="52" spans="1:25">
      <c r="A52" s="3" t="s">
        <v>44</v>
      </c>
      <c r="B52" s="8">
        <f t="shared" si="33"/>
        <v>0</v>
      </c>
      <c r="C52" s="24" t="str">
        <f t="shared" si="22"/>
        <v>ug/L</v>
      </c>
      <c r="D52" s="34">
        <f t="shared" si="34"/>
        <v>0</v>
      </c>
      <c r="E52" s="24" t="str">
        <f t="shared" si="35"/>
        <v>lb/day</v>
      </c>
      <c r="F52" s="31"/>
      <c r="G52" s="27" t="str">
        <f t="shared" si="36"/>
        <v/>
      </c>
      <c r="H52" s="24" t="str">
        <f t="shared" si="23"/>
        <v/>
      </c>
      <c r="I52" s="34" t="str">
        <f t="shared" si="37"/>
        <v/>
      </c>
      <c r="J52" s="24" t="str">
        <f t="shared" si="38"/>
        <v/>
      </c>
      <c r="K52" s="31"/>
      <c r="L52" s="35" t="str">
        <f>IF(ISERROR('Data Entry'!B57*1),0,IF('Data Entry'!B57=0,"",IF('Data Entry'!C57="mg/L",'Data Entry'!B57*1000,IF('Data Entry'!C57="ug/L",'Data Entry'!B57,""))))</f>
        <v/>
      </c>
      <c r="M52" s="24" t="str">
        <f t="shared" si="24"/>
        <v/>
      </c>
      <c r="N52" s="36" t="str">
        <f>IF(L52=0,0,IF(L52="","",'Data Entry'!D57))</f>
        <v/>
      </c>
      <c r="O52" s="24" t="str">
        <f t="shared" si="39"/>
        <v/>
      </c>
      <c r="P52" s="41"/>
      <c r="Q52" s="34" t="str">
        <f>IF(ISERROR('Data Entry'!G57*1),0,IF('Data Entry'!G57=0,"",IF('Data Entry'!H57="mg/L",'Data Entry'!G57*1000,IF('Data Entry'!H57="ug/L",'Data Entry'!G57,""))))</f>
        <v/>
      </c>
      <c r="R52" s="3" t="str">
        <f t="shared" si="26"/>
        <v/>
      </c>
      <c r="S52" s="36" t="str">
        <f>IF(Q52=0,0,IF(Q52="","",'Data Entry'!I57))</f>
        <v/>
      </c>
      <c r="T52" s="3" t="str">
        <f t="shared" si="40"/>
        <v/>
      </c>
      <c r="U52" s="41"/>
      <c r="V52" s="35" t="str">
        <f>IF(ISERROR('Data Entry'!L57*1),0,IF('Data Entry'!L57=0,"",IF('Data Entry'!M57="mg/L",'Data Entry'!L57*1000,IF('Data Entry'!M57="ug/L",'Data Entry'!L57,""))))</f>
        <v/>
      </c>
      <c r="W52" s="24" t="str">
        <f t="shared" si="28"/>
        <v/>
      </c>
      <c r="X52" s="36" t="str">
        <f>IF(V52=0,0,IF(V52="","",'Data Entry'!N57))</f>
        <v/>
      </c>
      <c r="Y52" s="3" t="str">
        <f t="shared" si="41"/>
        <v/>
      </c>
    </row>
    <row r="53" spans="1:25">
      <c r="A53" s="19" t="s">
        <v>45</v>
      </c>
      <c r="B53" s="20">
        <f t="shared" si="33"/>
        <v>0</v>
      </c>
      <c r="C53" s="25" t="str">
        <f t="shared" si="22"/>
        <v>ug/L</v>
      </c>
      <c r="D53" s="32">
        <f t="shared" si="34"/>
        <v>0</v>
      </c>
      <c r="E53" s="25" t="str">
        <f t="shared" si="35"/>
        <v>lb/day</v>
      </c>
      <c r="F53" s="31"/>
      <c r="G53" s="28" t="str">
        <f t="shared" si="36"/>
        <v/>
      </c>
      <c r="H53" s="25" t="str">
        <f t="shared" si="23"/>
        <v/>
      </c>
      <c r="I53" s="32" t="str">
        <f t="shared" si="37"/>
        <v/>
      </c>
      <c r="J53" s="25" t="str">
        <f t="shared" si="38"/>
        <v/>
      </c>
      <c r="K53" s="31"/>
      <c r="L53" s="33" t="str">
        <f>IF(ISERROR('Data Entry'!B58*1),0,IF('Data Entry'!B58=0,"",IF('Data Entry'!C58="mg/L",'Data Entry'!B58*1000,IF('Data Entry'!C58="ug/L",'Data Entry'!B58,""))))</f>
        <v/>
      </c>
      <c r="M53" s="25" t="str">
        <f t="shared" si="24"/>
        <v/>
      </c>
      <c r="N53" s="37" t="str">
        <f>IF(L53=0,0,IF(L53="","",'Data Entry'!D58))</f>
        <v/>
      </c>
      <c r="O53" s="25" t="str">
        <f t="shared" si="39"/>
        <v/>
      </c>
      <c r="P53" s="41"/>
      <c r="Q53" s="32" t="str">
        <f>IF(ISERROR('Data Entry'!G58*1),0,IF('Data Entry'!G58=0,"",IF('Data Entry'!H58="mg/L",'Data Entry'!G58*1000,IF('Data Entry'!H58="ug/L",'Data Entry'!G58,""))))</f>
        <v/>
      </c>
      <c r="R53" s="19" t="str">
        <f t="shared" si="26"/>
        <v/>
      </c>
      <c r="S53" s="37" t="str">
        <f>IF(Q53=0,0,IF(Q53="","",'Data Entry'!I58))</f>
        <v/>
      </c>
      <c r="T53" s="19" t="str">
        <f t="shared" si="40"/>
        <v/>
      </c>
      <c r="U53" s="41"/>
      <c r="V53" s="33" t="str">
        <f>IF(ISERROR('Data Entry'!L58*1),0,IF('Data Entry'!L58=0,"",IF('Data Entry'!M58="mg/L",'Data Entry'!L58*1000,IF('Data Entry'!M58="ug/L",'Data Entry'!L58,""))))</f>
        <v/>
      </c>
      <c r="W53" s="25" t="str">
        <f t="shared" si="28"/>
        <v/>
      </c>
      <c r="X53" s="37" t="str">
        <f>IF(V53=0,0,IF(V53="","",'Data Entry'!N58))</f>
        <v/>
      </c>
      <c r="Y53" s="19" t="str">
        <f t="shared" si="41"/>
        <v/>
      </c>
    </row>
    <row r="54" spans="1:25">
      <c r="A54" s="3" t="s">
        <v>102</v>
      </c>
      <c r="B54" s="8">
        <f t="shared" si="33"/>
        <v>0</v>
      </c>
      <c r="C54" s="24" t="str">
        <f t="shared" si="22"/>
        <v>ug/L</v>
      </c>
      <c r="D54" s="34">
        <f t="shared" si="34"/>
        <v>0</v>
      </c>
      <c r="E54" s="24" t="str">
        <f t="shared" si="35"/>
        <v>lb/day</v>
      </c>
      <c r="F54" s="31"/>
      <c r="G54" s="27" t="str">
        <f t="shared" si="36"/>
        <v/>
      </c>
      <c r="H54" s="24" t="str">
        <f t="shared" si="23"/>
        <v/>
      </c>
      <c r="I54" s="34" t="str">
        <f t="shared" si="37"/>
        <v/>
      </c>
      <c r="J54" s="24" t="str">
        <f t="shared" si="38"/>
        <v/>
      </c>
      <c r="K54" s="31"/>
      <c r="L54" s="35" t="str">
        <f>IF(ISERROR('Data Entry'!B59*1),0,IF('Data Entry'!B59=0,"",IF('Data Entry'!C59="mg/L",'Data Entry'!B59*1000,IF('Data Entry'!C59="ug/L",'Data Entry'!B59,""))))</f>
        <v/>
      </c>
      <c r="M54" s="24" t="str">
        <f t="shared" si="24"/>
        <v/>
      </c>
      <c r="N54" s="36" t="str">
        <f>IF(L54=0,0,IF(L54="","",'Data Entry'!D59))</f>
        <v/>
      </c>
      <c r="O54" s="24" t="str">
        <f t="shared" si="39"/>
        <v/>
      </c>
      <c r="P54" s="41"/>
      <c r="Q54" s="34" t="str">
        <f>IF(ISERROR('Data Entry'!G59*1),0,IF('Data Entry'!G59=0,"",IF('Data Entry'!H59="mg/L",'Data Entry'!G59*1000,IF('Data Entry'!H59="ug/L",'Data Entry'!G59,""))))</f>
        <v/>
      </c>
      <c r="R54" s="3" t="str">
        <f t="shared" si="26"/>
        <v/>
      </c>
      <c r="S54" s="36" t="str">
        <f>IF(Q54=0,0,IF(Q54="","",'Data Entry'!I59))</f>
        <v/>
      </c>
      <c r="T54" s="3" t="str">
        <f t="shared" si="40"/>
        <v/>
      </c>
      <c r="U54" s="41"/>
      <c r="V54" s="35" t="str">
        <f>IF(ISERROR('Data Entry'!L59*1),0,IF('Data Entry'!L59=0,"",IF('Data Entry'!M59="mg/L",'Data Entry'!L59*1000,IF('Data Entry'!M59="ug/L",'Data Entry'!L59,""))))</f>
        <v/>
      </c>
      <c r="W54" s="24" t="str">
        <f t="shared" si="28"/>
        <v/>
      </c>
      <c r="X54" s="36" t="str">
        <f>IF(V54=0,0,IF(V54="","",'Data Entry'!N59))</f>
        <v/>
      </c>
      <c r="Y54" s="3" t="str">
        <f t="shared" si="41"/>
        <v/>
      </c>
    </row>
    <row r="55" spans="1:25">
      <c r="A55" s="19" t="s">
        <v>46</v>
      </c>
      <c r="B55" s="20">
        <f t="shared" si="33"/>
        <v>0</v>
      </c>
      <c r="C55" s="25" t="str">
        <f t="shared" si="22"/>
        <v>ug/L</v>
      </c>
      <c r="D55" s="32">
        <f t="shared" si="34"/>
        <v>0</v>
      </c>
      <c r="E55" s="25" t="str">
        <f t="shared" si="35"/>
        <v>lb/day</v>
      </c>
      <c r="F55" s="31"/>
      <c r="G55" s="28" t="str">
        <f t="shared" si="36"/>
        <v/>
      </c>
      <c r="H55" s="25" t="str">
        <f t="shared" si="23"/>
        <v/>
      </c>
      <c r="I55" s="32" t="str">
        <f t="shared" si="37"/>
        <v/>
      </c>
      <c r="J55" s="25" t="str">
        <f t="shared" si="38"/>
        <v/>
      </c>
      <c r="K55" s="31"/>
      <c r="L55" s="33" t="str">
        <f>IF(ISERROR('Data Entry'!B60*1),0,IF('Data Entry'!B60=0,"",IF('Data Entry'!C60="mg/L",'Data Entry'!B60*1000,IF('Data Entry'!C60="ug/L",'Data Entry'!B60,""))))</f>
        <v/>
      </c>
      <c r="M55" s="25" t="str">
        <f t="shared" si="24"/>
        <v/>
      </c>
      <c r="N55" s="37" t="str">
        <f>IF(L55=0,0,IF(L55="","",'Data Entry'!D60))</f>
        <v/>
      </c>
      <c r="O55" s="25" t="str">
        <f t="shared" si="39"/>
        <v/>
      </c>
      <c r="P55" s="41"/>
      <c r="Q55" s="32" t="str">
        <f>IF(ISERROR('Data Entry'!G60*1),0,IF('Data Entry'!G60=0,"",IF('Data Entry'!H60="mg/L",'Data Entry'!G60*1000,IF('Data Entry'!H60="ug/L",'Data Entry'!G60,""))))</f>
        <v/>
      </c>
      <c r="R55" s="19" t="str">
        <f t="shared" si="26"/>
        <v/>
      </c>
      <c r="S55" s="37" t="str">
        <f>IF(Q55=0,0,IF(Q55="","",'Data Entry'!I60))</f>
        <v/>
      </c>
      <c r="T55" s="19" t="str">
        <f t="shared" si="40"/>
        <v/>
      </c>
      <c r="U55" s="41"/>
      <c r="V55" s="33" t="str">
        <f>IF(ISERROR('Data Entry'!L60*1),0,IF('Data Entry'!L60=0,"",IF('Data Entry'!M60="mg/L",'Data Entry'!L60*1000,IF('Data Entry'!M60="ug/L",'Data Entry'!L60,""))))</f>
        <v/>
      </c>
      <c r="W55" s="25" t="str">
        <f t="shared" si="28"/>
        <v/>
      </c>
      <c r="X55" s="37" t="str">
        <f>IF(V55=0,0,IF(V55="","",'Data Entry'!N60))</f>
        <v/>
      </c>
      <c r="Y55" s="19" t="str">
        <f t="shared" si="41"/>
        <v/>
      </c>
    </row>
    <row r="56" spans="1:25">
      <c r="A56" s="3" t="s">
        <v>47</v>
      </c>
      <c r="B56" s="8">
        <f t="shared" si="33"/>
        <v>0</v>
      </c>
      <c r="C56" s="24" t="str">
        <f t="shared" si="22"/>
        <v>ug/L</v>
      </c>
      <c r="D56" s="34">
        <f t="shared" si="34"/>
        <v>0</v>
      </c>
      <c r="E56" s="24" t="str">
        <f t="shared" si="35"/>
        <v>lb/day</v>
      </c>
      <c r="F56" s="31"/>
      <c r="G56" s="27" t="str">
        <f t="shared" si="36"/>
        <v/>
      </c>
      <c r="H56" s="24" t="str">
        <f t="shared" si="23"/>
        <v/>
      </c>
      <c r="I56" s="34" t="str">
        <f t="shared" si="37"/>
        <v/>
      </c>
      <c r="J56" s="24" t="str">
        <f t="shared" si="38"/>
        <v/>
      </c>
      <c r="K56" s="31"/>
      <c r="L56" s="35" t="str">
        <f>IF(ISERROR('Data Entry'!B61*1),0,IF('Data Entry'!B61=0,"",IF('Data Entry'!C61="mg/L",'Data Entry'!B61*1000,IF('Data Entry'!C61="ug/L",'Data Entry'!B61,""))))</f>
        <v/>
      </c>
      <c r="M56" s="24" t="str">
        <f t="shared" si="24"/>
        <v/>
      </c>
      <c r="N56" s="36" t="str">
        <f>IF(L56=0,0,IF(L56="","",'Data Entry'!D61))</f>
        <v/>
      </c>
      <c r="O56" s="24" t="str">
        <f t="shared" si="39"/>
        <v/>
      </c>
      <c r="P56" s="41"/>
      <c r="Q56" s="34" t="str">
        <f>IF(ISERROR('Data Entry'!G61*1),0,IF('Data Entry'!G61=0,"",IF('Data Entry'!H61="mg/L",'Data Entry'!G61*1000,IF('Data Entry'!H61="ug/L",'Data Entry'!G61,""))))</f>
        <v/>
      </c>
      <c r="R56" s="3" t="str">
        <f t="shared" si="26"/>
        <v/>
      </c>
      <c r="S56" s="36" t="str">
        <f>IF(Q56=0,0,IF(Q56="","",'Data Entry'!I61))</f>
        <v/>
      </c>
      <c r="T56" s="3" t="str">
        <f t="shared" si="40"/>
        <v/>
      </c>
      <c r="U56" s="41"/>
      <c r="V56" s="35" t="str">
        <f>IF(ISERROR('Data Entry'!L61*1),0,IF('Data Entry'!L61=0,"",IF('Data Entry'!M61="mg/L",'Data Entry'!L61*1000,IF('Data Entry'!M61="ug/L",'Data Entry'!L61,""))))</f>
        <v/>
      </c>
      <c r="W56" s="24" t="str">
        <f t="shared" si="28"/>
        <v/>
      </c>
      <c r="X56" s="36" t="str">
        <f>IF(V56=0,0,IF(V56="","",'Data Entry'!N61))</f>
        <v/>
      </c>
      <c r="Y56" s="3" t="str">
        <f t="shared" si="41"/>
        <v/>
      </c>
    </row>
    <row r="57" spans="1:25">
      <c r="A57" s="19" t="s">
        <v>48</v>
      </c>
      <c r="B57" s="20">
        <f t="shared" si="33"/>
        <v>0</v>
      </c>
      <c r="C57" s="25" t="str">
        <f t="shared" si="22"/>
        <v>ug/L</v>
      </c>
      <c r="D57" s="32">
        <f t="shared" si="34"/>
        <v>0</v>
      </c>
      <c r="E57" s="25" t="str">
        <f t="shared" si="35"/>
        <v>lb/day</v>
      </c>
      <c r="F57" s="31"/>
      <c r="G57" s="28" t="str">
        <f t="shared" si="36"/>
        <v/>
      </c>
      <c r="H57" s="25" t="str">
        <f t="shared" si="23"/>
        <v/>
      </c>
      <c r="I57" s="32" t="str">
        <f t="shared" si="37"/>
        <v/>
      </c>
      <c r="J57" s="25" t="str">
        <f t="shared" si="38"/>
        <v/>
      </c>
      <c r="K57" s="31"/>
      <c r="L57" s="33" t="str">
        <f>IF(ISERROR('Data Entry'!B62*1),0,IF('Data Entry'!B62=0,"",IF('Data Entry'!C62="mg/L",'Data Entry'!B62*1000,IF('Data Entry'!C62="ug/L",'Data Entry'!B62,""))))</f>
        <v/>
      </c>
      <c r="M57" s="25" t="str">
        <f t="shared" si="24"/>
        <v/>
      </c>
      <c r="N57" s="37" t="str">
        <f>IF(L57=0,0,IF(L57="","",'Data Entry'!D62))</f>
        <v/>
      </c>
      <c r="O57" s="25" t="str">
        <f t="shared" si="39"/>
        <v/>
      </c>
      <c r="P57" s="41"/>
      <c r="Q57" s="32" t="str">
        <f>IF(ISERROR('Data Entry'!G62*1),0,IF('Data Entry'!G62=0,"",IF('Data Entry'!H62="mg/L",'Data Entry'!G62*1000,IF('Data Entry'!H62="ug/L",'Data Entry'!G62,""))))</f>
        <v/>
      </c>
      <c r="R57" s="19" t="str">
        <f t="shared" si="26"/>
        <v/>
      </c>
      <c r="S57" s="37" t="str">
        <f>IF(Q57=0,0,IF(Q57="","",'Data Entry'!I62))</f>
        <v/>
      </c>
      <c r="T57" s="19" t="str">
        <f t="shared" si="40"/>
        <v/>
      </c>
      <c r="U57" s="41"/>
      <c r="V57" s="33" t="str">
        <f>IF(ISERROR('Data Entry'!L62*1),0,IF('Data Entry'!L62=0,"",IF('Data Entry'!M62="mg/L",'Data Entry'!L62*1000,IF('Data Entry'!M62="ug/L",'Data Entry'!L62,""))))</f>
        <v/>
      </c>
      <c r="W57" s="25" t="str">
        <f t="shared" si="28"/>
        <v/>
      </c>
      <c r="X57" s="37" t="str">
        <f>IF(V57=0,0,IF(V57="","",'Data Entry'!N62))</f>
        <v/>
      </c>
      <c r="Y57" s="19" t="str">
        <f t="shared" si="41"/>
        <v/>
      </c>
    </row>
    <row r="58" spans="1:25">
      <c r="A58" s="3" t="s">
        <v>42</v>
      </c>
      <c r="B58" s="8">
        <f t="shared" si="33"/>
        <v>0</v>
      </c>
      <c r="C58" s="24" t="str">
        <f t="shared" si="22"/>
        <v>ug/L</v>
      </c>
      <c r="D58" s="34">
        <f t="shared" si="34"/>
        <v>0</v>
      </c>
      <c r="E58" s="24" t="str">
        <f t="shared" si="35"/>
        <v>lb/day</v>
      </c>
      <c r="F58" s="31"/>
      <c r="G58" s="27" t="str">
        <f t="shared" si="36"/>
        <v/>
      </c>
      <c r="H58" s="24" t="str">
        <f t="shared" si="23"/>
        <v/>
      </c>
      <c r="I58" s="34" t="str">
        <f t="shared" si="37"/>
        <v/>
      </c>
      <c r="J58" s="24" t="str">
        <f t="shared" si="38"/>
        <v/>
      </c>
      <c r="K58" s="31"/>
      <c r="L58" s="35" t="str">
        <f>IF(ISERROR('Data Entry'!B63*1),0,IF('Data Entry'!B63=0,"",IF('Data Entry'!C63="mg/L",'Data Entry'!B63*1000,IF('Data Entry'!C63="ug/L",'Data Entry'!B63,""))))</f>
        <v/>
      </c>
      <c r="M58" s="24" t="str">
        <f t="shared" si="24"/>
        <v/>
      </c>
      <c r="N58" s="36" t="str">
        <f>IF(L58=0,0,IF(L58="","",'Data Entry'!D63))</f>
        <v/>
      </c>
      <c r="O58" s="24" t="str">
        <f t="shared" si="39"/>
        <v/>
      </c>
      <c r="P58" s="41"/>
      <c r="Q58" s="34" t="str">
        <f>IF(ISERROR('Data Entry'!G63*1),0,IF('Data Entry'!G63=0,"",IF('Data Entry'!H63="mg/L",'Data Entry'!G63*1000,IF('Data Entry'!H63="ug/L",'Data Entry'!G63,""))))</f>
        <v/>
      </c>
      <c r="R58" s="3" t="str">
        <f t="shared" si="26"/>
        <v/>
      </c>
      <c r="S58" s="36" t="str">
        <f>IF(Q58=0,0,IF(Q58="","",'Data Entry'!I63))</f>
        <v/>
      </c>
      <c r="T58" s="3" t="str">
        <f t="shared" si="40"/>
        <v/>
      </c>
      <c r="U58" s="41"/>
      <c r="V58" s="35" t="str">
        <f>IF(ISERROR('Data Entry'!L63*1),0,IF('Data Entry'!L63=0,"",IF('Data Entry'!M63="mg/L",'Data Entry'!L63*1000,IF('Data Entry'!M63="ug/L",'Data Entry'!L63,""))))</f>
        <v/>
      </c>
      <c r="W58" s="24" t="str">
        <f t="shared" si="28"/>
        <v/>
      </c>
      <c r="X58" s="36" t="str">
        <f>IF(V58=0,0,IF(V58="","",'Data Entry'!N63))</f>
        <v/>
      </c>
      <c r="Y58" s="3" t="str">
        <f t="shared" si="41"/>
        <v/>
      </c>
    </row>
    <row r="59" spans="1:25">
      <c r="A59" s="19" t="s">
        <v>83</v>
      </c>
      <c r="B59" s="20">
        <f t="shared" si="33"/>
        <v>0</v>
      </c>
      <c r="C59" s="25" t="str">
        <f t="shared" si="22"/>
        <v>ug/L</v>
      </c>
      <c r="D59" s="32">
        <f t="shared" si="34"/>
        <v>0</v>
      </c>
      <c r="E59" s="25" t="str">
        <f t="shared" si="35"/>
        <v>lb/day</v>
      </c>
      <c r="F59" s="31"/>
      <c r="G59" s="28" t="str">
        <f t="shared" si="36"/>
        <v/>
      </c>
      <c r="H59" s="25" t="str">
        <f t="shared" si="23"/>
        <v/>
      </c>
      <c r="I59" s="32" t="str">
        <f t="shared" si="37"/>
        <v/>
      </c>
      <c r="J59" s="25" t="str">
        <f t="shared" si="38"/>
        <v/>
      </c>
      <c r="K59" s="31"/>
      <c r="L59" s="33" t="str">
        <f>IF(ISERROR('Data Entry'!B64*1),0,IF('Data Entry'!B64=0,"",IF('Data Entry'!C64="mg/L",'Data Entry'!B64*1000,IF('Data Entry'!C64="ug/L",'Data Entry'!B64,""))))</f>
        <v/>
      </c>
      <c r="M59" s="25" t="str">
        <f t="shared" si="24"/>
        <v/>
      </c>
      <c r="N59" s="37" t="str">
        <f>IF(L59=0,0,IF(L59="","",'Data Entry'!D64))</f>
        <v/>
      </c>
      <c r="O59" s="25" t="str">
        <f t="shared" si="39"/>
        <v/>
      </c>
      <c r="P59" s="41"/>
      <c r="Q59" s="32" t="str">
        <f>IF(ISERROR('Data Entry'!G64*1),0,IF('Data Entry'!G64=0,"",IF('Data Entry'!H64="mg/L",'Data Entry'!G64*1000,IF('Data Entry'!H64="ug/L",'Data Entry'!G64,""))))</f>
        <v/>
      </c>
      <c r="R59" s="19" t="str">
        <f t="shared" si="26"/>
        <v/>
      </c>
      <c r="S59" s="37" t="str">
        <f>IF(Q59=0,0,IF(Q59="","",'Data Entry'!I64))</f>
        <v/>
      </c>
      <c r="T59" s="19" t="str">
        <f t="shared" si="40"/>
        <v/>
      </c>
      <c r="U59" s="41"/>
      <c r="V59" s="33" t="str">
        <f>IF(ISERROR('Data Entry'!L64*1),0,IF('Data Entry'!L64=0,"",IF('Data Entry'!M64="mg/L",'Data Entry'!L64*1000,IF('Data Entry'!M64="ug/L",'Data Entry'!L64,""))))</f>
        <v/>
      </c>
      <c r="W59" s="25" t="str">
        <f t="shared" si="28"/>
        <v/>
      </c>
      <c r="X59" s="37" t="str">
        <f>IF(V59=0,0,IF(V59="","",'Data Entry'!N64))</f>
        <v/>
      </c>
      <c r="Y59" s="19" t="str">
        <f t="shared" si="41"/>
        <v/>
      </c>
    </row>
    <row r="60" spans="1:25">
      <c r="A60" s="3" t="s">
        <v>43</v>
      </c>
      <c r="B60" s="8">
        <f t="shared" ref="B60" si="42">MAX(L60,Q60,V60)</f>
        <v>0</v>
      </c>
      <c r="C60" s="24" t="str">
        <f t="shared" si="22"/>
        <v>ug/L</v>
      </c>
      <c r="D60" s="34">
        <f t="shared" ref="D60" si="43">MAX(N60,S60,X60)</f>
        <v>0</v>
      </c>
      <c r="E60" s="24" t="str">
        <f t="shared" ref="E60" si="44">IF(D60="","","lb/day")</f>
        <v>lb/day</v>
      </c>
      <c r="F60" s="31"/>
      <c r="G60" s="27" t="str">
        <f t="shared" si="36"/>
        <v/>
      </c>
      <c r="H60" s="24" t="str">
        <f t="shared" si="23"/>
        <v/>
      </c>
      <c r="I60" s="34" t="str">
        <f t="shared" si="37"/>
        <v/>
      </c>
      <c r="J60" s="24" t="str">
        <f t="shared" ref="J60" si="45">IF(I60="","","lb/day")</f>
        <v/>
      </c>
      <c r="K60" s="31"/>
      <c r="L60" s="35" t="str">
        <f>IF(ISERROR('Data Entry'!B65*1),0,IF('Data Entry'!B65=0,"",IF('Data Entry'!C65="mg/L",'Data Entry'!B65*1000,IF('Data Entry'!C65="ug/L",'Data Entry'!B65,""))))</f>
        <v/>
      </c>
      <c r="M60" s="24" t="str">
        <f t="shared" si="24"/>
        <v/>
      </c>
      <c r="N60" s="36" t="str">
        <f>IF(L60=0,0,IF(L60="","",'Data Entry'!D65))</f>
        <v/>
      </c>
      <c r="O60" s="24" t="str">
        <f t="shared" ref="O60" si="46">IF(N60="","","lb/day")</f>
        <v/>
      </c>
      <c r="P60" s="41"/>
      <c r="Q60" s="34" t="str">
        <f>IF(ISERROR('Data Entry'!G65*1),0,IF('Data Entry'!G65=0,"",IF('Data Entry'!H65="mg/L",'Data Entry'!G65*1000,IF('Data Entry'!H65="ug/L",'Data Entry'!G65,""))))</f>
        <v/>
      </c>
      <c r="R60" s="3" t="str">
        <f t="shared" si="26"/>
        <v/>
      </c>
      <c r="S60" s="36" t="str">
        <f>IF(Q60=0,0,IF(Q60="","",'Data Entry'!I65))</f>
        <v/>
      </c>
      <c r="T60" s="3" t="str">
        <f t="shared" ref="T60" si="47">IF(S60="","","lb/day")</f>
        <v/>
      </c>
      <c r="U60" s="41"/>
      <c r="V60" s="35" t="str">
        <f>IF(ISERROR('Data Entry'!L65*1),0,IF('Data Entry'!L65=0,"",IF('Data Entry'!M65="mg/L",'Data Entry'!L65*1000,IF('Data Entry'!M65="ug/L",'Data Entry'!L65,""))))</f>
        <v/>
      </c>
      <c r="W60" s="24" t="str">
        <f t="shared" si="28"/>
        <v/>
      </c>
      <c r="X60" s="36" t="str">
        <f>IF(V60=0,0,IF(V60="","",'Data Entry'!N65))</f>
        <v/>
      </c>
      <c r="Y60" s="3" t="str">
        <f t="shared" ref="Y60" si="48">IF(X60="","","lb/day")</f>
        <v/>
      </c>
    </row>
    <row r="61" spans="1:25">
      <c r="A61" s="85" t="s">
        <v>49</v>
      </c>
      <c r="B61" s="85"/>
      <c r="C61" s="85"/>
      <c r="D61" s="85"/>
      <c r="E61" s="85"/>
      <c r="F61" s="85"/>
      <c r="G61" s="85"/>
      <c r="H61" s="85"/>
      <c r="I61" s="85"/>
      <c r="J61" s="85"/>
      <c r="K61" s="85"/>
      <c r="L61" s="85"/>
      <c r="M61" s="85"/>
      <c r="N61" s="85"/>
      <c r="O61" s="85"/>
      <c r="P61" s="85"/>
      <c r="Q61" s="85"/>
      <c r="R61" s="85"/>
      <c r="S61" s="85"/>
      <c r="T61" s="85"/>
      <c r="U61" s="85"/>
      <c r="V61" s="85"/>
      <c r="W61" s="85"/>
      <c r="X61" s="85"/>
      <c r="Y61" s="85"/>
    </row>
    <row r="62" spans="1:25">
      <c r="A62" s="3" t="s">
        <v>50</v>
      </c>
      <c r="B62" s="8">
        <f t="shared" ref="B62:B101" si="49">MAX(L62,Q62,V62)</f>
        <v>0</v>
      </c>
      <c r="C62" s="24" t="str">
        <f t="shared" si="22"/>
        <v>ug/L</v>
      </c>
      <c r="D62" s="34">
        <f t="shared" ref="D62:D101" si="50">MAX(N62,S62,X62)</f>
        <v>0</v>
      </c>
      <c r="E62" s="24" t="str">
        <f t="shared" ref="E62:E101" si="51">IF(D62="","","lb/day")</f>
        <v>lb/day</v>
      </c>
      <c r="F62" s="31"/>
      <c r="G62" s="27" t="str">
        <f t="shared" ref="G62:G107" si="52">IF(ISERROR(AVERAGE(L62,Q62,V62)),"",AVERAGE(L62,Q62,V62))</f>
        <v/>
      </c>
      <c r="H62" s="24" t="str">
        <f t="shared" si="23"/>
        <v/>
      </c>
      <c r="I62" s="34" t="str">
        <f t="shared" ref="I62:I107" si="53">IF(ISERROR(AVERAGE(N62,S62,X62)),"",AVERAGE(N62,S62,X62))</f>
        <v/>
      </c>
      <c r="J62" s="24" t="str">
        <f t="shared" ref="J62:J101" si="54">IF(I62="","","lb/day")</f>
        <v/>
      </c>
      <c r="K62" s="31"/>
      <c r="L62" s="35" t="str">
        <f>IF(ISERROR('Data Entry'!B67*1),0,IF('Data Entry'!B67=0,"",IF('Data Entry'!C67="mg/L",'Data Entry'!B67*1000,IF('Data Entry'!C67="ug/L",'Data Entry'!B67,""))))</f>
        <v/>
      </c>
      <c r="M62" s="24" t="str">
        <f t="shared" si="24"/>
        <v/>
      </c>
      <c r="N62" s="36" t="str">
        <f>IF(L62=0,0,IF(L62="","",'Data Entry'!D67))</f>
        <v/>
      </c>
      <c r="O62" s="24" t="str">
        <f t="shared" ref="O62:O101" si="55">IF(N62="","","lb/day")</f>
        <v/>
      </c>
      <c r="P62" s="41"/>
      <c r="Q62" s="34" t="str">
        <f>IF(ISERROR('Data Entry'!G67*1),0,IF('Data Entry'!G67=0,"",IF('Data Entry'!H67="mg/L",'Data Entry'!G67*1000,IF('Data Entry'!H67="ug/L",'Data Entry'!G67,""))))</f>
        <v/>
      </c>
      <c r="R62" s="3" t="str">
        <f t="shared" si="26"/>
        <v/>
      </c>
      <c r="S62" s="36" t="str">
        <f>IF(Q62=0,0,IF(Q62="","",'Data Entry'!I67))</f>
        <v/>
      </c>
      <c r="T62" s="3" t="str">
        <f t="shared" ref="T62:T101" si="56">IF(S62="","","lb/day")</f>
        <v/>
      </c>
      <c r="U62" s="41"/>
      <c r="V62" s="35" t="str">
        <f>IF(ISERROR('Data Entry'!L67*1),0,IF('Data Entry'!L67=0,"",IF('Data Entry'!M67="mg/L",'Data Entry'!L67*1000,IF('Data Entry'!M67="ug/L",'Data Entry'!L67,""))))</f>
        <v/>
      </c>
      <c r="W62" s="24" t="str">
        <f t="shared" si="28"/>
        <v/>
      </c>
      <c r="X62" s="36" t="str">
        <f>IF(V62=0,0,IF(V62="","",'Data Entry'!N67))</f>
        <v/>
      </c>
      <c r="Y62" s="3" t="str">
        <f t="shared" ref="Y62:Y101" si="57">IF(X62="","","lb/day")</f>
        <v/>
      </c>
    </row>
    <row r="63" spans="1:25">
      <c r="A63" s="19" t="s">
        <v>51</v>
      </c>
      <c r="B63" s="20">
        <f t="shared" si="49"/>
        <v>0</v>
      </c>
      <c r="C63" s="25" t="str">
        <f t="shared" si="22"/>
        <v>ug/L</v>
      </c>
      <c r="D63" s="32">
        <f t="shared" si="50"/>
        <v>0</v>
      </c>
      <c r="E63" s="25" t="str">
        <f t="shared" si="51"/>
        <v>lb/day</v>
      </c>
      <c r="F63" s="31"/>
      <c r="G63" s="28" t="str">
        <f t="shared" si="52"/>
        <v/>
      </c>
      <c r="H63" s="25" t="str">
        <f t="shared" si="23"/>
        <v/>
      </c>
      <c r="I63" s="32" t="str">
        <f t="shared" si="53"/>
        <v/>
      </c>
      <c r="J63" s="25" t="str">
        <f t="shared" si="54"/>
        <v/>
      </c>
      <c r="K63" s="31"/>
      <c r="L63" s="33" t="str">
        <f>IF(ISERROR('Data Entry'!B68*1),0,IF('Data Entry'!B68=0,"",IF('Data Entry'!C68="mg/L",'Data Entry'!B68*1000,IF('Data Entry'!C68="ug/L",'Data Entry'!B68,""))))</f>
        <v/>
      </c>
      <c r="M63" s="25" t="str">
        <f t="shared" si="24"/>
        <v/>
      </c>
      <c r="N63" s="37" t="str">
        <f>IF(L63=0,0,IF(L63="","",'Data Entry'!D68))</f>
        <v/>
      </c>
      <c r="O63" s="25" t="str">
        <f t="shared" si="55"/>
        <v/>
      </c>
      <c r="P63" s="41"/>
      <c r="Q63" s="32" t="str">
        <f>IF(ISERROR('Data Entry'!G68*1),0,IF('Data Entry'!G68=0,"",IF('Data Entry'!H68="mg/L",'Data Entry'!G68*1000,IF('Data Entry'!H68="ug/L",'Data Entry'!G68,""))))</f>
        <v/>
      </c>
      <c r="R63" s="19" t="str">
        <f t="shared" si="26"/>
        <v/>
      </c>
      <c r="S63" s="37" t="str">
        <f>IF(Q63=0,0,IF(Q63="","",'Data Entry'!I68))</f>
        <v/>
      </c>
      <c r="T63" s="19" t="str">
        <f t="shared" si="56"/>
        <v/>
      </c>
      <c r="U63" s="41"/>
      <c r="V63" s="33" t="str">
        <f>IF(ISERROR('Data Entry'!L68*1),0,IF('Data Entry'!L68=0,"",IF('Data Entry'!M68="mg/L",'Data Entry'!L68*1000,IF('Data Entry'!M68="ug/L",'Data Entry'!L68,""))))</f>
        <v/>
      </c>
      <c r="W63" s="25" t="str">
        <f t="shared" si="28"/>
        <v/>
      </c>
      <c r="X63" s="37" t="str">
        <f>IF(V63=0,0,IF(V63="","",'Data Entry'!N68))</f>
        <v/>
      </c>
      <c r="Y63" s="19" t="str">
        <f t="shared" si="57"/>
        <v/>
      </c>
    </row>
    <row r="64" spans="1:25">
      <c r="A64" s="3" t="s">
        <v>52</v>
      </c>
      <c r="B64" s="8">
        <f t="shared" si="49"/>
        <v>0</v>
      </c>
      <c r="C64" s="24" t="str">
        <f t="shared" si="22"/>
        <v>ug/L</v>
      </c>
      <c r="D64" s="34">
        <f t="shared" si="50"/>
        <v>0</v>
      </c>
      <c r="E64" s="24" t="str">
        <f t="shared" si="51"/>
        <v>lb/day</v>
      </c>
      <c r="F64" s="31"/>
      <c r="G64" s="27" t="str">
        <f t="shared" si="52"/>
        <v/>
      </c>
      <c r="H64" s="24" t="str">
        <f t="shared" si="23"/>
        <v/>
      </c>
      <c r="I64" s="34" t="str">
        <f t="shared" si="53"/>
        <v/>
      </c>
      <c r="J64" s="24" t="str">
        <f t="shared" si="54"/>
        <v/>
      </c>
      <c r="K64" s="31"/>
      <c r="L64" s="35" t="str">
        <f>IF(ISERROR('Data Entry'!B69*1),0,IF('Data Entry'!B69=0,"",IF('Data Entry'!C69="mg/L",'Data Entry'!B69*1000,IF('Data Entry'!C69="ug/L",'Data Entry'!B69,""))))</f>
        <v/>
      </c>
      <c r="M64" s="24" t="str">
        <f t="shared" si="24"/>
        <v/>
      </c>
      <c r="N64" s="36" t="str">
        <f>IF(L64=0,0,IF(L64="","",'Data Entry'!D69))</f>
        <v/>
      </c>
      <c r="O64" s="24" t="str">
        <f t="shared" si="55"/>
        <v/>
      </c>
      <c r="P64" s="41"/>
      <c r="Q64" s="34" t="str">
        <f>IF(ISERROR('Data Entry'!G69*1),0,IF('Data Entry'!G69=0,"",IF('Data Entry'!H69="mg/L",'Data Entry'!G69*1000,IF('Data Entry'!H69="ug/L",'Data Entry'!G69,""))))</f>
        <v/>
      </c>
      <c r="R64" s="3" t="str">
        <f t="shared" si="26"/>
        <v/>
      </c>
      <c r="S64" s="36" t="str">
        <f>IF(Q64=0,0,IF(Q64="","",'Data Entry'!I69))</f>
        <v/>
      </c>
      <c r="T64" s="3" t="str">
        <f t="shared" si="56"/>
        <v/>
      </c>
      <c r="U64" s="41"/>
      <c r="V64" s="35" t="str">
        <f>IF(ISERROR('Data Entry'!L69*1),0,IF('Data Entry'!L69=0,"",IF('Data Entry'!M69="mg/L",'Data Entry'!L69*1000,IF('Data Entry'!M69="ug/L",'Data Entry'!L69,""))))</f>
        <v/>
      </c>
      <c r="W64" s="24" t="str">
        <f t="shared" si="28"/>
        <v/>
      </c>
      <c r="X64" s="36" t="str">
        <f>IF(V64=0,0,IF(V64="","",'Data Entry'!N69))</f>
        <v/>
      </c>
      <c r="Y64" s="3" t="str">
        <f t="shared" si="57"/>
        <v/>
      </c>
    </row>
    <row r="65" spans="1:25">
      <c r="A65" s="19" t="s">
        <v>53</v>
      </c>
      <c r="B65" s="20">
        <f t="shared" si="49"/>
        <v>0</v>
      </c>
      <c r="C65" s="25" t="str">
        <f t="shared" si="22"/>
        <v>ug/L</v>
      </c>
      <c r="D65" s="32">
        <f t="shared" si="50"/>
        <v>0</v>
      </c>
      <c r="E65" s="25" t="str">
        <f t="shared" si="51"/>
        <v>lb/day</v>
      </c>
      <c r="F65" s="31"/>
      <c r="G65" s="28" t="str">
        <f t="shared" si="52"/>
        <v/>
      </c>
      <c r="H65" s="25" t="str">
        <f t="shared" si="23"/>
        <v/>
      </c>
      <c r="I65" s="32" t="str">
        <f t="shared" si="53"/>
        <v/>
      </c>
      <c r="J65" s="25" t="str">
        <f t="shared" si="54"/>
        <v/>
      </c>
      <c r="K65" s="31"/>
      <c r="L65" s="33" t="str">
        <f>IF(ISERROR('Data Entry'!B70*1),0,IF('Data Entry'!B70=0,"",IF('Data Entry'!C70="mg/L",'Data Entry'!B70*1000,IF('Data Entry'!C70="ug/L",'Data Entry'!B70,""))))</f>
        <v/>
      </c>
      <c r="M65" s="25" t="str">
        <f t="shared" si="24"/>
        <v/>
      </c>
      <c r="N65" s="37" t="str">
        <f>IF(L65=0,0,IF(L65="","",'Data Entry'!D70))</f>
        <v/>
      </c>
      <c r="O65" s="25" t="str">
        <f t="shared" si="55"/>
        <v/>
      </c>
      <c r="P65" s="41"/>
      <c r="Q65" s="32" t="str">
        <f>IF(ISERROR('Data Entry'!G70*1),0,IF('Data Entry'!G70=0,"",IF('Data Entry'!H70="mg/L",'Data Entry'!G70*1000,IF('Data Entry'!H70="ug/L",'Data Entry'!G70,""))))</f>
        <v/>
      </c>
      <c r="R65" s="19" t="str">
        <f t="shared" si="26"/>
        <v/>
      </c>
      <c r="S65" s="37" t="str">
        <f>IF(Q65=0,0,IF(Q65="","",'Data Entry'!I70))</f>
        <v/>
      </c>
      <c r="T65" s="19" t="str">
        <f t="shared" si="56"/>
        <v/>
      </c>
      <c r="U65" s="41"/>
      <c r="V65" s="33" t="str">
        <f>IF(ISERROR('Data Entry'!L70*1),0,IF('Data Entry'!L70=0,"",IF('Data Entry'!M70="mg/L",'Data Entry'!L70*1000,IF('Data Entry'!M70="ug/L",'Data Entry'!L70,""))))</f>
        <v/>
      </c>
      <c r="W65" s="25" t="str">
        <f t="shared" si="28"/>
        <v/>
      </c>
      <c r="X65" s="37" t="str">
        <f>IF(V65=0,0,IF(V65="","",'Data Entry'!N70))</f>
        <v/>
      </c>
      <c r="Y65" s="19" t="str">
        <f t="shared" si="57"/>
        <v/>
      </c>
    </row>
    <row r="66" spans="1:25">
      <c r="A66" s="3" t="s">
        <v>103</v>
      </c>
      <c r="B66" s="8">
        <f t="shared" si="49"/>
        <v>0</v>
      </c>
      <c r="C66" s="24" t="str">
        <f t="shared" si="22"/>
        <v>ug/L</v>
      </c>
      <c r="D66" s="34">
        <f t="shared" si="50"/>
        <v>0</v>
      </c>
      <c r="E66" s="24" t="str">
        <f t="shared" si="51"/>
        <v>lb/day</v>
      </c>
      <c r="F66" s="31"/>
      <c r="G66" s="27" t="str">
        <f t="shared" si="52"/>
        <v/>
      </c>
      <c r="H66" s="24" t="str">
        <f t="shared" si="23"/>
        <v/>
      </c>
      <c r="I66" s="34" t="str">
        <f t="shared" si="53"/>
        <v/>
      </c>
      <c r="J66" s="24" t="str">
        <f t="shared" si="54"/>
        <v/>
      </c>
      <c r="K66" s="31"/>
      <c r="L66" s="35" t="str">
        <f>IF(ISERROR('Data Entry'!B71*1),0,IF('Data Entry'!B71=0,"",IF('Data Entry'!C71="mg/L",'Data Entry'!B71*1000,IF('Data Entry'!C71="ug/L",'Data Entry'!B71,""))))</f>
        <v/>
      </c>
      <c r="M66" s="24" t="str">
        <f t="shared" si="24"/>
        <v/>
      </c>
      <c r="N66" s="36" t="str">
        <f>IF(L66=0,0,IF(L66="","",'Data Entry'!D71))</f>
        <v/>
      </c>
      <c r="O66" s="24" t="str">
        <f t="shared" si="55"/>
        <v/>
      </c>
      <c r="P66" s="41"/>
      <c r="Q66" s="34" t="str">
        <f>IF(ISERROR('Data Entry'!G71*1),0,IF('Data Entry'!G71=0,"",IF('Data Entry'!H71="mg/L",'Data Entry'!G71*1000,IF('Data Entry'!H71="ug/L",'Data Entry'!G71,""))))</f>
        <v/>
      </c>
      <c r="R66" s="3" t="str">
        <f t="shared" si="26"/>
        <v/>
      </c>
      <c r="S66" s="36" t="str">
        <f>IF(Q66=0,0,IF(Q66="","",'Data Entry'!I71))</f>
        <v/>
      </c>
      <c r="T66" s="3" t="str">
        <f t="shared" si="56"/>
        <v/>
      </c>
      <c r="U66" s="41"/>
      <c r="V66" s="35" t="str">
        <f>IF(ISERROR('Data Entry'!L71*1),0,IF('Data Entry'!L71=0,"",IF('Data Entry'!M71="mg/L",'Data Entry'!L71*1000,IF('Data Entry'!M71="ug/L",'Data Entry'!L71,""))))</f>
        <v/>
      </c>
      <c r="W66" s="24" t="str">
        <f t="shared" si="28"/>
        <v/>
      </c>
      <c r="X66" s="36" t="str">
        <f>IF(V66=0,0,IF(V66="","",'Data Entry'!N71))</f>
        <v/>
      </c>
      <c r="Y66" s="3" t="str">
        <f t="shared" si="57"/>
        <v/>
      </c>
    </row>
    <row r="67" spans="1:25">
      <c r="A67" s="19" t="s">
        <v>54</v>
      </c>
      <c r="B67" s="20">
        <f t="shared" si="49"/>
        <v>0</v>
      </c>
      <c r="C67" s="25" t="str">
        <f t="shared" si="22"/>
        <v>ug/L</v>
      </c>
      <c r="D67" s="32">
        <f t="shared" si="50"/>
        <v>0</v>
      </c>
      <c r="E67" s="25" t="str">
        <f t="shared" si="51"/>
        <v>lb/day</v>
      </c>
      <c r="F67" s="31"/>
      <c r="G67" s="28" t="str">
        <f t="shared" si="52"/>
        <v/>
      </c>
      <c r="H67" s="25" t="str">
        <f t="shared" si="23"/>
        <v/>
      </c>
      <c r="I67" s="32" t="str">
        <f t="shared" si="53"/>
        <v/>
      </c>
      <c r="J67" s="25" t="str">
        <f t="shared" si="54"/>
        <v/>
      </c>
      <c r="K67" s="31"/>
      <c r="L67" s="33" t="str">
        <f>IF(ISERROR('Data Entry'!B72*1),0,IF('Data Entry'!B72=0,"",IF('Data Entry'!C72="mg/L",'Data Entry'!B72*1000,IF('Data Entry'!C72="ug/L",'Data Entry'!B72,""))))</f>
        <v/>
      </c>
      <c r="M67" s="25" t="str">
        <f t="shared" si="24"/>
        <v/>
      </c>
      <c r="N67" s="37" t="str">
        <f>IF(L67=0,0,IF(L67="","",'Data Entry'!D72))</f>
        <v/>
      </c>
      <c r="O67" s="25" t="str">
        <f t="shared" si="55"/>
        <v/>
      </c>
      <c r="P67" s="41"/>
      <c r="Q67" s="32" t="str">
        <f>IF(ISERROR('Data Entry'!G72*1),0,IF('Data Entry'!G72=0,"",IF('Data Entry'!H72="mg/L",'Data Entry'!G72*1000,IF('Data Entry'!H72="ug/L",'Data Entry'!G72,""))))</f>
        <v/>
      </c>
      <c r="R67" s="19" t="str">
        <f t="shared" si="26"/>
        <v/>
      </c>
      <c r="S67" s="37" t="str">
        <f>IF(Q67=0,0,IF(Q67="","",'Data Entry'!I72))</f>
        <v/>
      </c>
      <c r="T67" s="19" t="str">
        <f t="shared" si="56"/>
        <v/>
      </c>
      <c r="U67" s="41"/>
      <c r="V67" s="33" t="str">
        <f>IF(ISERROR('Data Entry'!L72*1),0,IF('Data Entry'!L72=0,"",IF('Data Entry'!M72="mg/L",'Data Entry'!L72*1000,IF('Data Entry'!M72="ug/L",'Data Entry'!L72,""))))</f>
        <v/>
      </c>
      <c r="W67" s="25" t="str">
        <f t="shared" si="28"/>
        <v/>
      </c>
      <c r="X67" s="37" t="str">
        <f>IF(V67=0,0,IF(V67="","",'Data Entry'!N72))</f>
        <v/>
      </c>
      <c r="Y67" s="19" t="str">
        <f t="shared" si="57"/>
        <v/>
      </c>
    </row>
    <row r="68" spans="1:25">
      <c r="A68" s="3" t="s">
        <v>104</v>
      </c>
      <c r="B68" s="8">
        <f t="shared" si="49"/>
        <v>0</v>
      </c>
      <c r="C68" s="24" t="str">
        <f t="shared" si="22"/>
        <v>ug/L</v>
      </c>
      <c r="D68" s="34">
        <f t="shared" si="50"/>
        <v>0</v>
      </c>
      <c r="E68" s="24" t="str">
        <f t="shared" si="51"/>
        <v>lb/day</v>
      </c>
      <c r="F68" s="31"/>
      <c r="G68" s="27" t="str">
        <f t="shared" si="52"/>
        <v/>
      </c>
      <c r="H68" s="24" t="str">
        <f t="shared" si="23"/>
        <v/>
      </c>
      <c r="I68" s="34" t="str">
        <f t="shared" si="53"/>
        <v/>
      </c>
      <c r="J68" s="24" t="str">
        <f t="shared" si="54"/>
        <v/>
      </c>
      <c r="K68" s="31"/>
      <c r="L68" s="35" t="str">
        <f>IF(ISERROR('Data Entry'!B73*1),0,IF('Data Entry'!B73=0,"",IF('Data Entry'!C73="mg/L",'Data Entry'!B73*1000,IF('Data Entry'!C73="ug/L",'Data Entry'!B73,""))))</f>
        <v/>
      </c>
      <c r="M68" s="24" t="str">
        <f t="shared" si="24"/>
        <v/>
      </c>
      <c r="N68" s="36" t="str">
        <f>IF(L68=0,0,IF(L68="","",'Data Entry'!D73))</f>
        <v/>
      </c>
      <c r="O68" s="24" t="str">
        <f t="shared" si="55"/>
        <v/>
      </c>
      <c r="P68" s="41"/>
      <c r="Q68" s="34" t="str">
        <f>IF(ISERROR('Data Entry'!G73*1),0,IF('Data Entry'!G73=0,"",IF('Data Entry'!H73="mg/L",'Data Entry'!G73*1000,IF('Data Entry'!H73="ug/L",'Data Entry'!G73,""))))</f>
        <v/>
      </c>
      <c r="R68" s="3" t="str">
        <f t="shared" si="26"/>
        <v/>
      </c>
      <c r="S68" s="36" t="str">
        <f>IF(Q68=0,0,IF(Q68="","",'Data Entry'!I73))</f>
        <v/>
      </c>
      <c r="T68" s="3" t="str">
        <f t="shared" si="56"/>
        <v/>
      </c>
      <c r="U68" s="41"/>
      <c r="V68" s="35" t="str">
        <f>IF(ISERROR('Data Entry'!L73*1),0,IF('Data Entry'!L73=0,"",IF('Data Entry'!M73="mg/L",'Data Entry'!L73*1000,IF('Data Entry'!M73="ug/L",'Data Entry'!L73,""))))</f>
        <v/>
      </c>
      <c r="W68" s="24" t="str">
        <f t="shared" si="28"/>
        <v/>
      </c>
      <c r="X68" s="36" t="str">
        <f>IF(V68=0,0,IF(V68="","",'Data Entry'!N73))</f>
        <v/>
      </c>
      <c r="Y68" s="3" t="str">
        <f t="shared" si="57"/>
        <v/>
      </c>
    </row>
    <row r="69" spans="1:25">
      <c r="A69" s="19" t="s">
        <v>55</v>
      </c>
      <c r="B69" s="20">
        <f t="shared" si="49"/>
        <v>0</v>
      </c>
      <c r="C69" s="25" t="str">
        <f t="shared" si="22"/>
        <v>ug/L</v>
      </c>
      <c r="D69" s="32">
        <f t="shared" si="50"/>
        <v>0</v>
      </c>
      <c r="E69" s="25" t="str">
        <f t="shared" si="51"/>
        <v>lb/day</v>
      </c>
      <c r="F69" s="31"/>
      <c r="G69" s="28" t="str">
        <f t="shared" si="52"/>
        <v/>
      </c>
      <c r="H69" s="25" t="str">
        <f t="shared" si="23"/>
        <v/>
      </c>
      <c r="I69" s="32" t="str">
        <f t="shared" si="53"/>
        <v/>
      </c>
      <c r="J69" s="25" t="str">
        <f t="shared" si="54"/>
        <v/>
      </c>
      <c r="K69" s="31"/>
      <c r="L69" s="33" t="str">
        <f>IF(ISERROR('Data Entry'!B74*1),0,IF('Data Entry'!B74=0,"",IF('Data Entry'!C74="mg/L",'Data Entry'!B74*1000,IF('Data Entry'!C74="ug/L",'Data Entry'!B74,""))))</f>
        <v/>
      </c>
      <c r="M69" s="25" t="str">
        <f t="shared" si="24"/>
        <v/>
      </c>
      <c r="N69" s="37" t="str">
        <f>IF(L69=0,0,IF(L69="","",'Data Entry'!D74))</f>
        <v/>
      </c>
      <c r="O69" s="25" t="str">
        <f t="shared" si="55"/>
        <v/>
      </c>
      <c r="P69" s="41"/>
      <c r="Q69" s="32" t="str">
        <f>IF(ISERROR('Data Entry'!G74*1),0,IF('Data Entry'!G74=0,"",IF('Data Entry'!H74="mg/L",'Data Entry'!G74*1000,IF('Data Entry'!H74="ug/L",'Data Entry'!G74,""))))</f>
        <v/>
      </c>
      <c r="R69" s="19" t="str">
        <f t="shared" si="26"/>
        <v/>
      </c>
      <c r="S69" s="37" t="str">
        <f>IF(Q69=0,0,IF(Q69="","",'Data Entry'!I74))</f>
        <v/>
      </c>
      <c r="T69" s="19" t="str">
        <f t="shared" si="56"/>
        <v/>
      </c>
      <c r="U69" s="41"/>
      <c r="V69" s="33" t="str">
        <f>IF(ISERROR('Data Entry'!L74*1),0,IF('Data Entry'!L74=0,"",IF('Data Entry'!M74="mg/L",'Data Entry'!L74*1000,IF('Data Entry'!M74="ug/L",'Data Entry'!L74,""))))</f>
        <v/>
      </c>
      <c r="W69" s="25" t="str">
        <f t="shared" si="28"/>
        <v/>
      </c>
      <c r="X69" s="37" t="str">
        <f>IF(V69=0,0,IF(V69="","",'Data Entry'!N74))</f>
        <v/>
      </c>
      <c r="Y69" s="19" t="str">
        <f t="shared" si="57"/>
        <v/>
      </c>
    </row>
    <row r="70" spans="1:25">
      <c r="A70" s="3" t="s">
        <v>105</v>
      </c>
      <c r="B70" s="8">
        <f t="shared" si="49"/>
        <v>0</v>
      </c>
      <c r="C70" s="24" t="str">
        <f t="shared" si="22"/>
        <v>ug/L</v>
      </c>
      <c r="D70" s="34">
        <f t="shared" si="50"/>
        <v>0</v>
      </c>
      <c r="E70" s="24" t="str">
        <f t="shared" si="51"/>
        <v>lb/day</v>
      </c>
      <c r="F70" s="31"/>
      <c r="G70" s="27" t="str">
        <f t="shared" si="52"/>
        <v/>
      </c>
      <c r="H70" s="24" t="str">
        <f t="shared" si="23"/>
        <v/>
      </c>
      <c r="I70" s="34" t="str">
        <f t="shared" si="53"/>
        <v/>
      </c>
      <c r="J70" s="24" t="str">
        <f t="shared" si="54"/>
        <v/>
      </c>
      <c r="K70" s="31"/>
      <c r="L70" s="35" t="str">
        <f>IF(ISERROR('Data Entry'!B75*1),0,IF('Data Entry'!B75=0,"",IF('Data Entry'!C75="mg/L",'Data Entry'!B75*1000,IF('Data Entry'!C75="ug/L",'Data Entry'!B75,""))))</f>
        <v/>
      </c>
      <c r="M70" s="24" t="str">
        <f t="shared" si="24"/>
        <v/>
      </c>
      <c r="N70" s="36" t="str">
        <f>IF(L70=0,0,IF(L70="","",'Data Entry'!D75))</f>
        <v/>
      </c>
      <c r="O70" s="24" t="str">
        <f t="shared" si="55"/>
        <v/>
      </c>
      <c r="P70" s="41"/>
      <c r="Q70" s="34" t="str">
        <f>IF(ISERROR('Data Entry'!G75*1),0,IF('Data Entry'!G75=0,"",IF('Data Entry'!H75="mg/L",'Data Entry'!G75*1000,IF('Data Entry'!H75="ug/L",'Data Entry'!G75,""))))</f>
        <v/>
      </c>
      <c r="R70" s="3" t="str">
        <f t="shared" si="26"/>
        <v/>
      </c>
      <c r="S70" s="36" t="str">
        <f>IF(Q70=0,0,IF(Q70="","",'Data Entry'!I75))</f>
        <v/>
      </c>
      <c r="T70" s="3" t="str">
        <f t="shared" si="56"/>
        <v/>
      </c>
      <c r="U70" s="41"/>
      <c r="V70" s="35" t="str">
        <f>IF(ISERROR('Data Entry'!L75*1),0,IF('Data Entry'!L75=0,"",IF('Data Entry'!M75="mg/L",'Data Entry'!L75*1000,IF('Data Entry'!M75="ug/L",'Data Entry'!L75,""))))</f>
        <v/>
      </c>
      <c r="W70" s="24" t="str">
        <f t="shared" si="28"/>
        <v/>
      </c>
      <c r="X70" s="36" t="str">
        <f>IF(V70=0,0,IF(V70="","",'Data Entry'!N75))</f>
        <v/>
      </c>
      <c r="Y70" s="3" t="str">
        <f t="shared" si="57"/>
        <v/>
      </c>
    </row>
    <row r="71" spans="1:25">
      <c r="A71" s="19" t="s">
        <v>106</v>
      </c>
      <c r="B71" s="20">
        <f t="shared" si="49"/>
        <v>0</v>
      </c>
      <c r="C71" s="25" t="str">
        <f t="shared" si="22"/>
        <v>ug/L</v>
      </c>
      <c r="D71" s="32">
        <f t="shared" si="50"/>
        <v>0</v>
      </c>
      <c r="E71" s="25" t="str">
        <f t="shared" si="51"/>
        <v>lb/day</v>
      </c>
      <c r="F71" s="31"/>
      <c r="G71" s="28" t="str">
        <f t="shared" si="52"/>
        <v/>
      </c>
      <c r="H71" s="25" t="str">
        <f t="shared" si="23"/>
        <v/>
      </c>
      <c r="I71" s="32" t="str">
        <f t="shared" si="53"/>
        <v/>
      </c>
      <c r="J71" s="25" t="str">
        <f t="shared" si="54"/>
        <v/>
      </c>
      <c r="K71" s="31"/>
      <c r="L71" s="33" t="str">
        <f>IF(ISERROR('Data Entry'!B76*1),0,IF('Data Entry'!B76=0,"",IF('Data Entry'!C76="mg/L",'Data Entry'!B76*1000,IF('Data Entry'!C76="ug/L",'Data Entry'!B76,""))))</f>
        <v/>
      </c>
      <c r="M71" s="25" t="str">
        <f t="shared" si="24"/>
        <v/>
      </c>
      <c r="N71" s="37" t="str">
        <f>IF(L71=0,0,IF(L71="","",'Data Entry'!D76))</f>
        <v/>
      </c>
      <c r="O71" s="25" t="str">
        <f t="shared" si="55"/>
        <v/>
      </c>
      <c r="P71" s="41"/>
      <c r="Q71" s="32" t="str">
        <f>IF(ISERROR('Data Entry'!G76*1),0,IF('Data Entry'!G76=0,"",IF('Data Entry'!H76="mg/L",'Data Entry'!G76*1000,IF('Data Entry'!H76="ug/L",'Data Entry'!G76,""))))</f>
        <v/>
      </c>
      <c r="R71" s="19" t="str">
        <f t="shared" si="26"/>
        <v/>
      </c>
      <c r="S71" s="37" t="str">
        <f>IF(Q71=0,0,IF(Q71="","",'Data Entry'!I76))</f>
        <v/>
      </c>
      <c r="T71" s="19" t="str">
        <f t="shared" si="56"/>
        <v/>
      </c>
      <c r="U71" s="41"/>
      <c r="V71" s="33" t="str">
        <f>IF(ISERROR('Data Entry'!L76*1),0,IF('Data Entry'!L76=0,"",IF('Data Entry'!M76="mg/L",'Data Entry'!L76*1000,IF('Data Entry'!M76="ug/L",'Data Entry'!L76,""))))</f>
        <v/>
      </c>
      <c r="W71" s="25" t="str">
        <f t="shared" si="28"/>
        <v/>
      </c>
      <c r="X71" s="37" t="str">
        <f>IF(V71=0,0,IF(V71="","",'Data Entry'!N76))</f>
        <v/>
      </c>
      <c r="Y71" s="19" t="str">
        <f t="shared" si="57"/>
        <v/>
      </c>
    </row>
    <row r="72" spans="1:25">
      <c r="A72" s="3" t="s">
        <v>107</v>
      </c>
      <c r="B72" s="8">
        <f t="shared" si="49"/>
        <v>0</v>
      </c>
      <c r="C72" s="24" t="str">
        <f t="shared" si="22"/>
        <v>ug/L</v>
      </c>
      <c r="D72" s="34">
        <f t="shared" si="50"/>
        <v>0</v>
      </c>
      <c r="E72" s="24" t="str">
        <f t="shared" si="51"/>
        <v>lb/day</v>
      </c>
      <c r="F72" s="31"/>
      <c r="G72" s="27" t="str">
        <f t="shared" si="52"/>
        <v/>
      </c>
      <c r="H72" s="24" t="str">
        <f t="shared" si="23"/>
        <v/>
      </c>
      <c r="I72" s="34" t="str">
        <f t="shared" si="53"/>
        <v/>
      </c>
      <c r="J72" s="24" t="str">
        <f t="shared" si="54"/>
        <v/>
      </c>
      <c r="K72" s="31"/>
      <c r="L72" s="35" t="str">
        <f>IF(ISERROR('Data Entry'!B77*1),0,IF('Data Entry'!B77=0,"",IF('Data Entry'!C77="mg/L",'Data Entry'!B77*1000,IF('Data Entry'!C77="ug/L",'Data Entry'!B77,""))))</f>
        <v/>
      </c>
      <c r="M72" s="24" t="str">
        <f t="shared" si="24"/>
        <v/>
      </c>
      <c r="N72" s="36" t="str">
        <f>IF(L72=0,0,IF(L72="","",'Data Entry'!D77))</f>
        <v/>
      </c>
      <c r="O72" s="24" t="str">
        <f t="shared" si="55"/>
        <v/>
      </c>
      <c r="P72" s="41"/>
      <c r="Q72" s="34" t="str">
        <f>IF(ISERROR('Data Entry'!G77*1),0,IF('Data Entry'!G77=0,"",IF('Data Entry'!H77="mg/L",'Data Entry'!G77*1000,IF('Data Entry'!H77="ug/L",'Data Entry'!G77,""))))</f>
        <v/>
      </c>
      <c r="R72" s="3" t="str">
        <f t="shared" si="26"/>
        <v/>
      </c>
      <c r="S72" s="36" t="str">
        <f>IF(Q72=0,0,IF(Q72="","",'Data Entry'!I77))</f>
        <v/>
      </c>
      <c r="T72" s="3" t="str">
        <f t="shared" si="56"/>
        <v/>
      </c>
      <c r="U72" s="41"/>
      <c r="V72" s="35" t="str">
        <f>IF(ISERROR('Data Entry'!L77*1),0,IF('Data Entry'!L77=0,"",IF('Data Entry'!M77="mg/L",'Data Entry'!L77*1000,IF('Data Entry'!M77="ug/L",'Data Entry'!L77,""))))</f>
        <v/>
      </c>
      <c r="W72" s="24" t="str">
        <f t="shared" si="28"/>
        <v/>
      </c>
      <c r="X72" s="36" t="str">
        <f>IF(V72=0,0,IF(V72="","",'Data Entry'!N77))</f>
        <v/>
      </c>
      <c r="Y72" s="3" t="str">
        <f t="shared" si="57"/>
        <v/>
      </c>
    </row>
    <row r="73" spans="1:25">
      <c r="A73" s="19" t="s">
        <v>108</v>
      </c>
      <c r="B73" s="20">
        <f t="shared" si="49"/>
        <v>0</v>
      </c>
      <c r="C73" s="25" t="str">
        <f t="shared" si="22"/>
        <v>ug/L</v>
      </c>
      <c r="D73" s="32">
        <f t="shared" si="50"/>
        <v>0</v>
      </c>
      <c r="E73" s="25" t="str">
        <f t="shared" si="51"/>
        <v>lb/day</v>
      </c>
      <c r="F73" s="31"/>
      <c r="G73" s="28" t="str">
        <f t="shared" si="52"/>
        <v/>
      </c>
      <c r="H73" s="25" t="str">
        <f t="shared" si="23"/>
        <v/>
      </c>
      <c r="I73" s="32" t="str">
        <f t="shared" si="53"/>
        <v/>
      </c>
      <c r="J73" s="25" t="str">
        <f t="shared" si="54"/>
        <v/>
      </c>
      <c r="K73" s="31"/>
      <c r="L73" s="33" t="str">
        <f>IF(ISERROR('Data Entry'!B78*1),0,IF('Data Entry'!B78=0,"",IF('Data Entry'!C78="mg/L",'Data Entry'!B78*1000,IF('Data Entry'!C78="ug/L",'Data Entry'!B78,""))))</f>
        <v/>
      </c>
      <c r="M73" s="25" t="str">
        <f t="shared" si="24"/>
        <v/>
      </c>
      <c r="N73" s="37" t="str">
        <f>IF(L73=0,0,IF(L73="","",'Data Entry'!D78))</f>
        <v/>
      </c>
      <c r="O73" s="25" t="str">
        <f t="shared" si="55"/>
        <v/>
      </c>
      <c r="P73" s="41"/>
      <c r="Q73" s="32" t="str">
        <f>IF(ISERROR('Data Entry'!G78*1),0,IF('Data Entry'!G78=0,"",IF('Data Entry'!H78="mg/L",'Data Entry'!G78*1000,IF('Data Entry'!H78="ug/L",'Data Entry'!G78,""))))</f>
        <v/>
      </c>
      <c r="R73" s="19" t="str">
        <f t="shared" si="26"/>
        <v/>
      </c>
      <c r="S73" s="37" t="str">
        <f>IF(Q73=0,0,IF(Q73="","",'Data Entry'!I78))</f>
        <v/>
      </c>
      <c r="T73" s="19" t="str">
        <f t="shared" si="56"/>
        <v/>
      </c>
      <c r="U73" s="41"/>
      <c r="V73" s="33" t="str">
        <f>IF(ISERROR('Data Entry'!L78*1),0,IF('Data Entry'!L78=0,"",IF('Data Entry'!M78="mg/L",'Data Entry'!L78*1000,IF('Data Entry'!M78="ug/L",'Data Entry'!L78,""))))</f>
        <v/>
      </c>
      <c r="W73" s="25" t="str">
        <f t="shared" si="28"/>
        <v/>
      </c>
      <c r="X73" s="37" t="str">
        <f>IF(V73=0,0,IF(V73="","",'Data Entry'!N78))</f>
        <v/>
      </c>
      <c r="Y73" s="19" t="str">
        <f t="shared" si="57"/>
        <v/>
      </c>
    </row>
    <row r="74" spans="1:25">
      <c r="A74" s="3" t="s">
        <v>109</v>
      </c>
      <c r="B74" s="8">
        <f t="shared" si="49"/>
        <v>0</v>
      </c>
      <c r="C74" s="24" t="str">
        <f t="shared" si="22"/>
        <v>ug/L</v>
      </c>
      <c r="D74" s="34">
        <f t="shared" si="50"/>
        <v>0</v>
      </c>
      <c r="E74" s="24" t="str">
        <f t="shared" si="51"/>
        <v>lb/day</v>
      </c>
      <c r="F74" s="31"/>
      <c r="G74" s="27" t="str">
        <f t="shared" si="52"/>
        <v/>
      </c>
      <c r="H74" s="24" t="str">
        <f t="shared" si="23"/>
        <v/>
      </c>
      <c r="I74" s="34" t="str">
        <f t="shared" si="53"/>
        <v/>
      </c>
      <c r="J74" s="24" t="str">
        <f t="shared" si="54"/>
        <v/>
      </c>
      <c r="K74" s="31"/>
      <c r="L74" s="35" t="str">
        <f>IF(ISERROR('Data Entry'!B79*1),0,IF('Data Entry'!B79=0,"",IF('Data Entry'!C79="mg/L",'Data Entry'!B79*1000,IF('Data Entry'!C79="ug/L",'Data Entry'!B79,""))))</f>
        <v/>
      </c>
      <c r="M74" s="24" t="str">
        <f t="shared" si="24"/>
        <v/>
      </c>
      <c r="N74" s="36" t="str">
        <f>IF(L74=0,0,IF(L74="","",'Data Entry'!D79))</f>
        <v/>
      </c>
      <c r="O74" s="24" t="str">
        <f t="shared" si="55"/>
        <v/>
      </c>
      <c r="P74" s="41"/>
      <c r="Q74" s="34" t="str">
        <f>IF(ISERROR('Data Entry'!G79*1),0,IF('Data Entry'!G79=0,"",IF('Data Entry'!H79="mg/L",'Data Entry'!G79*1000,IF('Data Entry'!H79="ug/L",'Data Entry'!G79,""))))</f>
        <v/>
      </c>
      <c r="R74" s="3" t="str">
        <f t="shared" si="26"/>
        <v/>
      </c>
      <c r="S74" s="36" t="str">
        <f>IF(Q74=0,0,IF(Q74="","",'Data Entry'!I79))</f>
        <v/>
      </c>
      <c r="T74" s="3" t="str">
        <f t="shared" si="56"/>
        <v/>
      </c>
      <c r="U74" s="41"/>
      <c r="V74" s="35" t="str">
        <f>IF(ISERROR('Data Entry'!L79*1),0,IF('Data Entry'!L79=0,"",IF('Data Entry'!M79="mg/L",'Data Entry'!L79*1000,IF('Data Entry'!M79="ug/L",'Data Entry'!L79,""))))</f>
        <v/>
      </c>
      <c r="W74" s="24" t="str">
        <f t="shared" si="28"/>
        <v/>
      </c>
      <c r="X74" s="36" t="str">
        <f>IF(V74=0,0,IF(V74="","",'Data Entry'!N79))</f>
        <v/>
      </c>
      <c r="Y74" s="3" t="str">
        <f t="shared" si="57"/>
        <v/>
      </c>
    </row>
    <row r="75" spans="1:25">
      <c r="A75" s="19" t="s">
        <v>110</v>
      </c>
      <c r="B75" s="20">
        <f t="shared" si="49"/>
        <v>0</v>
      </c>
      <c r="C75" s="25" t="str">
        <f t="shared" si="22"/>
        <v>ug/L</v>
      </c>
      <c r="D75" s="32">
        <f t="shared" si="50"/>
        <v>0</v>
      </c>
      <c r="E75" s="25" t="str">
        <f t="shared" si="51"/>
        <v>lb/day</v>
      </c>
      <c r="F75" s="31"/>
      <c r="G75" s="28" t="str">
        <f t="shared" si="52"/>
        <v/>
      </c>
      <c r="H75" s="25" t="str">
        <f t="shared" si="23"/>
        <v/>
      </c>
      <c r="I75" s="32" t="str">
        <f t="shared" si="53"/>
        <v/>
      </c>
      <c r="J75" s="25" t="str">
        <f t="shared" si="54"/>
        <v/>
      </c>
      <c r="K75" s="31"/>
      <c r="L75" s="33" t="str">
        <f>IF(ISERROR('Data Entry'!B80*1),0,IF('Data Entry'!B80=0,"",IF('Data Entry'!C80="mg/L",'Data Entry'!B80*1000,IF('Data Entry'!C80="ug/L",'Data Entry'!B80,""))))</f>
        <v/>
      </c>
      <c r="M75" s="25" t="str">
        <f t="shared" si="24"/>
        <v/>
      </c>
      <c r="N75" s="37" t="str">
        <f>IF(L75=0,0,IF(L75="","",'Data Entry'!D80))</f>
        <v/>
      </c>
      <c r="O75" s="25" t="str">
        <f t="shared" si="55"/>
        <v/>
      </c>
      <c r="P75" s="41"/>
      <c r="Q75" s="32" t="str">
        <f>IF(ISERROR('Data Entry'!G80*1),0,IF('Data Entry'!G80=0,"",IF('Data Entry'!H80="mg/L",'Data Entry'!G80*1000,IF('Data Entry'!H80="ug/L",'Data Entry'!G80,""))))</f>
        <v/>
      </c>
      <c r="R75" s="19" t="str">
        <f t="shared" si="26"/>
        <v/>
      </c>
      <c r="S75" s="37" t="str">
        <f>IF(Q75=0,0,IF(Q75="","",'Data Entry'!I80))</f>
        <v/>
      </c>
      <c r="T75" s="19" t="str">
        <f t="shared" si="56"/>
        <v/>
      </c>
      <c r="U75" s="41"/>
      <c r="V75" s="33" t="str">
        <f>IF(ISERROR('Data Entry'!L80*1),0,IF('Data Entry'!L80=0,"",IF('Data Entry'!M80="mg/L",'Data Entry'!L80*1000,IF('Data Entry'!M80="ug/L",'Data Entry'!L80,""))))</f>
        <v/>
      </c>
      <c r="W75" s="25" t="str">
        <f t="shared" si="28"/>
        <v/>
      </c>
      <c r="X75" s="37" t="str">
        <f>IF(V75=0,0,IF(V75="","",'Data Entry'!N80))</f>
        <v/>
      </c>
      <c r="Y75" s="19" t="str">
        <f t="shared" si="57"/>
        <v/>
      </c>
    </row>
    <row r="76" spans="1:25">
      <c r="A76" s="3" t="s">
        <v>111</v>
      </c>
      <c r="B76" s="8">
        <f t="shared" si="49"/>
        <v>0</v>
      </c>
      <c r="C76" s="24" t="str">
        <f t="shared" si="22"/>
        <v>ug/L</v>
      </c>
      <c r="D76" s="34">
        <f t="shared" si="50"/>
        <v>0</v>
      </c>
      <c r="E76" s="24" t="str">
        <f t="shared" si="51"/>
        <v>lb/day</v>
      </c>
      <c r="F76" s="31"/>
      <c r="G76" s="27" t="str">
        <f t="shared" si="52"/>
        <v/>
      </c>
      <c r="H76" s="24" t="str">
        <f t="shared" si="23"/>
        <v/>
      </c>
      <c r="I76" s="34" t="str">
        <f t="shared" si="53"/>
        <v/>
      </c>
      <c r="J76" s="24" t="str">
        <f t="shared" si="54"/>
        <v/>
      </c>
      <c r="K76" s="31"/>
      <c r="L76" s="35" t="str">
        <f>IF(ISERROR('Data Entry'!B81*1),0,IF('Data Entry'!B81=0,"",IF('Data Entry'!C81="mg/L",'Data Entry'!B81*1000,IF('Data Entry'!C81="ug/L",'Data Entry'!B81,""))))</f>
        <v/>
      </c>
      <c r="M76" s="24" t="str">
        <f t="shared" si="24"/>
        <v/>
      </c>
      <c r="N76" s="36" t="str">
        <f>IF(L76=0,0,IF(L76="","",'Data Entry'!D81))</f>
        <v/>
      </c>
      <c r="O76" s="24" t="str">
        <f t="shared" si="55"/>
        <v/>
      </c>
      <c r="P76" s="41"/>
      <c r="Q76" s="34" t="str">
        <f>IF(ISERROR('Data Entry'!G81*1),0,IF('Data Entry'!G81=0,"",IF('Data Entry'!H81="mg/L",'Data Entry'!G81*1000,IF('Data Entry'!H81="ug/L",'Data Entry'!G81,""))))</f>
        <v/>
      </c>
      <c r="R76" s="3" t="str">
        <f t="shared" si="26"/>
        <v/>
      </c>
      <c r="S76" s="36" t="str">
        <f>IF(Q76=0,0,IF(Q76="","",'Data Entry'!I81))</f>
        <v/>
      </c>
      <c r="T76" s="3" t="str">
        <f t="shared" si="56"/>
        <v/>
      </c>
      <c r="U76" s="41"/>
      <c r="V76" s="35" t="str">
        <f>IF(ISERROR('Data Entry'!L81*1),0,IF('Data Entry'!L81=0,"",IF('Data Entry'!M81="mg/L",'Data Entry'!L81*1000,IF('Data Entry'!M81="ug/L",'Data Entry'!L81,""))))</f>
        <v/>
      </c>
      <c r="W76" s="24" t="str">
        <f t="shared" si="28"/>
        <v/>
      </c>
      <c r="X76" s="36" t="str">
        <f>IF(V76=0,0,IF(V76="","",'Data Entry'!N81))</f>
        <v/>
      </c>
      <c r="Y76" s="3" t="str">
        <f t="shared" si="57"/>
        <v/>
      </c>
    </row>
    <row r="77" spans="1:25">
      <c r="A77" s="19" t="s">
        <v>56</v>
      </c>
      <c r="B77" s="20">
        <f t="shared" si="49"/>
        <v>0</v>
      </c>
      <c r="C77" s="25" t="str">
        <f t="shared" si="22"/>
        <v>ug/L</v>
      </c>
      <c r="D77" s="32">
        <f t="shared" si="50"/>
        <v>0</v>
      </c>
      <c r="E77" s="25" t="str">
        <f t="shared" si="51"/>
        <v>lb/day</v>
      </c>
      <c r="F77" s="31"/>
      <c r="G77" s="28" t="str">
        <f t="shared" si="52"/>
        <v/>
      </c>
      <c r="H77" s="25" t="str">
        <f t="shared" si="23"/>
        <v/>
      </c>
      <c r="I77" s="32" t="str">
        <f t="shared" si="53"/>
        <v/>
      </c>
      <c r="J77" s="25" t="str">
        <f t="shared" si="54"/>
        <v/>
      </c>
      <c r="K77" s="31"/>
      <c r="L77" s="33" t="str">
        <f>IF(ISERROR('Data Entry'!B82*1),0,IF('Data Entry'!B82=0,"",IF('Data Entry'!C82="mg/L",'Data Entry'!B82*1000,IF('Data Entry'!C82="ug/L",'Data Entry'!B82,""))))</f>
        <v/>
      </c>
      <c r="M77" s="25" t="str">
        <f t="shared" si="24"/>
        <v/>
      </c>
      <c r="N77" s="37" t="str">
        <f>IF(L77=0,0,IF(L77="","",'Data Entry'!D82))</f>
        <v/>
      </c>
      <c r="O77" s="25" t="str">
        <f t="shared" si="55"/>
        <v/>
      </c>
      <c r="P77" s="41"/>
      <c r="Q77" s="32" t="str">
        <f>IF(ISERROR('Data Entry'!G82*1),0,IF('Data Entry'!G82=0,"",IF('Data Entry'!H82="mg/L",'Data Entry'!G82*1000,IF('Data Entry'!H82="ug/L",'Data Entry'!G82,""))))</f>
        <v/>
      </c>
      <c r="R77" s="19" t="str">
        <f t="shared" si="26"/>
        <v/>
      </c>
      <c r="S77" s="37" t="str">
        <f>IF(Q77=0,0,IF(Q77="","",'Data Entry'!I82))</f>
        <v/>
      </c>
      <c r="T77" s="19" t="str">
        <f t="shared" si="56"/>
        <v/>
      </c>
      <c r="U77" s="41"/>
      <c r="V77" s="33" t="str">
        <f>IF(ISERROR('Data Entry'!L82*1),0,IF('Data Entry'!L82=0,"",IF('Data Entry'!M82="mg/L",'Data Entry'!L82*1000,IF('Data Entry'!M82="ug/L",'Data Entry'!L82,""))))</f>
        <v/>
      </c>
      <c r="W77" s="25" t="str">
        <f t="shared" si="28"/>
        <v/>
      </c>
      <c r="X77" s="37" t="str">
        <f>IF(V77=0,0,IF(V77="","",'Data Entry'!N82))</f>
        <v/>
      </c>
      <c r="Y77" s="19" t="str">
        <f t="shared" si="57"/>
        <v/>
      </c>
    </row>
    <row r="78" spans="1:25">
      <c r="A78" s="3" t="s">
        <v>112</v>
      </c>
      <c r="B78" s="8">
        <f t="shared" si="49"/>
        <v>0</v>
      </c>
      <c r="C78" s="24" t="str">
        <f t="shared" si="22"/>
        <v>ug/L</v>
      </c>
      <c r="D78" s="34">
        <f t="shared" si="50"/>
        <v>0</v>
      </c>
      <c r="E78" s="24" t="str">
        <f t="shared" si="51"/>
        <v>lb/day</v>
      </c>
      <c r="F78" s="31"/>
      <c r="G78" s="27" t="str">
        <f t="shared" si="52"/>
        <v/>
      </c>
      <c r="H78" s="24" t="str">
        <f t="shared" si="23"/>
        <v/>
      </c>
      <c r="I78" s="34" t="str">
        <f t="shared" si="53"/>
        <v/>
      </c>
      <c r="J78" s="24" t="str">
        <f t="shared" si="54"/>
        <v/>
      </c>
      <c r="K78" s="31"/>
      <c r="L78" s="35" t="str">
        <f>IF(ISERROR('Data Entry'!B83*1),0,IF('Data Entry'!B83=0,"",IF('Data Entry'!C83="mg/L",'Data Entry'!B83*1000,IF('Data Entry'!C83="ug/L",'Data Entry'!B83,""))))</f>
        <v/>
      </c>
      <c r="M78" s="24" t="str">
        <f t="shared" si="24"/>
        <v/>
      </c>
      <c r="N78" s="36" t="str">
        <f>IF(L78=0,0,IF(L78="","",'Data Entry'!D83))</f>
        <v/>
      </c>
      <c r="O78" s="24" t="str">
        <f t="shared" si="55"/>
        <v/>
      </c>
      <c r="P78" s="41"/>
      <c r="Q78" s="34" t="str">
        <f>IF(ISERROR('Data Entry'!G83*1),0,IF('Data Entry'!G83=0,"",IF('Data Entry'!H83="mg/L",'Data Entry'!G83*1000,IF('Data Entry'!H83="ug/L",'Data Entry'!G83,""))))</f>
        <v/>
      </c>
      <c r="R78" s="3" t="str">
        <f t="shared" si="26"/>
        <v/>
      </c>
      <c r="S78" s="36" t="str">
        <f>IF(Q78=0,0,IF(Q78="","",'Data Entry'!I83))</f>
        <v/>
      </c>
      <c r="T78" s="3" t="str">
        <f t="shared" si="56"/>
        <v/>
      </c>
      <c r="U78" s="41"/>
      <c r="V78" s="35" t="str">
        <f>IF(ISERROR('Data Entry'!L83*1),0,IF('Data Entry'!L83=0,"",IF('Data Entry'!M83="mg/L",'Data Entry'!L83*1000,IF('Data Entry'!M83="ug/L",'Data Entry'!L83,""))))</f>
        <v/>
      </c>
      <c r="W78" s="24" t="str">
        <f t="shared" si="28"/>
        <v/>
      </c>
      <c r="X78" s="36" t="str">
        <f>IF(V78=0,0,IF(V78="","",'Data Entry'!N83))</f>
        <v/>
      </c>
      <c r="Y78" s="3" t="str">
        <f t="shared" si="57"/>
        <v/>
      </c>
    </row>
    <row r="79" spans="1:25">
      <c r="A79" s="19" t="s">
        <v>57</v>
      </c>
      <c r="B79" s="20">
        <f t="shared" si="49"/>
        <v>0</v>
      </c>
      <c r="C79" s="25" t="str">
        <f t="shared" si="22"/>
        <v>ug/L</v>
      </c>
      <c r="D79" s="32">
        <f t="shared" si="50"/>
        <v>0</v>
      </c>
      <c r="E79" s="25" t="str">
        <f t="shared" si="51"/>
        <v>lb/day</v>
      </c>
      <c r="F79" s="31"/>
      <c r="G79" s="28" t="str">
        <f t="shared" si="52"/>
        <v/>
      </c>
      <c r="H79" s="25" t="str">
        <f t="shared" si="23"/>
        <v/>
      </c>
      <c r="I79" s="32" t="str">
        <f t="shared" si="53"/>
        <v/>
      </c>
      <c r="J79" s="25" t="str">
        <f t="shared" si="54"/>
        <v/>
      </c>
      <c r="K79" s="31"/>
      <c r="L79" s="33" t="str">
        <f>IF(ISERROR('Data Entry'!B84*1),0,IF('Data Entry'!B84=0,"",IF('Data Entry'!C84="mg/L",'Data Entry'!B84*1000,IF('Data Entry'!C84="ug/L",'Data Entry'!B84,""))))</f>
        <v/>
      </c>
      <c r="M79" s="25" t="str">
        <f t="shared" si="24"/>
        <v/>
      </c>
      <c r="N79" s="37" t="str">
        <f>IF(L79=0,0,IF(L79="","",'Data Entry'!D84))</f>
        <v/>
      </c>
      <c r="O79" s="25" t="str">
        <f t="shared" si="55"/>
        <v/>
      </c>
      <c r="P79" s="41"/>
      <c r="Q79" s="32" t="str">
        <f>IF(ISERROR('Data Entry'!G84*1),0,IF('Data Entry'!G84=0,"",IF('Data Entry'!H84="mg/L",'Data Entry'!G84*1000,IF('Data Entry'!H84="ug/L",'Data Entry'!G84,""))))</f>
        <v/>
      </c>
      <c r="R79" s="19" t="str">
        <f t="shared" si="26"/>
        <v/>
      </c>
      <c r="S79" s="37" t="str">
        <f>IF(Q79=0,0,IF(Q79="","",'Data Entry'!I84))</f>
        <v/>
      </c>
      <c r="T79" s="19" t="str">
        <f t="shared" si="56"/>
        <v/>
      </c>
      <c r="U79" s="41"/>
      <c r="V79" s="33" t="str">
        <f>IF(ISERROR('Data Entry'!L84*1),0,IF('Data Entry'!L84=0,"",IF('Data Entry'!M84="mg/L",'Data Entry'!L84*1000,IF('Data Entry'!M84="ug/L",'Data Entry'!L84,""))))</f>
        <v/>
      </c>
      <c r="W79" s="25" t="str">
        <f t="shared" si="28"/>
        <v/>
      </c>
      <c r="X79" s="37" t="str">
        <f>IF(V79=0,0,IF(V79="","",'Data Entry'!N84))</f>
        <v/>
      </c>
      <c r="Y79" s="19" t="str">
        <f t="shared" si="57"/>
        <v/>
      </c>
    </row>
    <row r="80" spans="1:25">
      <c r="A80" s="3" t="s">
        <v>113</v>
      </c>
      <c r="B80" s="8">
        <f t="shared" si="49"/>
        <v>0</v>
      </c>
      <c r="C80" s="24" t="str">
        <f t="shared" si="22"/>
        <v>ug/L</v>
      </c>
      <c r="D80" s="34">
        <f t="shared" si="50"/>
        <v>0</v>
      </c>
      <c r="E80" s="24" t="str">
        <f t="shared" si="51"/>
        <v>lb/day</v>
      </c>
      <c r="F80" s="31"/>
      <c r="G80" s="27" t="str">
        <f t="shared" si="52"/>
        <v/>
      </c>
      <c r="H80" s="24" t="str">
        <f t="shared" si="23"/>
        <v/>
      </c>
      <c r="I80" s="34" t="str">
        <f t="shared" si="53"/>
        <v/>
      </c>
      <c r="J80" s="24" t="str">
        <f t="shared" si="54"/>
        <v/>
      </c>
      <c r="K80" s="31"/>
      <c r="L80" s="35" t="str">
        <f>IF(ISERROR('Data Entry'!B85*1),0,IF('Data Entry'!B85=0,"",IF('Data Entry'!C85="mg/L",'Data Entry'!B85*1000,IF('Data Entry'!C85="ug/L",'Data Entry'!B85,""))))</f>
        <v/>
      </c>
      <c r="M80" s="24" t="str">
        <f t="shared" si="24"/>
        <v/>
      </c>
      <c r="N80" s="36" t="str">
        <f>IF(L80=0,0,IF(L80="","",'Data Entry'!D85))</f>
        <v/>
      </c>
      <c r="O80" s="24" t="str">
        <f t="shared" si="55"/>
        <v/>
      </c>
      <c r="P80" s="41"/>
      <c r="Q80" s="34" t="str">
        <f>IF(ISERROR('Data Entry'!G85*1),0,IF('Data Entry'!G85=0,"",IF('Data Entry'!H85="mg/L",'Data Entry'!G85*1000,IF('Data Entry'!H85="ug/L",'Data Entry'!G85,""))))</f>
        <v/>
      </c>
      <c r="R80" s="3" t="str">
        <f t="shared" si="26"/>
        <v/>
      </c>
      <c r="S80" s="36" t="str">
        <f>IF(Q80=0,0,IF(Q80="","",'Data Entry'!I85))</f>
        <v/>
      </c>
      <c r="T80" s="3" t="str">
        <f t="shared" si="56"/>
        <v/>
      </c>
      <c r="U80" s="41"/>
      <c r="V80" s="35" t="str">
        <f>IF(ISERROR('Data Entry'!L85*1),0,IF('Data Entry'!L85=0,"",IF('Data Entry'!M85="mg/L",'Data Entry'!L85*1000,IF('Data Entry'!M85="ug/L",'Data Entry'!L85,""))))</f>
        <v/>
      </c>
      <c r="W80" s="24" t="str">
        <f t="shared" si="28"/>
        <v/>
      </c>
      <c r="X80" s="36" t="str">
        <f>IF(V80=0,0,IF(V80="","",'Data Entry'!N85))</f>
        <v/>
      </c>
      <c r="Y80" s="3" t="str">
        <f t="shared" si="57"/>
        <v/>
      </c>
    </row>
    <row r="81" spans="1:25">
      <c r="A81" s="19" t="s">
        <v>114</v>
      </c>
      <c r="B81" s="20">
        <f t="shared" si="49"/>
        <v>0</v>
      </c>
      <c r="C81" s="25" t="str">
        <f t="shared" si="22"/>
        <v>ug/L</v>
      </c>
      <c r="D81" s="32">
        <f t="shared" si="50"/>
        <v>0</v>
      </c>
      <c r="E81" s="25" t="str">
        <f t="shared" si="51"/>
        <v>lb/day</v>
      </c>
      <c r="F81" s="31"/>
      <c r="G81" s="28" t="str">
        <f t="shared" si="52"/>
        <v/>
      </c>
      <c r="H81" s="25" t="str">
        <f t="shared" si="23"/>
        <v/>
      </c>
      <c r="I81" s="32" t="str">
        <f t="shared" si="53"/>
        <v/>
      </c>
      <c r="J81" s="25" t="str">
        <f t="shared" si="54"/>
        <v/>
      </c>
      <c r="K81" s="31"/>
      <c r="L81" s="33" t="str">
        <f>IF(ISERROR('Data Entry'!B86*1),0,IF('Data Entry'!B86=0,"",IF('Data Entry'!C86="mg/L",'Data Entry'!B86*1000,IF('Data Entry'!C86="ug/L",'Data Entry'!B86,""))))</f>
        <v/>
      </c>
      <c r="M81" s="25" t="str">
        <f t="shared" si="24"/>
        <v/>
      </c>
      <c r="N81" s="37" t="str">
        <f>IF(L81=0,0,IF(L81="","",'Data Entry'!D86))</f>
        <v/>
      </c>
      <c r="O81" s="25" t="str">
        <f t="shared" si="55"/>
        <v/>
      </c>
      <c r="P81" s="41"/>
      <c r="Q81" s="32" t="str">
        <f>IF(ISERROR('Data Entry'!G86*1),0,IF('Data Entry'!G86=0,"",IF('Data Entry'!H86="mg/L",'Data Entry'!G86*1000,IF('Data Entry'!H86="ug/L",'Data Entry'!G86,""))))</f>
        <v/>
      </c>
      <c r="R81" s="19" t="str">
        <f t="shared" si="26"/>
        <v/>
      </c>
      <c r="S81" s="37" t="str">
        <f>IF(Q81=0,0,IF(Q81="","",'Data Entry'!I86))</f>
        <v/>
      </c>
      <c r="T81" s="19" t="str">
        <f t="shared" si="56"/>
        <v/>
      </c>
      <c r="U81" s="41"/>
      <c r="V81" s="33" t="str">
        <f>IF(ISERROR('Data Entry'!L86*1),0,IF('Data Entry'!L86=0,"",IF('Data Entry'!M86="mg/L",'Data Entry'!L86*1000,IF('Data Entry'!M86="ug/L",'Data Entry'!L86,""))))</f>
        <v/>
      </c>
      <c r="W81" s="25" t="str">
        <f t="shared" si="28"/>
        <v/>
      </c>
      <c r="X81" s="37" t="str">
        <f>IF(V81=0,0,IF(V81="","",'Data Entry'!N86))</f>
        <v/>
      </c>
      <c r="Y81" s="19" t="str">
        <f t="shared" si="57"/>
        <v/>
      </c>
    </row>
    <row r="82" spans="1:25">
      <c r="A82" s="3" t="s">
        <v>115</v>
      </c>
      <c r="B82" s="8">
        <f t="shared" si="49"/>
        <v>0</v>
      </c>
      <c r="C82" s="24" t="str">
        <f t="shared" si="22"/>
        <v>ug/L</v>
      </c>
      <c r="D82" s="34">
        <f t="shared" si="50"/>
        <v>0</v>
      </c>
      <c r="E82" s="24" t="str">
        <f t="shared" si="51"/>
        <v>lb/day</v>
      </c>
      <c r="F82" s="31"/>
      <c r="G82" s="27" t="str">
        <f t="shared" si="52"/>
        <v/>
      </c>
      <c r="H82" s="24" t="str">
        <f t="shared" si="23"/>
        <v/>
      </c>
      <c r="I82" s="34" t="str">
        <f t="shared" si="53"/>
        <v/>
      </c>
      <c r="J82" s="24" t="str">
        <f t="shared" si="54"/>
        <v/>
      </c>
      <c r="K82" s="31"/>
      <c r="L82" s="35" t="str">
        <f>IF(ISERROR('Data Entry'!B87*1),0,IF('Data Entry'!B87=0,"",IF('Data Entry'!C87="mg/L",'Data Entry'!B87*1000,IF('Data Entry'!C87="ug/L",'Data Entry'!B87,""))))</f>
        <v/>
      </c>
      <c r="M82" s="24" t="str">
        <f t="shared" si="24"/>
        <v/>
      </c>
      <c r="N82" s="36" t="str">
        <f>IF(L82=0,0,IF(L82="","",'Data Entry'!D87))</f>
        <v/>
      </c>
      <c r="O82" s="24" t="str">
        <f t="shared" si="55"/>
        <v/>
      </c>
      <c r="P82" s="41"/>
      <c r="Q82" s="34" t="str">
        <f>IF(ISERROR('Data Entry'!G87*1),0,IF('Data Entry'!G87=0,"",IF('Data Entry'!H87="mg/L",'Data Entry'!G87*1000,IF('Data Entry'!H87="ug/L",'Data Entry'!G87,""))))</f>
        <v/>
      </c>
      <c r="R82" s="3" t="str">
        <f t="shared" si="26"/>
        <v/>
      </c>
      <c r="S82" s="36" t="str">
        <f>IF(Q82=0,0,IF(Q82="","",'Data Entry'!I87))</f>
        <v/>
      </c>
      <c r="T82" s="3" t="str">
        <f t="shared" si="56"/>
        <v/>
      </c>
      <c r="U82" s="41"/>
      <c r="V82" s="35" t="str">
        <f>IF(ISERROR('Data Entry'!L87*1),0,IF('Data Entry'!L87=0,"",IF('Data Entry'!M87="mg/L",'Data Entry'!L87*1000,IF('Data Entry'!M87="ug/L",'Data Entry'!L87,""))))</f>
        <v/>
      </c>
      <c r="W82" s="24" t="str">
        <f t="shared" si="28"/>
        <v/>
      </c>
      <c r="X82" s="36" t="str">
        <f>IF(V82=0,0,IF(V82="","",'Data Entry'!N87))</f>
        <v/>
      </c>
      <c r="Y82" s="3" t="str">
        <f t="shared" si="57"/>
        <v/>
      </c>
    </row>
    <row r="83" spans="1:25">
      <c r="A83" s="19" t="s">
        <v>58</v>
      </c>
      <c r="B83" s="20">
        <f t="shared" si="49"/>
        <v>0</v>
      </c>
      <c r="C83" s="25" t="str">
        <f t="shared" si="22"/>
        <v>ug/L</v>
      </c>
      <c r="D83" s="32">
        <f t="shared" si="50"/>
        <v>0</v>
      </c>
      <c r="E83" s="25" t="str">
        <f t="shared" si="51"/>
        <v>lb/day</v>
      </c>
      <c r="F83" s="31"/>
      <c r="G83" s="28" t="str">
        <f t="shared" si="52"/>
        <v/>
      </c>
      <c r="H83" s="25" t="str">
        <f t="shared" si="23"/>
        <v/>
      </c>
      <c r="I83" s="32" t="str">
        <f t="shared" si="53"/>
        <v/>
      </c>
      <c r="J83" s="25" t="str">
        <f t="shared" si="54"/>
        <v/>
      </c>
      <c r="K83" s="31"/>
      <c r="L83" s="33" t="str">
        <f>IF(ISERROR('Data Entry'!B88*1),0,IF('Data Entry'!B88=0,"",IF('Data Entry'!C88="mg/L",'Data Entry'!B88*1000,IF('Data Entry'!C88="ug/L",'Data Entry'!B88,""))))</f>
        <v/>
      </c>
      <c r="M83" s="25" t="str">
        <f t="shared" si="24"/>
        <v/>
      </c>
      <c r="N83" s="37" t="str">
        <f>IF(L83=0,0,IF(L83="","",'Data Entry'!D88))</f>
        <v/>
      </c>
      <c r="O83" s="25" t="str">
        <f t="shared" si="55"/>
        <v/>
      </c>
      <c r="P83" s="41"/>
      <c r="Q83" s="32" t="str">
        <f>IF(ISERROR('Data Entry'!G88*1),0,IF('Data Entry'!G88=0,"",IF('Data Entry'!H88="mg/L",'Data Entry'!G88*1000,IF('Data Entry'!H88="ug/L",'Data Entry'!G88,""))))</f>
        <v/>
      </c>
      <c r="R83" s="19" t="str">
        <f t="shared" si="26"/>
        <v/>
      </c>
      <c r="S83" s="37" t="str">
        <f>IF(Q83=0,0,IF(Q83="","",'Data Entry'!I88))</f>
        <v/>
      </c>
      <c r="T83" s="19" t="str">
        <f t="shared" si="56"/>
        <v/>
      </c>
      <c r="U83" s="41"/>
      <c r="V83" s="33" t="str">
        <f>IF(ISERROR('Data Entry'!L88*1),0,IF('Data Entry'!L88=0,"",IF('Data Entry'!M88="mg/L",'Data Entry'!L88*1000,IF('Data Entry'!M88="ug/L",'Data Entry'!L88,""))))</f>
        <v/>
      </c>
      <c r="W83" s="25" t="str">
        <f t="shared" si="28"/>
        <v/>
      </c>
      <c r="X83" s="37" t="str">
        <f>IF(V83=0,0,IF(V83="","",'Data Entry'!N88))</f>
        <v/>
      </c>
      <c r="Y83" s="19" t="str">
        <f t="shared" si="57"/>
        <v/>
      </c>
    </row>
    <row r="84" spans="1:25">
      <c r="A84" s="3" t="s">
        <v>116</v>
      </c>
      <c r="B84" s="8">
        <f t="shared" si="49"/>
        <v>0</v>
      </c>
      <c r="C84" s="24" t="str">
        <f t="shared" si="22"/>
        <v>ug/L</v>
      </c>
      <c r="D84" s="34">
        <f t="shared" si="50"/>
        <v>0</v>
      </c>
      <c r="E84" s="24" t="str">
        <f t="shared" si="51"/>
        <v>lb/day</v>
      </c>
      <c r="F84" s="31"/>
      <c r="G84" s="27" t="str">
        <f t="shared" si="52"/>
        <v/>
      </c>
      <c r="H84" s="24" t="str">
        <f t="shared" si="23"/>
        <v/>
      </c>
      <c r="I84" s="34" t="str">
        <f t="shared" si="53"/>
        <v/>
      </c>
      <c r="J84" s="24" t="str">
        <f t="shared" si="54"/>
        <v/>
      </c>
      <c r="K84" s="31"/>
      <c r="L84" s="35" t="str">
        <f>IF(ISERROR('Data Entry'!B89*1),0,IF('Data Entry'!B89=0,"",IF('Data Entry'!C89="mg/L",'Data Entry'!B89*1000,IF('Data Entry'!C89="ug/L",'Data Entry'!B89,""))))</f>
        <v/>
      </c>
      <c r="M84" s="24" t="str">
        <f t="shared" si="24"/>
        <v/>
      </c>
      <c r="N84" s="36" t="str">
        <f>IF(L84=0,0,IF(L84="","",'Data Entry'!D89))</f>
        <v/>
      </c>
      <c r="O84" s="24" t="str">
        <f t="shared" si="55"/>
        <v/>
      </c>
      <c r="P84" s="41"/>
      <c r="Q84" s="34" t="str">
        <f>IF(ISERROR('Data Entry'!G89*1),0,IF('Data Entry'!G89=0,"",IF('Data Entry'!H89="mg/L",'Data Entry'!G89*1000,IF('Data Entry'!H89="ug/L",'Data Entry'!G89,""))))</f>
        <v/>
      </c>
      <c r="R84" s="3" t="str">
        <f t="shared" si="26"/>
        <v/>
      </c>
      <c r="S84" s="36" t="str">
        <f>IF(Q84=0,0,IF(Q84="","",'Data Entry'!I89))</f>
        <v/>
      </c>
      <c r="T84" s="3" t="str">
        <f t="shared" si="56"/>
        <v/>
      </c>
      <c r="U84" s="41"/>
      <c r="V84" s="35" t="str">
        <f>IF(ISERROR('Data Entry'!L89*1),0,IF('Data Entry'!L89=0,"",IF('Data Entry'!M89="mg/L",'Data Entry'!L89*1000,IF('Data Entry'!M89="ug/L",'Data Entry'!L89,""))))</f>
        <v/>
      </c>
      <c r="W84" s="24" t="str">
        <f t="shared" si="28"/>
        <v/>
      </c>
      <c r="X84" s="36" t="str">
        <f>IF(V84=0,0,IF(V84="","",'Data Entry'!N89))</f>
        <v/>
      </c>
      <c r="Y84" s="3" t="str">
        <f t="shared" si="57"/>
        <v/>
      </c>
    </row>
    <row r="85" spans="1:25">
      <c r="A85" s="19" t="s">
        <v>59</v>
      </c>
      <c r="B85" s="20">
        <f t="shared" si="49"/>
        <v>0</v>
      </c>
      <c r="C85" s="25" t="str">
        <f t="shared" si="22"/>
        <v>ug/L</v>
      </c>
      <c r="D85" s="32">
        <f t="shared" si="50"/>
        <v>0</v>
      </c>
      <c r="E85" s="25" t="str">
        <f t="shared" si="51"/>
        <v>lb/day</v>
      </c>
      <c r="F85" s="31"/>
      <c r="G85" s="28" t="str">
        <f t="shared" si="52"/>
        <v/>
      </c>
      <c r="H85" s="25" t="str">
        <f t="shared" si="23"/>
        <v/>
      </c>
      <c r="I85" s="32" t="str">
        <f t="shared" si="53"/>
        <v/>
      </c>
      <c r="J85" s="25" t="str">
        <f t="shared" si="54"/>
        <v/>
      </c>
      <c r="K85" s="31"/>
      <c r="L85" s="33" t="str">
        <f>IF(ISERROR('Data Entry'!B90*1),0,IF('Data Entry'!B90=0,"",IF('Data Entry'!C90="mg/L",'Data Entry'!B90*1000,IF('Data Entry'!C90="ug/L",'Data Entry'!B90,""))))</f>
        <v/>
      </c>
      <c r="M85" s="25" t="str">
        <f t="shared" si="24"/>
        <v/>
      </c>
      <c r="N85" s="37" t="str">
        <f>IF(L85=0,0,IF(L85="","",'Data Entry'!D90))</f>
        <v/>
      </c>
      <c r="O85" s="25" t="str">
        <f t="shared" si="55"/>
        <v/>
      </c>
      <c r="P85" s="41"/>
      <c r="Q85" s="32" t="str">
        <f>IF(ISERROR('Data Entry'!G90*1),0,IF('Data Entry'!G90=0,"",IF('Data Entry'!H90="mg/L",'Data Entry'!G90*1000,IF('Data Entry'!H90="ug/L",'Data Entry'!G90,""))))</f>
        <v/>
      </c>
      <c r="R85" s="19" t="str">
        <f t="shared" si="26"/>
        <v/>
      </c>
      <c r="S85" s="37" t="str">
        <f>IF(Q85=0,0,IF(Q85="","",'Data Entry'!I90))</f>
        <v/>
      </c>
      <c r="T85" s="19" t="str">
        <f t="shared" si="56"/>
        <v/>
      </c>
      <c r="U85" s="41"/>
      <c r="V85" s="33" t="str">
        <f>IF(ISERROR('Data Entry'!L90*1),0,IF('Data Entry'!L90=0,"",IF('Data Entry'!M90="mg/L",'Data Entry'!L90*1000,IF('Data Entry'!M90="ug/L",'Data Entry'!L90,""))))</f>
        <v/>
      </c>
      <c r="W85" s="25" t="str">
        <f t="shared" si="28"/>
        <v/>
      </c>
      <c r="X85" s="37" t="str">
        <f>IF(V85=0,0,IF(V85="","",'Data Entry'!N90))</f>
        <v/>
      </c>
      <c r="Y85" s="19" t="str">
        <f t="shared" si="57"/>
        <v/>
      </c>
    </row>
    <row r="86" spans="1:25">
      <c r="A86" s="3" t="s">
        <v>117</v>
      </c>
      <c r="B86" s="8">
        <f t="shared" si="49"/>
        <v>0</v>
      </c>
      <c r="C86" s="24" t="str">
        <f t="shared" ref="C86:C119" si="58">IF(B86="","","ug/L")</f>
        <v>ug/L</v>
      </c>
      <c r="D86" s="34">
        <f t="shared" si="50"/>
        <v>0</v>
      </c>
      <c r="E86" s="24" t="str">
        <f t="shared" si="51"/>
        <v>lb/day</v>
      </c>
      <c r="F86" s="31"/>
      <c r="G86" s="27" t="str">
        <f t="shared" si="52"/>
        <v/>
      </c>
      <c r="H86" s="24" t="str">
        <f t="shared" ref="H86:H119" si="59">IF(G86="","","ug/L")</f>
        <v/>
      </c>
      <c r="I86" s="34" t="str">
        <f t="shared" si="53"/>
        <v/>
      </c>
      <c r="J86" s="24" t="str">
        <f t="shared" si="54"/>
        <v/>
      </c>
      <c r="K86" s="31"/>
      <c r="L86" s="35" t="str">
        <f>IF(ISERROR('Data Entry'!B91*1),0,IF('Data Entry'!B91=0,"",IF('Data Entry'!C91="mg/L",'Data Entry'!B91*1000,IF('Data Entry'!C91="ug/L",'Data Entry'!B91,""))))</f>
        <v/>
      </c>
      <c r="M86" s="24" t="str">
        <f t="shared" ref="M86:M119" si="60">IF(L86="","","ug/L")</f>
        <v/>
      </c>
      <c r="N86" s="36" t="str">
        <f>IF(L86=0,0,IF(L86="","",'Data Entry'!D91))</f>
        <v/>
      </c>
      <c r="O86" s="24" t="str">
        <f t="shared" si="55"/>
        <v/>
      </c>
      <c r="P86" s="41"/>
      <c r="Q86" s="34" t="str">
        <f>IF(ISERROR('Data Entry'!G91*1),0,IF('Data Entry'!G91=0,"",IF('Data Entry'!H91="mg/L",'Data Entry'!G91*1000,IF('Data Entry'!H91="ug/L",'Data Entry'!G91,""))))</f>
        <v/>
      </c>
      <c r="R86" s="3" t="str">
        <f t="shared" ref="R86:R119" si="61">IF(Q86="","","ug/L")</f>
        <v/>
      </c>
      <c r="S86" s="36" t="str">
        <f>IF(Q86=0,0,IF(Q86="","",'Data Entry'!I91))</f>
        <v/>
      </c>
      <c r="T86" s="3" t="str">
        <f t="shared" si="56"/>
        <v/>
      </c>
      <c r="U86" s="41"/>
      <c r="V86" s="35" t="str">
        <f>IF(ISERROR('Data Entry'!L91*1),0,IF('Data Entry'!L91=0,"",IF('Data Entry'!M91="mg/L",'Data Entry'!L91*1000,IF('Data Entry'!M91="ug/L",'Data Entry'!L91,""))))</f>
        <v/>
      </c>
      <c r="W86" s="24" t="str">
        <f t="shared" ref="W86:W119" si="62">IF(V86="","","ug/L")</f>
        <v/>
      </c>
      <c r="X86" s="36" t="str">
        <f>IF(V86=0,0,IF(V86="","",'Data Entry'!N91))</f>
        <v/>
      </c>
      <c r="Y86" s="3" t="str">
        <f t="shared" si="57"/>
        <v/>
      </c>
    </row>
    <row r="87" spans="1:25">
      <c r="A87" s="19" t="s">
        <v>118</v>
      </c>
      <c r="B87" s="20">
        <f t="shared" si="49"/>
        <v>0</v>
      </c>
      <c r="C87" s="25" t="str">
        <f t="shared" si="58"/>
        <v>ug/L</v>
      </c>
      <c r="D87" s="32">
        <f t="shared" si="50"/>
        <v>0</v>
      </c>
      <c r="E87" s="25" t="str">
        <f t="shared" si="51"/>
        <v>lb/day</v>
      </c>
      <c r="F87" s="31"/>
      <c r="G87" s="28" t="str">
        <f t="shared" si="52"/>
        <v/>
      </c>
      <c r="H87" s="25" t="str">
        <f t="shared" si="59"/>
        <v/>
      </c>
      <c r="I87" s="32" t="str">
        <f t="shared" si="53"/>
        <v/>
      </c>
      <c r="J87" s="25" t="str">
        <f t="shared" si="54"/>
        <v/>
      </c>
      <c r="K87" s="31"/>
      <c r="L87" s="33" t="str">
        <f>IF(ISERROR('Data Entry'!B92*1),0,IF('Data Entry'!B92=0,"",IF('Data Entry'!C92="mg/L",'Data Entry'!B92*1000,IF('Data Entry'!C92="ug/L",'Data Entry'!B92,""))))</f>
        <v/>
      </c>
      <c r="M87" s="25" t="str">
        <f t="shared" si="60"/>
        <v/>
      </c>
      <c r="N87" s="37" t="str">
        <f>IF(L87=0,0,IF(L87="","",'Data Entry'!D92))</f>
        <v/>
      </c>
      <c r="O87" s="25" t="str">
        <f t="shared" si="55"/>
        <v/>
      </c>
      <c r="P87" s="41"/>
      <c r="Q87" s="32" t="str">
        <f>IF(ISERROR('Data Entry'!G92*1),0,IF('Data Entry'!G92=0,"",IF('Data Entry'!H92="mg/L",'Data Entry'!G92*1000,IF('Data Entry'!H92="ug/L",'Data Entry'!G92,""))))</f>
        <v/>
      </c>
      <c r="R87" s="19" t="str">
        <f t="shared" si="61"/>
        <v/>
      </c>
      <c r="S87" s="37" t="str">
        <f>IF(Q87=0,0,IF(Q87="","",'Data Entry'!I92))</f>
        <v/>
      </c>
      <c r="T87" s="19" t="str">
        <f t="shared" si="56"/>
        <v/>
      </c>
      <c r="U87" s="41"/>
      <c r="V87" s="33" t="str">
        <f>IF(ISERROR('Data Entry'!L92*1),0,IF('Data Entry'!L92=0,"",IF('Data Entry'!M92="mg/L",'Data Entry'!L92*1000,IF('Data Entry'!M92="ug/L",'Data Entry'!L92,""))))</f>
        <v/>
      </c>
      <c r="W87" s="25" t="str">
        <f t="shared" si="62"/>
        <v/>
      </c>
      <c r="X87" s="37" t="str">
        <f>IF(V87=0,0,IF(V87="","",'Data Entry'!N92))</f>
        <v/>
      </c>
      <c r="Y87" s="19" t="str">
        <f t="shared" si="57"/>
        <v/>
      </c>
    </row>
    <row r="88" spans="1:25">
      <c r="A88" s="3" t="s">
        <v>119</v>
      </c>
      <c r="B88" s="8">
        <f t="shared" si="49"/>
        <v>0</v>
      </c>
      <c r="C88" s="24" t="str">
        <f t="shared" si="58"/>
        <v>ug/L</v>
      </c>
      <c r="D88" s="34">
        <f t="shared" si="50"/>
        <v>0</v>
      </c>
      <c r="E88" s="24" t="str">
        <f t="shared" si="51"/>
        <v>lb/day</v>
      </c>
      <c r="F88" s="31"/>
      <c r="G88" s="27" t="str">
        <f t="shared" si="52"/>
        <v/>
      </c>
      <c r="H88" s="24" t="str">
        <f t="shared" si="59"/>
        <v/>
      </c>
      <c r="I88" s="34" t="str">
        <f t="shared" si="53"/>
        <v/>
      </c>
      <c r="J88" s="24" t="str">
        <f t="shared" si="54"/>
        <v/>
      </c>
      <c r="K88" s="31"/>
      <c r="L88" s="35" t="str">
        <f>IF(ISERROR('Data Entry'!B93*1),0,IF('Data Entry'!B93=0,"",IF('Data Entry'!C93="mg/L",'Data Entry'!B93*1000,IF('Data Entry'!C93="ug/L",'Data Entry'!B93,""))))</f>
        <v/>
      </c>
      <c r="M88" s="24" t="str">
        <f t="shared" si="60"/>
        <v/>
      </c>
      <c r="N88" s="36" t="str">
        <f>IF(L88=0,0,IF(L88="","",'Data Entry'!D93))</f>
        <v/>
      </c>
      <c r="O88" s="24" t="str">
        <f t="shared" si="55"/>
        <v/>
      </c>
      <c r="P88" s="41"/>
      <c r="Q88" s="34" t="str">
        <f>IF(ISERROR('Data Entry'!G93*1),0,IF('Data Entry'!G93=0,"",IF('Data Entry'!H93="mg/L",'Data Entry'!G93*1000,IF('Data Entry'!H93="ug/L",'Data Entry'!G93,""))))</f>
        <v/>
      </c>
      <c r="R88" s="3" t="str">
        <f t="shared" si="61"/>
        <v/>
      </c>
      <c r="S88" s="36" t="str">
        <f>IF(Q88=0,0,IF(Q88="","",'Data Entry'!I93))</f>
        <v/>
      </c>
      <c r="T88" s="3" t="str">
        <f t="shared" si="56"/>
        <v/>
      </c>
      <c r="U88" s="41"/>
      <c r="V88" s="35" t="str">
        <f>IF(ISERROR('Data Entry'!L93*1),0,IF('Data Entry'!L93=0,"",IF('Data Entry'!M93="mg/L",'Data Entry'!L93*1000,IF('Data Entry'!M93="ug/L",'Data Entry'!L93,""))))</f>
        <v/>
      </c>
      <c r="W88" s="24" t="str">
        <f t="shared" si="62"/>
        <v/>
      </c>
      <c r="X88" s="36" t="str">
        <f>IF(V88=0,0,IF(V88="","",'Data Entry'!N93))</f>
        <v/>
      </c>
      <c r="Y88" s="3" t="str">
        <f t="shared" si="57"/>
        <v/>
      </c>
    </row>
    <row r="89" spans="1:25">
      <c r="A89" s="19" t="s">
        <v>60</v>
      </c>
      <c r="B89" s="20">
        <f t="shared" si="49"/>
        <v>0</v>
      </c>
      <c r="C89" s="25" t="str">
        <f t="shared" si="58"/>
        <v>ug/L</v>
      </c>
      <c r="D89" s="32">
        <f t="shared" si="50"/>
        <v>0</v>
      </c>
      <c r="E89" s="25" t="str">
        <f t="shared" si="51"/>
        <v>lb/day</v>
      </c>
      <c r="F89" s="31"/>
      <c r="G89" s="28" t="str">
        <f t="shared" si="52"/>
        <v/>
      </c>
      <c r="H89" s="25" t="str">
        <f t="shared" si="59"/>
        <v/>
      </c>
      <c r="I89" s="32" t="str">
        <f t="shared" si="53"/>
        <v/>
      </c>
      <c r="J89" s="25" t="str">
        <f t="shared" si="54"/>
        <v/>
      </c>
      <c r="K89" s="31"/>
      <c r="L89" s="33" t="str">
        <f>IF(ISERROR('Data Entry'!B94*1),0,IF('Data Entry'!B94=0,"",IF('Data Entry'!C94="mg/L",'Data Entry'!B94*1000,IF('Data Entry'!C94="ug/L",'Data Entry'!B94,""))))</f>
        <v/>
      </c>
      <c r="M89" s="25" t="str">
        <f t="shared" si="60"/>
        <v/>
      </c>
      <c r="N89" s="37" t="str">
        <f>IF(L89=0,0,IF(L89="","",'Data Entry'!D94))</f>
        <v/>
      </c>
      <c r="O89" s="25" t="str">
        <f t="shared" si="55"/>
        <v/>
      </c>
      <c r="P89" s="41"/>
      <c r="Q89" s="32" t="str">
        <f>IF(ISERROR('Data Entry'!G94*1),0,IF('Data Entry'!G94=0,"",IF('Data Entry'!H94="mg/L",'Data Entry'!G94*1000,IF('Data Entry'!H94="ug/L",'Data Entry'!G94,""))))</f>
        <v/>
      </c>
      <c r="R89" s="19" t="str">
        <f t="shared" si="61"/>
        <v/>
      </c>
      <c r="S89" s="37" t="str">
        <f>IF(Q89=0,0,IF(Q89="","",'Data Entry'!I94))</f>
        <v/>
      </c>
      <c r="T89" s="19" t="str">
        <f t="shared" si="56"/>
        <v/>
      </c>
      <c r="U89" s="41"/>
      <c r="V89" s="33" t="str">
        <f>IF(ISERROR('Data Entry'!L94*1),0,IF('Data Entry'!L94=0,"",IF('Data Entry'!M94="mg/L",'Data Entry'!L94*1000,IF('Data Entry'!M94="ug/L",'Data Entry'!L94,""))))</f>
        <v/>
      </c>
      <c r="W89" s="25" t="str">
        <f t="shared" si="62"/>
        <v/>
      </c>
      <c r="X89" s="37" t="str">
        <f>IF(V89=0,0,IF(V89="","",'Data Entry'!N94))</f>
        <v/>
      </c>
      <c r="Y89" s="19" t="str">
        <f t="shared" si="57"/>
        <v/>
      </c>
    </row>
    <row r="90" spans="1:25">
      <c r="A90" s="3" t="s">
        <v>61</v>
      </c>
      <c r="B90" s="8">
        <f t="shared" si="49"/>
        <v>0</v>
      </c>
      <c r="C90" s="24" t="str">
        <f t="shared" si="58"/>
        <v>ug/L</v>
      </c>
      <c r="D90" s="34">
        <f t="shared" si="50"/>
        <v>0</v>
      </c>
      <c r="E90" s="24" t="str">
        <f t="shared" si="51"/>
        <v>lb/day</v>
      </c>
      <c r="F90" s="31"/>
      <c r="G90" s="27" t="str">
        <f t="shared" si="52"/>
        <v/>
      </c>
      <c r="H90" s="24" t="str">
        <f t="shared" si="59"/>
        <v/>
      </c>
      <c r="I90" s="34" t="str">
        <f t="shared" si="53"/>
        <v/>
      </c>
      <c r="J90" s="24" t="str">
        <f t="shared" si="54"/>
        <v/>
      </c>
      <c r="K90" s="31"/>
      <c r="L90" s="35" t="str">
        <f>IF(ISERROR('Data Entry'!B95*1),0,IF('Data Entry'!B95=0,"",IF('Data Entry'!C95="mg/L",'Data Entry'!B95*1000,IF('Data Entry'!C95="ug/L",'Data Entry'!B95,""))))</f>
        <v/>
      </c>
      <c r="M90" s="24" t="str">
        <f t="shared" si="60"/>
        <v/>
      </c>
      <c r="N90" s="36" t="str">
        <f>IF(L90=0,0,IF(L90="","",'Data Entry'!D95))</f>
        <v/>
      </c>
      <c r="O90" s="24" t="str">
        <f t="shared" si="55"/>
        <v/>
      </c>
      <c r="P90" s="41"/>
      <c r="Q90" s="34" t="str">
        <f>IF(ISERROR('Data Entry'!G95*1),0,IF('Data Entry'!G95=0,"",IF('Data Entry'!H95="mg/L",'Data Entry'!G95*1000,IF('Data Entry'!H95="ug/L",'Data Entry'!G95,""))))</f>
        <v/>
      </c>
      <c r="R90" s="3" t="str">
        <f t="shared" si="61"/>
        <v/>
      </c>
      <c r="S90" s="36" t="str">
        <f>IF(Q90=0,0,IF(Q90="","",'Data Entry'!I95))</f>
        <v/>
      </c>
      <c r="T90" s="3" t="str">
        <f t="shared" si="56"/>
        <v/>
      </c>
      <c r="U90" s="41"/>
      <c r="V90" s="35" t="str">
        <f>IF(ISERROR('Data Entry'!L95*1),0,IF('Data Entry'!L95=0,"",IF('Data Entry'!M95="mg/L",'Data Entry'!L95*1000,IF('Data Entry'!M95="ug/L",'Data Entry'!L95,""))))</f>
        <v/>
      </c>
      <c r="W90" s="24" t="str">
        <f t="shared" si="62"/>
        <v/>
      </c>
      <c r="X90" s="36" t="str">
        <f>IF(V90=0,0,IF(V90="","",'Data Entry'!N95))</f>
        <v/>
      </c>
      <c r="Y90" s="3" t="str">
        <f t="shared" si="57"/>
        <v/>
      </c>
    </row>
    <row r="91" spans="1:25">
      <c r="A91" s="19" t="s">
        <v>62</v>
      </c>
      <c r="B91" s="20">
        <f t="shared" si="49"/>
        <v>0</v>
      </c>
      <c r="C91" s="25" t="str">
        <f t="shared" si="58"/>
        <v>ug/L</v>
      </c>
      <c r="D91" s="32">
        <f t="shared" si="50"/>
        <v>0</v>
      </c>
      <c r="E91" s="25" t="str">
        <f t="shared" si="51"/>
        <v>lb/day</v>
      </c>
      <c r="F91" s="31"/>
      <c r="G91" s="28" t="str">
        <f t="shared" si="52"/>
        <v/>
      </c>
      <c r="H91" s="25" t="str">
        <f t="shared" si="59"/>
        <v/>
      </c>
      <c r="I91" s="32" t="str">
        <f t="shared" si="53"/>
        <v/>
      </c>
      <c r="J91" s="25" t="str">
        <f t="shared" si="54"/>
        <v/>
      </c>
      <c r="K91" s="31"/>
      <c r="L91" s="33" t="str">
        <f>IF(ISERROR('Data Entry'!B96*1),0,IF('Data Entry'!B96=0,"",IF('Data Entry'!C96="mg/L",'Data Entry'!B96*1000,IF('Data Entry'!C96="ug/L",'Data Entry'!B96,""))))</f>
        <v/>
      </c>
      <c r="M91" s="25" t="str">
        <f t="shared" si="60"/>
        <v/>
      </c>
      <c r="N91" s="37" t="str">
        <f>IF(L91=0,0,IF(L91="","",'Data Entry'!D96))</f>
        <v/>
      </c>
      <c r="O91" s="25" t="str">
        <f t="shared" si="55"/>
        <v/>
      </c>
      <c r="P91" s="41"/>
      <c r="Q91" s="32" t="str">
        <f>IF(ISERROR('Data Entry'!G96*1),0,IF('Data Entry'!G96=0,"",IF('Data Entry'!H96="mg/L",'Data Entry'!G96*1000,IF('Data Entry'!H96="ug/L",'Data Entry'!G96,""))))</f>
        <v/>
      </c>
      <c r="R91" s="19" t="str">
        <f t="shared" si="61"/>
        <v/>
      </c>
      <c r="S91" s="37" t="str">
        <f>IF(Q91=0,0,IF(Q91="","",'Data Entry'!I96))</f>
        <v/>
      </c>
      <c r="T91" s="19" t="str">
        <f t="shared" si="56"/>
        <v/>
      </c>
      <c r="U91" s="41"/>
      <c r="V91" s="33" t="str">
        <f>IF(ISERROR('Data Entry'!L96*1),0,IF('Data Entry'!L96=0,"",IF('Data Entry'!M96="mg/L",'Data Entry'!L96*1000,IF('Data Entry'!M96="ug/L",'Data Entry'!L96,""))))</f>
        <v/>
      </c>
      <c r="W91" s="25" t="str">
        <f t="shared" si="62"/>
        <v/>
      </c>
      <c r="X91" s="37" t="str">
        <f>IF(V91=0,0,IF(V91="","",'Data Entry'!N96))</f>
        <v/>
      </c>
      <c r="Y91" s="19" t="str">
        <f t="shared" si="57"/>
        <v/>
      </c>
    </row>
    <row r="92" spans="1:25">
      <c r="A92" s="3" t="s">
        <v>63</v>
      </c>
      <c r="B92" s="8">
        <f t="shared" si="49"/>
        <v>0</v>
      </c>
      <c r="C92" s="24" t="str">
        <f t="shared" si="58"/>
        <v>ug/L</v>
      </c>
      <c r="D92" s="34">
        <f t="shared" si="50"/>
        <v>0</v>
      </c>
      <c r="E92" s="24" t="str">
        <f t="shared" si="51"/>
        <v>lb/day</v>
      </c>
      <c r="F92" s="31"/>
      <c r="G92" s="27" t="str">
        <f t="shared" si="52"/>
        <v/>
      </c>
      <c r="H92" s="24" t="str">
        <f t="shared" si="59"/>
        <v/>
      </c>
      <c r="I92" s="34" t="str">
        <f t="shared" si="53"/>
        <v/>
      </c>
      <c r="J92" s="24" t="str">
        <f t="shared" si="54"/>
        <v/>
      </c>
      <c r="K92" s="31"/>
      <c r="L92" s="35" t="str">
        <f>IF(ISERROR('Data Entry'!B97*1),0,IF('Data Entry'!B97=0,"",IF('Data Entry'!C97="mg/L",'Data Entry'!B97*1000,IF('Data Entry'!C97="ug/L",'Data Entry'!B97,""))))</f>
        <v/>
      </c>
      <c r="M92" s="24" t="str">
        <f t="shared" si="60"/>
        <v/>
      </c>
      <c r="N92" s="36" t="str">
        <f>IF(L92=0,0,IF(L92="","",'Data Entry'!D97))</f>
        <v/>
      </c>
      <c r="O92" s="24" t="str">
        <f t="shared" si="55"/>
        <v/>
      </c>
      <c r="P92" s="41"/>
      <c r="Q92" s="34" t="str">
        <f>IF(ISERROR('Data Entry'!G97*1),0,IF('Data Entry'!G97=0,"",IF('Data Entry'!H97="mg/L",'Data Entry'!G97*1000,IF('Data Entry'!H97="ug/L",'Data Entry'!G97,""))))</f>
        <v/>
      </c>
      <c r="R92" s="3" t="str">
        <f t="shared" si="61"/>
        <v/>
      </c>
      <c r="S92" s="36" t="str">
        <f>IF(Q92=0,0,IF(Q92="","",'Data Entry'!I97))</f>
        <v/>
      </c>
      <c r="T92" s="3" t="str">
        <f t="shared" si="56"/>
        <v/>
      </c>
      <c r="U92" s="41"/>
      <c r="V92" s="35" t="str">
        <f>IF(ISERROR('Data Entry'!L97*1),0,IF('Data Entry'!L97=0,"",IF('Data Entry'!M97="mg/L",'Data Entry'!L97*1000,IF('Data Entry'!M97="ug/L",'Data Entry'!L97,""))))</f>
        <v/>
      </c>
      <c r="W92" s="24" t="str">
        <f t="shared" si="62"/>
        <v/>
      </c>
      <c r="X92" s="36" t="str">
        <f>IF(V92=0,0,IF(V92="","",'Data Entry'!N97))</f>
        <v/>
      </c>
      <c r="Y92" s="3" t="str">
        <f t="shared" si="57"/>
        <v/>
      </c>
    </row>
    <row r="93" spans="1:25">
      <c r="A93" s="19" t="s">
        <v>64</v>
      </c>
      <c r="B93" s="20">
        <f t="shared" si="49"/>
        <v>0</v>
      </c>
      <c r="C93" s="25" t="str">
        <f t="shared" si="58"/>
        <v>ug/L</v>
      </c>
      <c r="D93" s="32">
        <f t="shared" si="50"/>
        <v>0</v>
      </c>
      <c r="E93" s="25" t="str">
        <f t="shared" si="51"/>
        <v>lb/day</v>
      </c>
      <c r="F93" s="31"/>
      <c r="G93" s="28" t="str">
        <f t="shared" si="52"/>
        <v/>
      </c>
      <c r="H93" s="25" t="str">
        <f t="shared" si="59"/>
        <v/>
      </c>
      <c r="I93" s="32" t="str">
        <f t="shared" si="53"/>
        <v/>
      </c>
      <c r="J93" s="25" t="str">
        <f t="shared" si="54"/>
        <v/>
      </c>
      <c r="K93" s="31"/>
      <c r="L93" s="33" t="str">
        <f>IF(ISERROR('Data Entry'!B98*1),0,IF('Data Entry'!B98=0,"",IF('Data Entry'!C98="mg/L",'Data Entry'!B98*1000,IF('Data Entry'!C98="ug/L",'Data Entry'!B98,""))))</f>
        <v/>
      </c>
      <c r="M93" s="25" t="str">
        <f t="shared" si="60"/>
        <v/>
      </c>
      <c r="N93" s="37" t="str">
        <f>IF(L93=0,0,IF(L93="","",'Data Entry'!D98))</f>
        <v/>
      </c>
      <c r="O93" s="25" t="str">
        <f t="shared" si="55"/>
        <v/>
      </c>
      <c r="P93" s="41"/>
      <c r="Q93" s="32" t="str">
        <f>IF(ISERROR('Data Entry'!G98*1),0,IF('Data Entry'!G98=0,"",IF('Data Entry'!H98="mg/L",'Data Entry'!G98*1000,IF('Data Entry'!H98="ug/L",'Data Entry'!G98,""))))</f>
        <v/>
      </c>
      <c r="R93" s="19" t="str">
        <f t="shared" si="61"/>
        <v/>
      </c>
      <c r="S93" s="37" t="str">
        <f>IF(Q93=0,0,IF(Q93="","",'Data Entry'!I98))</f>
        <v/>
      </c>
      <c r="T93" s="19" t="str">
        <f t="shared" si="56"/>
        <v/>
      </c>
      <c r="U93" s="41"/>
      <c r="V93" s="33" t="str">
        <f>IF(ISERROR('Data Entry'!L98*1),0,IF('Data Entry'!L98=0,"",IF('Data Entry'!M98="mg/L",'Data Entry'!L98*1000,IF('Data Entry'!M98="ug/L",'Data Entry'!L98,""))))</f>
        <v/>
      </c>
      <c r="W93" s="25" t="str">
        <f t="shared" si="62"/>
        <v/>
      </c>
      <c r="X93" s="37" t="str">
        <f>IF(V93=0,0,IF(V93="","",'Data Entry'!N98))</f>
        <v/>
      </c>
      <c r="Y93" s="19" t="str">
        <f t="shared" si="57"/>
        <v/>
      </c>
    </row>
    <row r="94" spans="1:25">
      <c r="A94" s="3" t="s">
        <v>65</v>
      </c>
      <c r="B94" s="8">
        <f t="shared" si="49"/>
        <v>0</v>
      </c>
      <c r="C94" s="24" t="str">
        <f t="shared" si="58"/>
        <v>ug/L</v>
      </c>
      <c r="D94" s="34">
        <f t="shared" si="50"/>
        <v>0</v>
      </c>
      <c r="E94" s="24" t="str">
        <f t="shared" si="51"/>
        <v>lb/day</v>
      </c>
      <c r="F94" s="31"/>
      <c r="G94" s="27" t="str">
        <f t="shared" si="52"/>
        <v/>
      </c>
      <c r="H94" s="24" t="str">
        <f t="shared" si="59"/>
        <v/>
      </c>
      <c r="I94" s="34" t="str">
        <f t="shared" si="53"/>
        <v/>
      </c>
      <c r="J94" s="24" t="str">
        <f t="shared" si="54"/>
        <v/>
      </c>
      <c r="K94" s="31"/>
      <c r="L94" s="35" t="str">
        <f>IF(ISERROR('Data Entry'!B99*1),0,IF('Data Entry'!B99=0,"",IF('Data Entry'!C99="mg/L",'Data Entry'!B99*1000,IF('Data Entry'!C99="ug/L",'Data Entry'!B99,""))))</f>
        <v/>
      </c>
      <c r="M94" s="24" t="str">
        <f t="shared" si="60"/>
        <v/>
      </c>
      <c r="N94" s="36" t="str">
        <f>IF(L94=0,0,IF(L94="","",'Data Entry'!D99))</f>
        <v/>
      </c>
      <c r="O94" s="24" t="str">
        <f t="shared" si="55"/>
        <v/>
      </c>
      <c r="P94" s="41"/>
      <c r="Q94" s="34" t="str">
        <f>IF(ISERROR('Data Entry'!G99*1),0,IF('Data Entry'!G99=0,"",IF('Data Entry'!H99="mg/L",'Data Entry'!G99*1000,IF('Data Entry'!H99="ug/L",'Data Entry'!G99,""))))</f>
        <v/>
      </c>
      <c r="R94" s="3" t="str">
        <f t="shared" si="61"/>
        <v/>
      </c>
      <c r="S94" s="36" t="str">
        <f>IF(Q94=0,0,IF(Q94="","",'Data Entry'!I99))</f>
        <v/>
      </c>
      <c r="T94" s="3" t="str">
        <f t="shared" si="56"/>
        <v/>
      </c>
      <c r="U94" s="41"/>
      <c r="V94" s="35" t="str">
        <f>IF(ISERROR('Data Entry'!L99*1),0,IF('Data Entry'!L99=0,"",IF('Data Entry'!M99="mg/L",'Data Entry'!L99*1000,IF('Data Entry'!M99="ug/L",'Data Entry'!L99,""))))</f>
        <v/>
      </c>
      <c r="W94" s="24" t="str">
        <f t="shared" si="62"/>
        <v/>
      </c>
      <c r="X94" s="36" t="str">
        <f>IF(V94=0,0,IF(V94="","",'Data Entry'!N99))</f>
        <v/>
      </c>
      <c r="Y94" s="3" t="str">
        <f t="shared" si="57"/>
        <v/>
      </c>
    </row>
    <row r="95" spans="1:25">
      <c r="A95" s="19" t="s">
        <v>120</v>
      </c>
      <c r="B95" s="20">
        <f t="shared" si="49"/>
        <v>0</v>
      </c>
      <c r="C95" s="25" t="str">
        <f t="shared" si="58"/>
        <v>ug/L</v>
      </c>
      <c r="D95" s="32">
        <f t="shared" si="50"/>
        <v>0</v>
      </c>
      <c r="E95" s="25" t="str">
        <f t="shared" si="51"/>
        <v>lb/day</v>
      </c>
      <c r="F95" s="31"/>
      <c r="G95" s="28" t="str">
        <f t="shared" si="52"/>
        <v/>
      </c>
      <c r="H95" s="25" t="str">
        <f t="shared" si="59"/>
        <v/>
      </c>
      <c r="I95" s="32" t="str">
        <f t="shared" si="53"/>
        <v/>
      </c>
      <c r="J95" s="25" t="str">
        <f t="shared" si="54"/>
        <v/>
      </c>
      <c r="K95" s="31"/>
      <c r="L95" s="33" t="str">
        <f>IF(ISERROR('Data Entry'!B100*1),0,IF('Data Entry'!B100=0,"",IF('Data Entry'!C100="mg/L",'Data Entry'!B100*1000,IF('Data Entry'!C100="ug/L",'Data Entry'!B100,""))))</f>
        <v/>
      </c>
      <c r="M95" s="25" t="str">
        <f t="shared" si="60"/>
        <v/>
      </c>
      <c r="N95" s="37" t="str">
        <f>IF(L95=0,0,IF(L95="","",'Data Entry'!D100))</f>
        <v/>
      </c>
      <c r="O95" s="25" t="str">
        <f t="shared" si="55"/>
        <v/>
      </c>
      <c r="P95" s="41"/>
      <c r="Q95" s="32" t="str">
        <f>IF(ISERROR('Data Entry'!G100*1),0,IF('Data Entry'!G100=0,"",IF('Data Entry'!H100="mg/L",'Data Entry'!G100*1000,IF('Data Entry'!H100="ug/L",'Data Entry'!G100,""))))</f>
        <v/>
      </c>
      <c r="R95" s="19" t="str">
        <f t="shared" si="61"/>
        <v/>
      </c>
      <c r="S95" s="37" t="str">
        <f>IF(Q95=0,0,IF(Q95="","",'Data Entry'!I100))</f>
        <v/>
      </c>
      <c r="T95" s="19" t="str">
        <f t="shared" si="56"/>
        <v/>
      </c>
      <c r="U95" s="41"/>
      <c r="V95" s="33" t="str">
        <f>IF(ISERROR('Data Entry'!L100*1),0,IF('Data Entry'!L100=0,"",IF('Data Entry'!M100="mg/L",'Data Entry'!L100*1000,IF('Data Entry'!M100="ug/L",'Data Entry'!L100,""))))</f>
        <v/>
      </c>
      <c r="W95" s="25" t="str">
        <f t="shared" si="62"/>
        <v/>
      </c>
      <c r="X95" s="37" t="str">
        <f>IF(V95=0,0,IF(V95="","",'Data Entry'!N100))</f>
        <v/>
      </c>
      <c r="Y95" s="19" t="str">
        <f t="shared" si="57"/>
        <v/>
      </c>
    </row>
    <row r="96" spans="1:25">
      <c r="A96" s="3" t="s">
        <v>121</v>
      </c>
      <c r="B96" s="8">
        <f t="shared" si="49"/>
        <v>0</v>
      </c>
      <c r="C96" s="24" t="str">
        <f t="shared" si="58"/>
        <v>ug/L</v>
      </c>
      <c r="D96" s="34">
        <f t="shared" si="50"/>
        <v>0</v>
      </c>
      <c r="E96" s="24" t="str">
        <f t="shared" si="51"/>
        <v>lb/day</v>
      </c>
      <c r="F96" s="31"/>
      <c r="G96" s="27" t="str">
        <f t="shared" si="52"/>
        <v/>
      </c>
      <c r="H96" s="24" t="str">
        <f t="shared" si="59"/>
        <v/>
      </c>
      <c r="I96" s="34" t="str">
        <f t="shared" si="53"/>
        <v/>
      </c>
      <c r="J96" s="24" t="str">
        <f t="shared" si="54"/>
        <v/>
      </c>
      <c r="K96" s="31"/>
      <c r="L96" s="35" t="str">
        <f>IF(ISERROR('Data Entry'!B101*1),0,IF('Data Entry'!B101=0,"",IF('Data Entry'!C101="mg/L",'Data Entry'!B101*1000,IF('Data Entry'!C101="ug/L",'Data Entry'!B101,""))))</f>
        <v/>
      </c>
      <c r="M96" s="24" t="str">
        <f t="shared" si="60"/>
        <v/>
      </c>
      <c r="N96" s="36" t="str">
        <f>IF(L96=0,0,IF(L96="","",'Data Entry'!D101))</f>
        <v/>
      </c>
      <c r="O96" s="24" t="str">
        <f t="shared" si="55"/>
        <v/>
      </c>
      <c r="P96" s="41"/>
      <c r="Q96" s="34" t="str">
        <f>IF(ISERROR('Data Entry'!G101*1),0,IF('Data Entry'!G101=0,"",IF('Data Entry'!H101="mg/L",'Data Entry'!G101*1000,IF('Data Entry'!H101="ug/L",'Data Entry'!G101,""))))</f>
        <v/>
      </c>
      <c r="R96" s="3" t="str">
        <f t="shared" si="61"/>
        <v/>
      </c>
      <c r="S96" s="36" t="str">
        <f>IF(Q96=0,0,IF(Q96="","",'Data Entry'!I101))</f>
        <v/>
      </c>
      <c r="T96" s="3" t="str">
        <f t="shared" si="56"/>
        <v/>
      </c>
      <c r="U96" s="41"/>
      <c r="V96" s="35" t="str">
        <f>IF(ISERROR('Data Entry'!L101*1),0,IF('Data Entry'!L101=0,"",IF('Data Entry'!M101="mg/L",'Data Entry'!L101*1000,IF('Data Entry'!M101="ug/L",'Data Entry'!L101,""))))</f>
        <v/>
      </c>
      <c r="W96" s="24" t="str">
        <f t="shared" si="62"/>
        <v/>
      </c>
      <c r="X96" s="36" t="str">
        <f>IF(V96=0,0,IF(V96="","",'Data Entry'!N101))</f>
        <v/>
      </c>
      <c r="Y96" s="3" t="str">
        <f t="shared" si="57"/>
        <v/>
      </c>
    </row>
    <row r="97" spans="1:25">
      <c r="A97" s="19" t="s">
        <v>66</v>
      </c>
      <c r="B97" s="20">
        <f t="shared" si="49"/>
        <v>0</v>
      </c>
      <c r="C97" s="25" t="str">
        <f t="shared" si="58"/>
        <v>ug/L</v>
      </c>
      <c r="D97" s="32">
        <f t="shared" si="50"/>
        <v>0</v>
      </c>
      <c r="E97" s="25" t="str">
        <f t="shared" si="51"/>
        <v>lb/day</v>
      </c>
      <c r="F97" s="31"/>
      <c r="G97" s="28" t="str">
        <f t="shared" si="52"/>
        <v/>
      </c>
      <c r="H97" s="25" t="str">
        <f t="shared" si="59"/>
        <v/>
      </c>
      <c r="I97" s="32" t="str">
        <f t="shared" si="53"/>
        <v/>
      </c>
      <c r="J97" s="25" t="str">
        <f t="shared" si="54"/>
        <v/>
      </c>
      <c r="K97" s="31"/>
      <c r="L97" s="33" t="str">
        <f>IF(ISERROR('Data Entry'!B102*1),0,IF('Data Entry'!B102=0,"",IF('Data Entry'!C102="mg/L",'Data Entry'!B102*1000,IF('Data Entry'!C102="ug/L",'Data Entry'!B102,""))))</f>
        <v/>
      </c>
      <c r="M97" s="25" t="str">
        <f t="shared" si="60"/>
        <v/>
      </c>
      <c r="N97" s="37" t="str">
        <f>IF(L97=0,0,IF(L97="","",'Data Entry'!D102))</f>
        <v/>
      </c>
      <c r="O97" s="25" t="str">
        <f t="shared" si="55"/>
        <v/>
      </c>
      <c r="P97" s="41"/>
      <c r="Q97" s="32" t="str">
        <f>IF(ISERROR('Data Entry'!G102*1),0,IF('Data Entry'!G102=0,"",IF('Data Entry'!H102="mg/L",'Data Entry'!G102*1000,IF('Data Entry'!H102="ug/L",'Data Entry'!G102,""))))</f>
        <v/>
      </c>
      <c r="R97" s="19" t="str">
        <f t="shared" si="61"/>
        <v/>
      </c>
      <c r="S97" s="37" t="str">
        <f>IF(Q97=0,0,IF(Q97="","",'Data Entry'!I102))</f>
        <v/>
      </c>
      <c r="T97" s="19" t="str">
        <f t="shared" si="56"/>
        <v/>
      </c>
      <c r="U97" s="41"/>
      <c r="V97" s="33" t="str">
        <f>IF(ISERROR('Data Entry'!L102*1),0,IF('Data Entry'!L102=0,"",IF('Data Entry'!M102="mg/L",'Data Entry'!L102*1000,IF('Data Entry'!M102="ug/L",'Data Entry'!L102,""))))</f>
        <v/>
      </c>
      <c r="W97" s="25" t="str">
        <f t="shared" si="62"/>
        <v/>
      </c>
      <c r="X97" s="37" t="str">
        <f>IF(V97=0,0,IF(V97="","",'Data Entry'!N102))</f>
        <v/>
      </c>
      <c r="Y97" s="19" t="str">
        <f t="shared" si="57"/>
        <v/>
      </c>
    </row>
    <row r="98" spans="1:25">
      <c r="A98" s="3" t="s">
        <v>122</v>
      </c>
      <c r="B98" s="8">
        <f t="shared" si="49"/>
        <v>0</v>
      </c>
      <c r="C98" s="24" t="str">
        <f t="shared" si="58"/>
        <v>ug/L</v>
      </c>
      <c r="D98" s="34">
        <f t="shared" si="50"/>
        <v>0</v>
      </c>
      <c r="E98" s="24" t="str">
        <f t="shared" si="51"/>
        <v>lb/day</v>
      </c>
      <c r="F98" s="31"/>
      <c r="G98" s="27" t="str">
        <f t="shared" si="52"/>
        <v/>
      </c>
      <c r="H98" s="24" t="str">
        <f t="shared" si="59"/>
        <v/>
      </c>
      <c r="I98" s="34" t="str">
        <f t="shared" si="53"/>
        <v/>
      </c>
      <c r="J98" s="24" t="str">
        <f t="shared" si="54"/>
        <v/>
      </c>
      <c r="K98" s="31"/>
      <c r="L98" s="35" t="str">
        <f>IF(ISERROR('Data Entry'!B103*1),0,IF('Data Entry'!B103=0,"",IF('Data Entry'!C103="mg/L",'Data Entry'!B103*1000,IF('Data Entry'!C103="ug/L",'Data Entry'!B103,""))))</f>
        <v/>
      </c>
      <c r="M98" s="24" t="str">
        <f t="shared" si="60"/>
        <v/>
      </c>
      <c r="N98" s="36" t="str">
        <f>IF(L98=0,0,IF(L98="","",'Data Entry'!D103))</f>
        <v/>
      </c>
      <c r="O98" s="24" t="str">
        <f t="shared" si="55"/>
        <v/>
      </c>
      <c r="P98" s="41"/>
      <c r="Q98" s="34" t="str">
        <f>IF(ISERROR('Data Entry'!G103*1),0,IF('Data Entry'!G103=0,"",IF('Data Entry'!H103="mg/L",'Data Entry'!G103*1000,IF('Data Entry'!H103="ug/L",'Data Entry'!G103,""))))</f>
        <v/>
      </c>
      <c r="R98" s="3" t="str">
        <f t="shared" si="61"/>
        <v/>
      </c>
      <c r="S98" s="36" t="str">
        <f>IF(Q98=0,0,IF(Q98="","",'Data Entry'!I103))</f>
        <v/>
      </c>
      <c r="T98" s="3" t="str">
        <f t="shared" si="56"/>
        <v/>
      </c>
      <c r="U98" s="41"/>
      <c r="V98" s="35" t="str">
        <f>IF(ISERROR('Data Entry'!L103*1),0,IF('Data Entry'!L103=0,"",IF('Data Entry'!M103="mg/L",'Data Entry'!L103*1000,IF('Data Entry'!M103="ug/L",'Data Entry'!L103,""))))</f>
        <v/>
      </c>
      <c r="W98" s="24" t="str">
        <f t="shared" si="62"/>
        <v/>
      </c>
      <c r="X98" s="36" t="str">
        <f>IF(V98=0,0,IF(V98="","",'Data Entry'!N103))</f>
        <v/>
      </c>
      <c r="Y98" s="3" t="str">
        <f t="shared" si="57"/>
        <v/>
      </c>
    </row>
    <row r="99" spans="1:25">
      <c r="A99" s="19" t="s">
        <v>67</v>
      </c>
      <c r="B99" s="20">
        <f t="shared" si="49"/>
        <v>0</v>
      </c>
      <c r="C99" s="25" t="str">
        <f t="shared" si="58"/>
        <v>ug/L</v>
      </c>
      <c r="D99" s="32">
        <f t="shared" si="50"/>
        <v>0</v>
      </c>
      <c r="E99" s="25" t="str">
        <f t="shared" si="51"/>
        <v>lb/day</v>
      </c>
      <c r="F99" s="31"/>
      <c r="G99" s="28" t="str">
        <f t="shared" si="52"/>
        <v/>
      </c>
      <c r="H99" s="25" t="str">
        <f t="shared" si="59"/>
        <v/>
      </c>
      <c r="I99" s="32" t="str">
        <f t="shared" si="53"/>
        <v/>
      </c>
      <c r="J99" s="25" t="str">
        <f t="shared" si="54"/>
        <v/>
      </c>
      <c r="K99" s="31"/>
      <c r="L99" s="33" t="str">
        <f>IF(ISERROR('Data Entry'!B104*1),0,IF('Data Entry'!B104=0,"",IF('Data Entry'!C104="mg/L",'Data Entry'!B104*1000,IF('Data Entry'!C104="ug/L",'Data Entry'!B104,""))))</f>
        <v/>
      </c>
      <c r="M99" s="25" t="str">
        <f t="shared" si="60"/>
        <v/>
      </c>
      <c r="N99" s="37" t="str">
        <f>IF(L99=0,0,IF(L99="","",'Data Entry'!D104))</f>
        <v/>
      </c>
      <c r="O99" s="25" t="str">
        <f t="shared" si="55"/>
        <v/>
      </c>
      <c r="P99" s="41"/>
      <c r="Q99" s="32" t="str">
        <f>IF(ISERROR('Data Entry'!G104*1),0,IF('Data Entry'!G104=0,"",IF('Data Entry'!H104="mg/L",'Data Entry'!G104*1000,IF('Data Entry'!H104="ug/L",'Data Entry'!G104,""))))</f>
        <v/>
      </c>
      <c r="R99" s="19" t="str">
        <f t="shared" si="61"/>
        <v/>
      </c>
      <c r="S99" s="37" t="str">
        <f>IF(Q99=0,0,IF(Q99="","",'Data Entry'!I104))</f>
        <v/>
      </c>
      <c r="T99" s="19" t="str">
        <f t="shared" si="56"/>
        <v/>
      </c>
      <c r="U99" s="41"/>
      <c r="V99" s="33" t="str">
        <f>IF(ISERROR('Data Entry'!L104*1),0,IF('Data Entry'!L104=0,"",IF('Data Entry'!M104="mg/L",'Data Entry'!L104*1000,IF('Data Entry'!M104="ug/L",'Data Entry'!L104,""))))</f>
        <v/>
      </c>
      <c r="W99" s="25" t="str">
        <f t="shared" si="62"/>
        <v/>
      </c>
      <c r="X99" s="37" t="str">
        <f>IF(V99=0,0,IF(V99="","",'Data Entry'!N104))</f>
        <v/>
      </c>
      <c r="Y99" s="19" t="str">
        <f t="shared" si="57"/>
        <v/>
      </c>
    </row>
    <row r="100" spans="1:25">
      <c r="A100" s="3" t="s">
        <v>68</v>
      </c>
      <c r="B100" s="8">
        <f t="shared" si="49"/>
        <v>0</v>
      </c>
      <c r="C100" s="24" t="str">
        <f t="shared" si="58"/>
        <v>ug/L</v>
      </c>
      <c r="D100" s="34">
        <f t="shared" si="50"/>
        <v>0</v>
      </c>
      <c r="E100" s="24" t="str">
        <f t="shared" si="51"/>
        <v>lb/day</v>
      </c>
      <c r="F100" s="31"/>
      <c r="G100" s="27" t="str">
        <f t="shared" si="52"/>
        <v/>
      </c>
      <c r="H100" s="24" t="str">
        <f t="shared" si="59"/>
        <v/>
      </c>
      <c r="I100" s="34" t="str">
        <f t="shared" si="53"/>
        <v/>
      </c>
      <c r="J100" s="24" t="str">
        <f t="shared" si="54"/>
        <v/>
      </c>
      <c r="K100" s="31"/>
      <c r="L100" s="35" t="str">
        <f>IF(ISERROR('Data Entry'!B105*1),0,IF('Data Entry'!B105=0,"",IF('Data Entry'!C105="mg/L",'Data Entry'!B105*1000,IF('Data Entry'!C105="ug/L",'Data Entry'!B105,""))))</f>
        <v/>
      </c>
      <c r="M100" s="24" t="str">
        <f t="shared" si="60"/>
        <v/>
      </c>
      <c r="N100" s="36" t="str">
        <f>IF(L100=0,0,IF(L100="","",'Data Entry'!D105))</f>
        <v/>
      </c>
      <c r="O100" s="24" t="str">
        <f t="shared" si="55"/>
        <v/>
      </c>
      <c r="P100" s="41"/>
      <c r="Q100" s="34" t="str">
        <f>IF(ISERROR('Data Entry'!G105*1),0,IF('Data Entry'!G105=0,"",IF('Data Entry'!H105="mg/L",'Data Entry'!G105*1000,IF('Data Entry'!H105="ug/L",'Data Entry'!G105,""))))</f>
        <v/>
      </c>
      <c r="R100" s="3" t="str">
        <f t="shared" si="61"/>
        <v/>
      </c>
      <c r="S100" s="36" t="str">
        <f>IF(Q100=0,0,IF(Q100="","",'Data Entry'!I105))</f>
        <v/>
      </c>
      <c r="T100" s="3" t="str">
        <f t="shared" si="56"/>
        <v/>
      </c>
      <c r="U100" s="41"/>
      <c r="V100" s="35" t="str">
        <f>IF(ISERROR('Data Entry'!L105*1),0,IF('Data Entry'!L105=0,"",IF('Data Entry'!M105="mg/L",'Data Entry'!L105*1000,IF('Data Entry'!M105="ug/L",'Data Entry'!L105,""))))</f>
        <v/>
      </c>
      <c r="W100" s="24" t="str">
        <f t="shared" si="62"/>
        <v/>
      </c>
      <c r="X100" s="36" t="str">
        <f>IF(V100=0,0,IF(V100="","",'Data Entry'!N105))</f>
        <v/>
      </c>
      <c r="Y100" s="3" t="str">
        <f t="shared" si="57"/>
        <v/>
      </c>
    </row>
    <row r="101" spans="1:25">
      <c r="A101" s="19" t="s">
        <v>69</v>
      </c>
      <c r="B101" s="20">
        <f t="shared" si="49"/>
        <v>0</v>
      </c>
      <c r="C101" s="25" t="str">
        <f t="shared" si="58"/>
        <v>ug/L</v>
      </c>
      <c r="D101" s="32">
        <f t="shared" si="50"/>
        <v>0</v>
      </c>
      <c r="E101" s="25" t="str">
        <f t="shared" si="51"/>
        <v>lb/day</v>
      </c>
      <c r="F101" s="31"/>
      <c r="G101" s="28" t="str">
        <f t="shared" si="52"/>
        <v/>
      </c>
      <c r="H101" s="25" t="str">
        <f t="shared" si="59"/>
        <v/>
      </c>
      <c r="I101" s="32" t="str">
        <f t="shared" si="53"/>
        <v/>
      </c>
      <c r="J101" s="25" t="str">
        <f t="shared" si="54"/>
        <v/>
      </c>
      <c r="K101" s="31"/>
      <c r="L101" s="33" t="str">
        <f>IF(ISERROR('Data Entry'!B106*1),0,IF('Data Entry'!B106=0,"",IF('Data Entry'!C106="mg/L",'Data Entry'!B106*1000,IF('Data Entry'!C106="ug/L",'Data Entry'!B106,""))))</f>
        <v/>
      </c>
      <c r="M101" s="25" t="str">
        <f t="shared" si="60"/>
        <v/>
      </c>
      <c r="N101" s="37" t="str">
        <f>IF(L101=0,0,IF(L101="","",'Data Entry'!D106))</f>
        <v/>
      </c>
      <c r="O101" s="25" t="str">
        <f t="shared" si="55"/>
        <v/>
      </c>
      <c r="P101" s="41"/>
      <c r="Q101" s="32" t="str">
        <f>IF(ISERROR('Data Entry'!G106*1),0,IF('Data Entry'!G106=0,"",IF('Data Entry'!H106="mg/L",'Data Entry'!G106*1000,IF('Data Entry'!H106="ug/L",'Data Entry'!G106,""))))</f>
        <v/>
      </c>
      <c r="R101" s="19" t="str">
        <f t="shared" si="61"/>
        <v/>
      </c>
      <c r="S101" s="37" t="str">
        <f>IF(Q101=0,0,IF(Q101="","",'Data Entry'!I106))</f>
        <v/>
      </c>
      <c r="T101" s="19" t="str">
        <f t="shared" si="56"/>
        <v/>
      </c>
      <c r="U101" s="41"/>
      <c r="V101" s="33" t="str">
        <f>IF(ISERROR('Data Entry'!L106*1),0,IF('Data Entry'!L106=0,"",IF('Data Entry'!M106="mg/L",'Data Entry'!L106*1000,IF('Data Entry'!M106="ug/L",'Data Entry'!L106,""))))</f>
        <v/>
      </c>
      <c r="W101" s="25" t="str">
        <f t="shared" si="62"/>
        <v/>
      </c>
      <c r="X101" s="37" t="str">
        <f>IF(V101=0,0,IF(V101="","",'Data Entry'!N106))</f>
        <v/>
      </c>
      <c r="Y101" s="19" t="str">
        <f t="shared" si="57"/>
        <v/>
      </c>
    </row>
    <row r="102" spans="1:25">
      <c r="A102" s="3" t="s">
        <v>123</v>
      </c>
      <c r="B102" s="8">
        <f t="shared" ref="B102:B107" si="63">MAX(L102,Q102,V102)</f>
        <v>0</v>
      </c>
      <c r="C102" s="24" t="str">
        <f t="shared" si="58"/>
        <v>ug/L</v>
      </c>
      <c r="D102" s="34">
        <f t="shared" ref="D102:D107" si="64">MAX(N102,S102,X102)</f>
        <v>0</v>
      </c>
      <c r="E102" s="24" t="str">
        <f t="shared" ref="E102:E107" si="65">IF(D102="","","lb/day")</f>
        <v>lb/day</v>
      </c>
      <c r="F102" s="31"/>
      <c r="G102" s="27" t="str">
        <f t="shared" si="52"/>
        <v/>
      </c>
      <c r="H102" s="24" t="str">
        <f t="shared" si="59"/>
        <v/>
      </c>
      <c r="I102" s="34" t="str">
        <f t="shared" si="53"/>
        <v/>
      </c>
      <c r="J102" s="24" t="str">
        <f t="shared" ref="J102:J107" si="66">IF(I102="","","lb/day")</f>
        <v/>
      </c>
      <c r="K102" s="31"/>
      <c r="L102" s="35" t="str">
        <f>IF(ISERROR('Data Entry'!B107*1),0,IF('Data Entry'!B107=0,"",IF('Data Entry'!C107="mg/L",'Data Entry'!B107*1000,IF('Data Entry'!C107="ug/L",'Data Entry'!B107,""))))</f>
        <v/>
      </c>
      <c r="M102" s="24" t="str">
        <f t="shared" si="60"/>
        <v/>
      </c>
      <c r="N102" s="36" t="str">
        <f>IF(L102=0,0,IF(L102="","",'Data Entry'!D107))</f>
        <v/>
      </c>
      <c r="O102" s="24" t="str">
        <f t="shared" ref="O102:O107" si="67">IF(N102="","","lb/day")</f>
        <v/>
      </c>
      <c r="P102" s="41"/>
      <c r="Q102" s="34" t="str">
        <f>IF(ISERROR('Data Entry'!G107*1),0,IF('Data Entry'!G107=0,"",IF('Data Entry'!H107="mg/L",'Data Entry'!G107*1000,IF('Data Entry'!H107="ug/L",'Data Entry'!G107,""))))</f>
        <v/>
      </c>
      <c r="R102" s="3" t="str">
        <f t="shared" si="61"/>
        <v/>
      </c>
      <c r="S102" s="36" t="str">
        <f>IF(Q102=0,0,IF(Q102="","",'Data Entry'!I107))</f>
        <v/>
      </c>
      <c r="T102" s="3" t="str">
        <f t="shared" ref="T102:T107" si="68">IF(S102="","","lb/day")</f>
        <v/>
      </c>
      <c r="U102" s="41"/>
      <c r="V102" s="35" t="str">
        <f>IF(ISERROR('Data Entry'!L107*1),0,IF('Data Entry'!L107=0,"",IF('Data Entry'!M107="mg/L",'Data Entry'!L107*1000,IF('Data Entry'!M107="ug/L",'Data Entry'!L107,""))))</f>
        <v/>
      </c>
      <c r="W102" s="24" t="str">
        <f t="shared" si="62"/>
        <v/>
      </c>
      <c r="X102" s="36" t="str">
        <f>IF(V102=0,0,IF(V102="","",'Data Entry'!N107))</f>
        <v/>
      </c>
      <c r="Y102" s="3" t="str">
        <f t="shared" ref="Y102:Y107" si="69">IF(X102="","","lb/day")</f>
        <v/>
      </c>
    </row>
    <row r="103" spans="1:25">
      <c r="A103" s="19" t="s">
        <v>124</v>
      </c>
      <c r="B103" s="20">
        <f t="shared" si="63"/>
        <v>0</v>
      </c>
      <c r="C103" s="25" t="str">
        <f t="shared" si="58"/>
        <v>ug/L</v>
      </c>
      <c r="D103" s="32">
        <f t="shared" si="64"/>
        <v>0</v>
      </c>
      <c r="E103" s="25" t="str">
        <f t="shared" si="65"/>
        <v>lb/day</v>
      </c>
      <c r="F103" s="31"/>
      <c r="G103" s="28" t="str">
        <f t="shared" si="52"/>
        <v/>
      </c>
      <c r="H103" s="25" t="str">
        <f t="shared" si="59"/>
        <v/>
      </c>
      <c r="I103" s="32" t="str">
        <f t="shared" si="53"/>
        <v/>
      </c>
      <c r="J103" s="25" t="str">
        <f t="shared" si="66"/>
        <v/>
      </c>
      <c r="K103" s="31"/>
      <c r="L103" s="33" t="str">
        <f>IF(ISERROR('Data Entry'!B108*1),0,IF('Data Entry'!B108=0,"",IF('Data Entry'!C108="mg/L",'Data Entry'!B108*1000,IF('Data Entry'!C108="ug/L",'Data Entry'!B108,""))))</f>
        <v/>
      </c>
      <c r="M103" s="25" t="str">
        <f t="shared" si="60"/>
        <v/>
      </c>
      <c r="N103" s="37" t="str">
        <f>IF(L103=0,0,IF(L103="","",'Data Entry'!D108))</f>
        <v/>
      </c>
      <c r="O103" s="25" t="str">
        <f t="shared" si="67"/>
        <v/>
      </c>
      <c r="P103" s="41"/>
      <c r="Q103" s="32" t="str">
        <f>IF(ISERROR('Data Entry'!G108*1),0,IF('Data Entry'!G108=0,"",IF('Data Entry'!H108="mg/L",'Data Entry'!G108*1000,IF('Data Entry'!H108="ug/L",'Data Entry'!G108,""))))</f>
        <v/>
      </c>
      <c r="R103" s="19" t="str">
        <f t="shared" si="61"/>
        <v/>
      </c>
      <c r="S103" s="37" t="str">
        <f>IF(Q103=0,0,IF(Q103="","",'Data Entry'!I108))</f>
        <v/>
      </c>
      <c r="T103" s="19" t="str">
        <f t="shared" si="68"/>
        <v/>
      </c>
      <c r="U103" s="41"/>
      <c r="V103" s="33" t="str">
        <f>IF(ISERROR('Data Entry'!L108*1),0,IF('Data Entry'!L108=0,"",IF('Data Entry'!M108="mg/L",'Data Entry'!L108*1000,IF('Data Entry'!M108="ug/L",'Data Entry'!L108,""))))</f>
        <v/>
      </c>
      <c r="W103" s="25" t="str">
        <f t="shared" si="62"/>
        <v/>
      </c>
      <c r="X103" s="37" t="str">
        <f>IF(V103=0,0,IF(V103="","",'Data Entry'!N108))</f>
        <v/>
      </c>
      <c r="Y103" s="19" t="str">
        <f t="shared" si="69"/>
        <v/>
      </c>
    </row>
    <row r="104" spans="1:25">
      <c r="A104" s="17" t="s">
        <v>85</v>
      </c>
      <c r="B104" s="8">
        <f t="shared" si="63"/>
        <v>0</v>
      </c>
      <c r="C104" s="24" t="str">
        <f t="shared" si="58"/>
        <v>ug/L</v>
      </c>
      <c r="D104" s="34">
        <f t="shared" si="64"/>
        <v>0</v>
      </c>
      <c r="E104" s="24" t="str">
        <f t="shared" si="65"/>
        <v>lb/day</v>
      </c>
      <c r="F104" s="31"/>
      <c r="G104" s="27" t="str">
        <f t="shared" si="52"/>
        <v/>
      </c>
      <c r="H104" s="24" t="str">
        <f t="shared" si="59"/>
        <v/>
      </c>
      <c r="I104" s="34" t="str">
        <f t="shared" si="53"/>
        <v/>
      </c>
      <c r="J104" s="24" t="str">
        <f t="shared" si="66"/>
        <v/>
      </c>
      <c r="K104" s="31"/>
      <c r="L104" s="35" t="str">
        <f>IF(ISERROR('Data Entry'!B109*1),0,IF('Data Entry'!B109=0,"",IF('Data Entry'!C109="mg/L",'Data Entry'!B109*1000,IF('Data Entry'!C109="ug/L",'Data Entry'!B109,""))))</f>
        <v/>
      </c>
      <c r="M104" s="24" t="str">
        <f t="shared" si="60"/>
        <v/>
      </c>
      <c r="N104" s="36" t="str">
        <f>IF(L104=0,0,IF(L104="","",'Data Entry'!D109))</f>
        <v/>
      </c>
      <c r="O104" s="24" t="str">
        <f t="shared" si="67"/>
        <v/>
      </c>
      <c r="P104" s="41"/>
      <c r="Q104" s="34" t="str">
        <f>IF(ISERROR('Data Entry'!G109*1),0,IF('Data Entry'!G109=0,"",IF('Data Entry'!H109="mg/L",'Data Entry'!G109*1000,IF('Data Entry'!H109="ug/L",'Data Entry'!G109,""))))</f>
        <v/>
      </c>
      <c r="R104" s="3" t="str">
        <f t="shared" si="61"/>
        <v/>
      </c>
      <c r="S104" s="36" t="str">
        <f>IF(Q104=0,0,IF(Q104="","",'Data Entry'!I109))</f>
        <v/>
      </c>
      <c r="T104" s="3" t="str">
        <f t="shared" si="68"/>
        <v/>
      </c>
      <c r="U104" s="41"/>
      <c r="V104" s="35" t="str">
        <f>IF(ISERROR('Data Entry'!L109*1),0,IF('Data Entry'!L109=0,"",IF('Data Entry'!M109="mg/L",'Data Entry'!L109*1000,IF('Data Entry'!M109="ug/L",'Data Entry'!L109,""))))</f>
        <v/>
      </c>
      <c r="W104" s="24" t="str">
        <f t="shared" si="62"/>
        <v/>
      </c>
      <c r="X104" s="36" t="str">
        <f>IF(V104=0,0,IF(V104="","",'Data Entry'!N109))</f>
        <v/>
      </c>
      <c r="Y104" s="3" t="str">
        <f t="shared" si="69"/>
        <v/>
      </c>
    </row>
    <row r="105" spans="1:25">
      <c r="A105" s="19" t="s">
        <v>84</v>
      </c>
      <c r="B105" s="20">
        <f t="shared" si="63"/>
        <v>0</v>
      </c>
      <c r="C105" s="25" t="str">
        <f t="shared" si="58"/>
        <v>ug/L</v>
      </c>
      <c r="D105" s="32">
        <f t="shared" si="64"/>
        <v>0</v>
      </c>
      <c r="E105" s="25" t="str">
        <f t="shared" si="65"/>
        <v>lb/day</v>
      </c>
      <c r="F105" s="31"/>
      <c r="G105" s="28" t="str">
        <f t="shared" si="52"/>
        <v/>
      </c>
      <c r="H105" s="25" t="str">
        <f t="shared" si="59"/>
        <v/>
      </c>
      <c r="I105" s="32" t="str">
        <f t="shared" si="53"/>
        <v/>
      </c>
      <c r="J105" s="25" t="str">
        <f t="shared" si="66"/>
        <v/>
      </c>
      <c r="K105" s="31"/>
      <c r="L105" s="33" t="str">
        <f>IF(ISERROR('Data Entry'!B110*1),0,IF('Data Entry'!B110=0,"",IF('Data Entry'!C110="mg/L",'Data Entry'!B110*1000,IF('Data Entry'!C110="ug/L",'Data Entry'!B110,""))))</f>
        <v/>
      </c>
      <c r="M105" s="25" t="str">
        <f t="shared" si="60"/>
        <v/>
      </c>
      <c r="N105" s="37" t="str">
        <f>IF(L105=0,0,IF(L105="","",'Data Entry'!D110))</f>
        <v/>
      </c>
      <c r="O105" s="25" t="str">
        <f t="shared" si="67"/>
        <v/>
      </c>
      <c r="P105" s="41"/>
      <c r="Q105" s="32" t="str">
        <f>IF(ISERROR('Data Entry'!G110*1),0,IF('Data Entry'!G110=0,"",IF('Data Entry'!H110="mg/L",'Data Entry'!G110*1000,IF('Data Entry'!H110="ug/L",'Data Entry'!G110,""))))</f>
        <v/>
      </c>
      <c r="R105" s="19" t="str">
        <f t="shared" si="61"/>
        <v/>
      </c>
      <c r="S105" s="37" t="str">
        <f>IF(Q105=0,0,IF(Q105="","",'Data Entry'!I110))</f>
        <v/>
      </c>
      <c r="T105" s="19" t="str">
        <f t="shared" si="68"/>
        <v/>
      </c>
      <c r="U105" s="41"/>
      <c r="V105" s="33" t="str">
        <f>IF(ISERROR('Data Entry'!L110*1),0,IF('Data Entry'!L110=0,"",IF('Data Entry'!M110="mg/L",'Data Entry'!L110*1000,IF('Data Entry'!M110="ug/L",'Data Entry'!L110,""))))</f>
        <v/>
      </c>
      <c r="W105" s="25" t="str">
        <f t="shared" si="62"/>
        <v/>
      </c>
      <c r="X105" s="37" t="str">
        <f>IF(V105=0,0,IF(V105="","",'Data Entry'!N110))</f>
        <v/>
      </c>
      <c r="Y105" s="19" t="str">
        <f t="shared" si="69"/>
        <v/>
      </c>
    </row>
    <row r="106" spans="1:25">
      <c r="A106" s="3" t="s">
        <v>70</v>
      </c>
      <c r="B106" s="8">
        <f t="shared" si="63"/>
        <v>0</v>
      </c>
      <c r="C106" s="24" t="str">
        <f t="shared" si="58"/>
        <v>ug/L</v>
      </c>
      <c r="D106" s="34">
        <f t="shared" si="64"/>
        <v>0</v>
      </c>
      <c r="E106" s="24" t="str">
        <f t="shared" si="65"/>
        <v>lb/day</v>
      </c>
      <c r="F106" s="31"/>
      <c r="G106" s="27" t="str">
        <f t="shared" si="52"/>
        <v/>
      </c>
      <c r="H106" s="24" t="str">
        <f t="shared" si="59"/>
        <v/>
      </c>
      <c r="I106" s="34" t="str">
        <f t="shared" si="53"/>
        <v/>
      </c>
      <c r="J106" s="24" t="str">
        <f t="shared" si="66"/>
        <v/>
      </c>
      <c r="K106" s="31"/>
      <c r="L106" s="35" t="str">
        <f>IF(ISERROR('Data Entry'!B111*1),0,IF('Data Entry'!B111=0,"",IF('Data Entry'!C111="mg/L",'Data Entry'!B111*1000,IF('Data Entry'!C111="ug/L",'Data Entry'!B111,""))))</f>
        <v/>
      </c>
      <c r="M106" s="24" t="str">
        <f t="shared" si="60"/>
        <v/>
      </c>
      <c r="N106" s="36" t="str">
        <f>IF(L106=0,0,IF(L106="","",'Data Entry'!D111))</f>
        <v/>
      </c>
      <c r="O106" s="24" t="str">
        <f t="shared" si="67"/>
        <v/>
      </c>
      <c r="P106" s="41"/>
      <c r="Q106" s="34" t="str">
        <f>IF(ISERROR('Data Entry'!G111*1),0,IF('Data Entry'!G111=0,"",IF('Data Entry'!H111="mg/L",'Data Entry'!G111*1000,IF('Data Entry'!H111="ug/L",'Data Entry'!G111,""))))</f>
        <v/>
      </c>
      <c r="R106" s="3" t="str">
        <f t="shared" si="61"/>
        <v/>
      </c>
      <c r="S106" s="36" t="str">
        <f>IF(Q106=0,0,IF(Q106="","",'Data Entry'!I111))</f>
        <v/>
      </c>
      <c r="T106" s="3" t="str">
        <f t="shared" si="68"/>
        <v/>
      </c>
      <c r="U106" s="41"/>
      <c r="V106" s="35" t="str">
        <f>IF(ISERROR('Data Entry'!L111*1),0,IF('Data Entry'!L111=0,"",IF('Data Entry'!M111="mg/L",'Data Entry'!L111*1000,IF('Data Entry'!M111="ug/L",'Data Entry'!L111,""))))</f>
        <v/>
      </c>
      <c r="W106" s="24" t="str">
        <f t="shared" si="62"/>
        <v/>
      </c>
      <c r="X106" s="36" t="str">
        <f>IF(V106=0,0,IF(V106="","",'Data Entry'!N111))</f>
        <v/>
      </c>
      <c r="Y106" s="3" t="str">
        <f t="shared" si="69"/>
        <v/>
      </c>
    </row>
    <row r="107" spans="1:25">
      <c r="A107" s="19" t="s">
        <v>86</v>
      </c>
      <c r="B107" s="20">
        <f t="shared" si="63"/>
        <v>0</v>
      </c>
      <c r="C107" s="25" t="str">
        <f t="shared" si="58"/>
        <v>ug/L</v>
      </c>
      <c r="D107" s="32">
        <f t="shared" si="64"/>
        <v>0</v>
      </c>
      <c r="E107" s="25" t="str">
        <f t="shared" si="65"/>
        <v>lb/day</v>
      </c>
      <c r="F107" s="31"/>
      <c r="G107" s="28" t="str">
        <f t="shared" si="52"/>
        <v/>
      </c>
      <c r="H107" s="25" t="str">
        <f t="shared" si="59"/>
        <v/>
      </c>
      <c r="I107" s="32" t="str">
        <f t="shared" si="53"/>
        <v/>
      </c>
      <c r="J107" s="25" t="str">
        <f t="shared" si="66"/>
        <v/>
      </c>
      <c r="K107" s="31"/>
      <c r="L107" s="33" t="str">
        <f>IF(ISERROR('Data Entry'!B112*1),0,IF('Data Entry'!B112=0,"",IF('Data Entry'!C112="mg/L",'Data Entry'!B112*1000,IF('Data Entry'!C112="ug/L",'Data Entry'!B112,""))))</f>
        <v/>
      </c>
      <c r="M107" s="25" t="str">
        <f t="shared" si="60"/>
        <v/>
      </c>
      <c r="N107" s="37" t="str">
        <f>IF(L107=0,0,IF(L107="","",'Data Entry'!D112))</f>
        <v/>
      </c>
      <c r="O107" s="25" t="str">
        <f t="shared" si="67"/>
        <v/>
      </c>
      <c r="P107" s="41"/>
      <c r="Q107" s="32" t="str">
        <f>IF(ISERROR('Data Entry'!G112*1),0,IF('Data Entry'!G112=0,"",IF('Data Entry'!H112="mg/L",'Data Entry'!G112*1000,IF('Data Entry'!H112="ug/L",'Data Entry'!G112,""))))</f>
        <v/>
      </c>
      <c r="R107" s="19" t="str">
        <f t="shared" si="61"/>
        <v/>
      </c>
      <c r="S107" s="37" t="str">
        <f>IF(Q107=0,0,IF(Q107="","",'Data Entry'!I112))</f>
        <v/>
      </c>
      <c r="T107" s="19" t="str">
        <f t="shared" si="68"/>
        <v/>
      </c>
      <c r="U107" s="41"/>
      <c r="V107" s="33" t="str">
        <f>IF(ISERROR('Data Entry'!L112*1),0,IF('Data Entry'!L112=0,"",IF('Data Entry'!M112="mg/L",'Data Entry'!L112*1000,IF('Data Entry'!M112="ug/L",'Data Entry'!L112,""))))</f>
        <v/>
      </c>
      <c r="W107" s="25" t="str">
        <f t="shared" si="62"/>
        <v/>
      </c>
      <c r="X107" s="37" t="str">
        <f>IF(V107=0,0,IF(V107="","",'Data Entry'!N112))</f>
        <v/>
      </c>
      <c r="Y107" s="19" t="str">
        <f t="shared" si="69"/>
        <v/>
      </c>
    </row>
    <row r="108" spans="1:25">
      <c r="A108" s="84" t="s">
        <v>77</v>
      </c>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row>
    <row r="109" spans="1:25">
      <c r="A109" s="11" t="str">
        <f>IF('Data Entry'!A114="","",'Data Entry'!A114)</f>
        <v/>
      </c>
      <c r="B109" s="8">
        <f t="shared" ref="B109:B118" si="70">MAX(L109,Q109,V109)</f>
        <v>0</v>
      </c>
      <c r="C109" s="24" t="str">
        <f t="shared" si="58"/>
        <v>ug/L</v>
      </c>
      <c r="D109" s="34">
        <f t="shared" ref="D109:D118" si="71">MAX(N109,S109,X109)</f>
        <v>0</v>
      </c>
      <c r="E109" s="24" t="str">
        <f t="shared" ref="E109:E118" si="72">IF(D109="","","lb/day")</f>
        <v>lb/day</v>
      </c>
      <c r="F109" s="31"/>
      <c r="G109" s="35" t="str">
        <f t="shared" ref="G109:G119" si="73">IF(ISERROR(AVERAGE(L109,Q109,V109)),"",AVERAGE(L109,Q109,V109))</f>
        <v/>
      </c>
      <c r="H109" s="24" t="str">
        <f t="shared" si="59"/>
        <v/>
      </c>
      <c r="I109" s="34" t="str">
        <f t="shared" ref="I109:I119" si="74">IF(ISERROR(AVERAGE(N109,S109,X109)),"",AVERAGE(N109,S109,X109))</f>
        <v/>
      </c>
      <c r="J109" s="24" t="str">
        <f t="shared" ref="J109:J118" si="75">IF(I109="","","lb/day")</f>
        <v/>
      </c>
      <c r="K109" s="31"/>
      <c r="L109" s="35" t="str">
        <f>IF(ISERROR('Data Entry'!B114*1),0,IF('Data Entry'!B114=0,"",IF('Data Entry'!C114="mg/L",'Data Entry'!B114*1000,IF('Data Entry'!C114="ug/L",'Data Entry'!B114,""))))</f>
        <v/>
      </c>
      <c r="M109" s="24" t="str">
        <f t="shared" si="60"/>
        <v/>
      </c>
      <c r="N109" s="36" t="str">
        <f>IF(L109=0,0,IF(L109="","",'Data Entry'!D114))</f>
        <v/>
      </c>
      <c r="O109" s="24" t="str">
        <f t="shared" ref="O109:O118" si="76">IF(N109="","","lb/day")</f>
        <v/>
      </c>
      <c r="P109" s="41"/>
      <c r="Q109" s="34" t="str">
        <f>IF(ISERROR('Data Entry'!G114*1),0,IF('Data Entry'!G114=0,"",IF('Data Entry'!H114="mg/L",'Data Entry'!G114*1000,IF('Data Entry'!H114="ug/L",'Data Entry'!G114,""))))</f>
        <v/>
      </c>
      <c r="R109" s="3" t="str">
        <f t="shared" si="61"/>
        <v/>
      </c>
      <c r="S109" s="36" t="str">
        <f>IF(Q109=0,0,IF(Q109="","",'Data Entry'!I114))</f>
        <v/>
      </c>
      <c r="T109" s="3" t="str">
        <f t="shared" ref="T109:T118" si="77">IF(S109="","","lb/day")</f>
        <v/>
      </c>
      <c r="U109" s="41"/>
      <c r="V109" s="35" t="str">
        <f>IF(ISERROR('Data Entry'!L114*1),0,IF('Data Entry'!L114=0,"",IF('Data Entry'!M114="mg/L",'Data Entry'!L114*1000,IF('Data Entry'!M114="ug/L",'Data Entry'!L114,""))))</f>
        <v/>
      </c>
      <c r="W109" s="24" t="str">
        <f t="shared" si="62"/>
        <v/>
      </c>
      <c r="X109" s="36" t="str">
        <f>IF(V109=0,0,IF(V109="","",'Data Entry'!N114))</f>
        <v/>
      </c>
      <c r="Y109" s="3" t="str">
        <f t="shared" ref="Y109:Y118" si="78">IF(X109="","","lb/day")</f>
        <v/>
      </c>
    </row>
    <row r="110" spans="1:25">
      <c r="A110" s="19" t="str">
        <f>IF('Data Entry'!A115="","",'Data Entry'!A115)</f>
        <v/>
      </c>
      <c r="B110" s="20">
        <f t="shared" si="70"/>
        <v>0</v>
      </c>
      <c r="C110" s="25" t="str">
        <f t="shared" si="58"/>
        <v>ug/L</v>
      </c>
      <c r="D110" s="32">
        <f t="shared" si="71"/>
        <v>0</v>
      </c>
      <c r="E110" s="25" t="str">
        <f t="shared" si="72"/>
        <v>lb/day</v>
      </c>
      <c r="F110" s="31"/>
      <c r="G110" s="28" t="str">
        <f t="shared" si="73"/>
        <v/>
      </c>
      <c r="H110" s="25" t="str">
        <f t="shared" si="59"/>
        <v/>
      </c>
      <c r="I110" s="32" t="str">
        <f t="shared" si="74"/>
        <v/>
      </c>
      <c r="J110" s="25" t="str">
        <f t="shared" si="75"/>
        <v/>
      </c>
      <c r="K110" s="31"/>
      <c r="L110" s="33" t="str">
        <f>IF(ISERROR('Data Entry'!B115*1),0,IF('Data Entry'!B115=0,"",IF('Data Entry'!C115="mg/L",'Data Entry'!B115*1000,IF('Data Entry'!C115="ug/L",'Data Entry'!B115,""))))</f>
        <v/>
      </c>
      <c r="M110" s="25" t="str">
        <f t="shared" si="60"/>
        <v/>
      </c>
      <c r="N110" s="37" t="str">
        <f>IF(L110=0,0,IF(L110="","",'Data Entry'!D115))</f>
        <v/>
      </c>
      <c r="O110" s="25" t="str">
        <f t="shared" si="76"/>
        <v/>
      </c>
      <c r="P110" s="41"/>
      <c r="Q110" s="32" t="str">
        <f>IF(ISERROR('Data Entry'!G115*1),0,IF('Data Entry'!G115=0,"",IF('Data Entry'!H115="mg/L",'Data Entry'!G115*1000,IF('Data Entry'!H115="ug/L",'Data Entry'!G115,""))))</f>
        <v/>
      </c>
      <c r="R110" s="19" t="str">
        <f t="shared" si="61"/>
        <v/>
      </c>
      <c r="S110" s="37" t="str">
        <f>IF(Q110=0,0,IF(Q110="","",'Data Entry'!I115))</f>
        <v/>
      </c>
      <c r="T110" s="19" t="str">
        <f t="shared" si="77"/>
        <v/>
      </c>
      <c r="U110" s="41"/>
      <c r="V110" s="33" t="str">
        <f>IF(ISERROR('Data Entry'!L115*1),0,IF('Data Entry'!L115=0,"",IF('Data Entry'!M115="mg/L",'Data Entry'!L115*1000,IF('Data Entry'!M115="ug/L",'Data Entry'!L115,""))))</f>
        <v/>
      </c>
      <c r="W110" s="25" t="str">
        <f t="shared" si="62"/>
        <v/>
      </c>
      <c r="X110" s="37" t="str">
        <f>IF(V110=0,0,IF(V110="","",'Data Entry'!N115))</f>
        <v/>
      </c>
      <c r="Y110" s="19" t="str">
        <f t="shared" si="78"/>
        <v/>
      </c>
    </row>
    <row r="111" spans="1:25">
      <c r="A111" s="11" t="str">
        <f>IF('Data Entry'!A116="","",'Data Entry'!A116)</f>
        <v/>
      </c>
      <c r="B111" s="8">
        <f t="shared" si="70"/>
        <v>0</v>
      </c>
      <c r="C111" s="24" t="str">
        <f t="shared" si="58"/>
        <v>ug/L</v>
      </c>
      <c r="D111" s="34">
        <f t="shared" si="71"/>
        <v>0</v>
      </c>
      <c r="E111" s="24" t="str">
        <f t="shared" si="72"/>
        <v>lb/day</v>
      </c>
      <c r="F111" s="31"/>
      <c r="G111" s="27" t="str">
        <f t="shared" si="73"/>
        <v/>
      </c>
      <c r="H111" s="24" t="str">
        <f t="shared" si="59"/>
        <v/>
      </c>
      <c r="I111" s="34" t="str">
        <f t="shared" si="74"/>
        <v/>
      </c>
      <c r="J111" s="24" t="str">
        <f t="shared" si="75"/>
        <v/>
      </c>
      <c r="K111" s="31"/>
      <c r="L111" s="35" t="str">
        <f>IF(ISERROR('Data Entry'!B116*1),0,IF('Data Entry'!B116=0,"",IF('Data Entry'!C116="mg/L",'Data Entry'!B116*1000,IF('Data Entry'!C116="ug/L",'Data Entry'!B116,""))))</f>
        <v/>
      </c>
      <c r="M111" s="24" t="str">
        <f t="shared" si="60"/>
        <v/>
      </c>
      <c r="N111" s="36" t="str">
        <f>IF(L111=0,0,IF(L111="","",'Data Entry'!D116))</f>
        <v/>
      </c>
      <c r="O111" s="24" t="str">
        <f t="shared" si="76"/>
        <v/>
      </c>
      <c r="P111" s="41"/>
      <c r="Q111" s="34" t="str">
        <f>IF(ISERROR('Data Entry'!G116*1),0,IF('Data Entry'!G116=0,"",IF('Data Entry'!H116="mg/L",'Data Entry'!G116*1000,IF('Data Entry'!H116="ug/L",'Data Entry'!G116,""))))</f>
        <v/>
      </c>
      <c r="R111" s="3" t="str">
        <f t="shared" si="61"/>
        <v/>
      </c>
      <c r="S111" s="36" t="str">
        <f>IF(Q111=0,0,IF(Q111="","",'Data Entry'!I116))</f>
        <v/>
      </c>
      <c r="T111" s="3" t="str">
        <f t="shared" si="77"/>
        <v/>
      </c>
      <c r="U111" s="41"/>
      <c r="V111" s="35" t="str">
        <f>IF(ISERROR('Data Entry'!L116*1),0,IF('Data Entry'!L116=0,"",IF('Data Entry'!M116="mg/L",'Data Entry'!L116*1000,IF('Data Entry'!M116="ug/L",'Data Entry'!L116,""))))</f>
        <v/>
      </c>
      <c r="W111" s="24" t="str">
        <f t="shared" si="62"/>
        <v/>
      </c>
      <c r="X111" s="36" t="str">
        <f>IF(V111=0,0,IF(V111="","",'Data Entry'!N116))</f>
        <v/>
      </c>
      <c r="Y111" s="3" t="str">
        <f t="shared" si="78"/>
        <v/>
      </c>
    </row>
    <row r="112" spans="1:25">
      <c r="A112" s="19" t="str">
        <f>IF('Data Entry'!A117="","",'Data Entry'!A117)</f>
        <v/>
      </c>
      <c r="B112" s="20">
        <f t="shared" si="70"/>
        <v>0</v>
      </c>
      <c r="C112" s="25" t="str">
        <f t="shared" si="58"/>
        <v>ug/L</v>
      </c>
      <c r="D112" s="32">
        <f t="shared" si="71"/>
        <v>0</v>
      </c>
      <c r="E112" s="25" t="str">
        <f t="shared" si="72"/>
        <v>lb/day</v>
      </c>
      <c r="F112" s="31"/>
      <c r="G112" s="28" t="str">
        <f t="shared" si="73"/>
        <v/>
      </c>
      <c r="H112" s="25" t="str">
        <f t="shared" si="59"/>
        <v/>
      </c>
      <c r="I112" s="32" t="str">
        <f t="shared" si="74"/>
        <v/>
      </c>
      <c r="J112" s="25" t="str">
        <f t="shared" si="75"/>
        <v/>
      </c>
      <c r="K112" s="31"/>
      <c r="L112" s="33" t="str">
        <f>IF(ISERROR('Data Entry'!B117*1),0,IF('Data Entry'!B117=0,"",IF('Data Entry'!C117="mg/L",'Data Entry'!B117*1000,IF('Data Entry'!C117="ug/L",'Data Entry'!B117,""))))</f>
        <v/>
      </c>
      <c r="M112" s="25" t="str">
        <f t="shared" si="60"/>
        <v/>
      </c>
      <c r="N112" s="37" t="str">
        <f>IF(L112=0,0,IF(L112="","",'Data Entry'!D117))</f>
        <v/>
      </c>
      <c r="O112" s="25" t="str">
        <f t="shared" si="76"/>
        <v/>
      </c>
      <c r="P112" s="41"/>
      <c r="Q112" s="32" t="str">
        <f>IF(ISERROR('Data Entry'!G117*1),0,IF('Data Entry'!G117=0,"",IF('Data Entry'!H117="mg/L",'Data Entry'!G117*1000,IF('Data Entry'!H117="ug/L",'Data Entry'!G117,""))))</f>
        <v/>
      </c>
      <c r="R112" s="19" t="str">
        <f t="shared" si="61"/>
        <v/>
      </c>
      <c r="S112" s="37" t="str">
        <f>IF(Q112=0,0,IF(Q112="","",'Data Entry'!I117))</f>
        <v/>
      </c>
      <c r="T112" s="19" t="str">
        <f t="shared" si="77"/>
        <v/>
      </c>
      <c r="U112" s="41"/>
      <c r="V112" s="33" t="str">
        <f>IF(ISERROR('Data Entry'!L117*1),0,IF('Data Entry'!L117=0,"",IF('Data Entry'!M117="mg/L",'Data Entry'!L117*1000,IF('Data Entry'!M117="ug/L",'Data Entry'!L117,""))))</f>
        <v/>
      </c>
      <c r="W112" s="25" t="str">
        <f t="shared" si="62"/>
        <v/>
      </c>
      <c r="X112" s="37" t="str">
        <f>IF(V112=0,0,IF(V112="","",'Data Entry'!N117))</f>
        <v/>
      </c>
      <c r="Y112" s="19" t="str">
        <f t="shared" si="78"/>
        <v/>
      </c>
    </row>
    <row r="113" spans="1:25">
      <c r="A113" s="11" t="str">
        <f>IF('Data Entry'!A118="","",'Data Entry'!A118)</f>
        <v/>
      </c>
      <c r="B113" s="8">
        <f t="shared" si="70"/>
        <v>0</v>
      </c>
      <c r="C113" s="24" t="str">
        <f t="shared" si="58"/>
        <v>ug/L</v>
      </c>
      <c r="D113" s="34">
        <f t="shared" si="71"/>
        <v>0</v>
      </c>
      <c r="E113" s="24" t="str">
        <f t="shared" si="72"/>
        <v>lb/day</v>
      </c>
      <c r="F113" s="31"/>
      <c r="G113" s="27" t="str">
        <f t="shared" si="73"/>
        <v/>
      </c>
      <c r="H113" s="24" t="str">
        <f t="shared" si="59"/>
        <v/>
      </c>
      <c r="I113" s="34" t="str">
        <f t="shared" si="74"/>
        <v/>
      </c>
      <c r="J113" s="24" t="str">
        <f t="shared" si="75"/>
        <v/>
      </c>
      <c r="K113" s="31"/>
      <c r="L113" s="35" t="str">
        <f>IF(ISERROR('Data Entry'!B118*1),0,IF('Data Entry'!B118=0,"",IF('Data Entry'!C118="mg/L",'Data Entry'!B118*1000,IF('Data Entry'!C118="ug/L",'Data Entry'!B118,""))))</f>
        <v/>
      </c>
      <c r="M113" s="24" t="str">
        <f t="shared" si="60"/>
        <v/>
      </c>
      <c r="N113" s="36" t="str">
        <f>IF(L113=0,0,IF(L113="","",'Data Entry'!D118))</f>
        <v/>
      </c>
      <c r="O113" s="24" t="str">
        <f t="shared" si="76"/>
        <v/>
      </c>
      <c r="P113" s="41"/>
      <c r="Q113" s="34" t="str">
        <f>IF(ISERROR('Data Entry'!G118*1),0,IF('Data Entry'!G118=0,"",IF('Data Entry'!H118="mg/L",'Data Entry'!G118*1000,IF('Data Entry'!H118="ug/L",'Data Entry'!G118,""))))</f>
        <v/>
      </c>
      <c r="R113" s="3" t="str">
        <f t="shared" si="61"/>
        <v/>
      </c>
      <c r="S113" s="36" t="str">
        <f>IF(Q113=0,0,IF(Q113="","",'Data Entry'!I118))</f>
        <v/>
      </c>
      <c r="T113" s="3" t="str">
        <f t="shared" si="77"/>
        <v/>
      </c>
      <c r="U113" s="41"/>
      <c r="V113" s="35" t="str">
        <f>IF(ISERROR('Data Entry'!L118*1),0,IF('Data Entry'!L118=0,"",IF('Data Entry'!M118="mg/L",'Data Entry'!L118*1000,IF('Data Entry'!M118="ug/L",'Data Entry'!L118,""))))</f>
        <v/>
      </c>
      <c r="W113" s="24" t="str">
        <f t="shared" si="62"/>
        <v/>
      </c>
      <c r="X113" s="36" t="str">
        <f>IF(V113=0,0,IF(V113="","",'Data Entry'!N118))</f>
        <v/>
      </c>
      <c r="Y113" s="3" t="str">
        <f t="shared" si="78"/>
        <v/>
      </c>
    </row>
    <row r="114" spans="1:25">
      <c r="A114" s="19" t="str">
        <f>IF('Data Entry'!A119="","",'Data Entry'!A119)</f>
        <v/>
      </c>
      <c r="B114" s="20">
        <f t="shared" si="70"/>
        <v>0</v>
      </c>
      <c r="C114" s="25" t="str">
        <f t="shared" si="58"/>
        <v>ug/L</v>
      </c>
      <c r="D114" s="32">
        <f t="shared" si="71"/>
        <v>0</v>
      </c>
      <c r="E114" s="25" t="str">
        <f t="shared" si="72"/>
        <v>lb/day</v>
      </c>
      <c r="F114" s="31"/>
      <c r="G114" s="28" t="str">
        <f t="shared" si="73"/>
        <v/>
      </c>
      <c r="H114" s="25" t="str">
        <f t="shared" si="59"/>
        <v/>
      </c>
      <c r="I114" s="32" t="str">
        <f t="shared" si="74"/>
        <v/>
      </c>
      <c r="J114" s="25" t="str">
        <f t="shared" si="75"/>
        <v/>
      </c>
      <c r="K114" s="31"/>
      <c r="L114" s="33" t="str">
        <f>IF(ISERROR('Data Entry'!B119*1),0,IF('Data Entry'!B119=0,"",IF('Data Entry'!C119="mg/L",'Data Entry'!B119*1000,IF('Data Entry'!C119="ug/L",'Data Entry'!B119,""))))</f>
        <v/>
      </c>
      <c r="M114" s="25" t="str">
        <f t="shared" si="60"/>
        <v/>
      </c>
      <c r="N114" s="37" t="str">
        <f>IF(L114=0,0,IF(L114="","",'Data Entry'!D119))</f>
        <v/>
      </c>
      <c r="O114" s="25" t="str">
        <f t="shared" si="76"/>
        <v/>
      </c>
      <c r="P114" s="41"/>
      <c r="Q114" s="32" t="str">
        <f>IF(ISERROR('Data Entry'!G119*1),0,IF('Data Entry'!G119=0,"",IF('Data Entry'!H119="mg/L",'Data Entry'!G119*1000,IF('Data Entry'!H119="ug/L",'Data Entry'!G119,""))))</f>
        <v/>
      </c>
      <c r="R114" s="19" t="str">
        <f t="shared" si="61"/>
        <v/>
      </c>
      <c r="S114" s="37" t="str">
        <f>IF(Q114=0,0,IF(Q114="","",'Data Entry'!I119))</f>
        <v/>
      </c>
      <c r="T114" s="19" t="str">
        <f t="shared" si="77"/>
        <v/>
      </c>
      <c r="U114" s="41"/>
      <c r="V114" s="33" t="str">
        <f>IF(ISERROR('Data Entry'!L119*1),0,IF('Data Entry'!L119=0,"",IF('Data Entry'!M119="mg/L",'Data Entry'!L119*1000,IF('Data Entry'!M119="ug/L",'Data Entry'!L119,""))))</f>
        <v/>
      </c>
      <c r="W114" s="25" t="str">
        <f t="shared" si="62"/>
        <v/>
      </c>
      <c r="X114" s="37" t="str">
        <f>IF(V114=0,0,IF(V114="","",'Data Entry'!N119))</f>
        <v/>
      </c>
      <c r="Y114" s="19" t="str">
        <f t="shared" si="78"/>
        <v/>
      </c>
    </row>
    <row r="115" spans="1:25">
      <c r="A115" s="11" t="str">
        <f>IF('Data Entry'!A120="","",'Data Entry'!A120)</f>
        <v/>
      </c>
      <c r="B115" s="8">
        <f t="shared" si="70"/>
        <v>0</v>
      </c>
      <c r="C115" s="24" t="str">
        <f t="shared" si="58"/>
        <v>ug/L</v>
      </c>
      <c r="D115" s="34">
        <f t="shared" si="71"/>
        <v>0</v>
      </c>
      <c r="E115" s="24" t="str">
        <f t="shared" si="72"/>
        <v>lb/day</v>
      </c>
      <c r="F115" s="31"/>
      <c r="G115" s="27" t="str">
        <f t="shared" si="73"/>
        <v/>
      </c>
      <c r="H115" s="24" t="str">
        <f t="shared" si="59"/>
        <v/>
      </c>
      <c r="I115" s="34" t="str">
        <f t="shared" si="74"/>
        <v/>
      </c>
      <c r="J115" s="24" t="str">
        <f t="shared" si="75"/>
        <v/>
      </c>
      <c r="K115" s="31"/>
      <c r="L115" s="35" t="str">
        <f>IF(ISERROR('Data Entry'!B120*1),0,IF('Data Entry'!B120=0,"",IF('Data Entry'!C120="mg/L",'Data Entry'!B120*1000,IF('Data Entry'!C120="ug/L",'Data Entry'!B120,""))))</f>
        <v/>
      </c>
      <c r="M115" s="24" t="str">
        <f t="shared" si="60"/>
        <v/>
      </c>
      <c r="N115" s="36" t="str">
        <f>IF(L115=0,0,IF(L115="","",'Data Entry'!D120))</f>
        <v/>
      </c>
      <c r="O115" s="24" t="str">
        <f t="shared" si="76"/>
        <v/>
      </c>
      <c r="P115" s="41"/>
      <c r="Q115" s="34" t="str">
        <f>IF(ISERROR('Data Entry'!G120*1),0,IF('Data Entry'!G120=0,"",IF('Data Entry'!H120="mg/L",'Data Entry'!G120*1000,IF('Data Entry'!H120="ug/L",'Data Entry'!G120,""))))</f>
        <v/>
      </c>
      <c r="R115" s="3" t="str">
        <f t="shared" si="61"/>
        <v/>
      </c>
      <c r="S115" s="36" t="str">
        <f>IF(Q115=0,0,IF(Q115="","",'Data Entry'!I120))</f>
        <v/>
      </c>
      <c r="T115" s="3" t="str">
        <f t="shared" si="77"/>
        <v/>
      </c>
      <c r="U115" s="41"/>
      <c r="V115" s="35" t="str">
        <f>IF(ISERROR('Data Entry'!L120*1),0,IF('Data Entry'!L120=0,"",IF('Data Entry'!M120="mg/L",'Data Entry'!L120*1000,IF('Data Entry'!M120="ug/L",'Data Entry'!L120,""))))</f>
        <v/>
      </c>
      <c r="W115" s="24" t="str">
        <f t="shared" si="62"/>
        <v/>
      </c>
      <c r="X115" s="36" t="str">
        <f>IF(V115=0,0,IF(V115="","",'Data Entry'!N120))</f>
        <v/>
      </c>
      <c r="Y115" s="3" t="str">
        <f t="shared" si="78"/>
        <v/>
      </c>
    </row>
    <row r="116" spans="1:25">
      <c r="A116" s="19" t="str">
        <f>IF('Data Entry'!A121="","",'Data Entry'!A121)</f>
        <v/>
      </c>
      <c r="B116" s="20">
        <f t="shared" si="70"/>
        <v>0</v>
      </c>
      <c r="C116" s="25" t="str">
        <f t="shared" si="58"/>
        <v>ug/L</v>
      </c>
      <c r="D116" s="32">
        <f t="shared" si="71"/>
        <v>0</v>
      </c>
      <c r="E116" s="25" t="str">
        <f t="shared" si="72"/>
        <v>lb/day</v>
      </c>
      <c r="F116" s="31"/>
      <c r="G116" s="28" t="str">
        <f t="shared" si="73"/>
        <v/>
      </c>
      <c r="H116" s="25" t="str">
        <f t="shared" si="59"/>
        <v/>
      </c>
      <c r="I116" s="32" t="str">
        <f t="shared" si="74"/>
        <v/>
      </c>
      <c r="J116" s="25" t="str">
        <f t="shared" si="75"/>
        <v/>
      </c>
      <c r="K116" s="31"/>
      <c r="L116" s="33" t="str">
        <f>IF(ISERROR('Data Entry'!B121*1),0,IF('Data Entry'!B121=0,"",IF('Data Entry'!C121="mg/L",'Data Entry'!B121*1000,IF('Data Entry'!C121="ug/L",'Data Entry'!B121,""))))</f>
        <v/>
      </c>
      <c r="M116" s="25" t="str">
        <f t="shared" si="60"/>
        <v/>
      </c>
      <c r="N116" s="37" t="str">
        <f>IF(L116=0,0,IF(L116="","",'Data Entry'!D121))</f>
        <v/>
      </c>
      <c r="O116" s="25" t="str">
        <f t="shared" si="76"/>
        <v/>
      </c>
      <c r="P116" s="41"/>
      <c r="Q116" s="32" t="str">
        <f>IF(ISERROR('Data Entry'!G121*1),0,IF('Data Entry'!G121=0,"",IF('Data Entry'!H121="mg/L",'Data Entry'!G121*1000,IF('Data Entry'!H121="ug/L",'Data Entry'!G121,""))))</f>
        <v/>
      </c>
      <c r="R116" s="19" t="str">
        <f t="shared" si="61"/>
        <v/>
      </c>
      <c r="S116" s="37" t="str">
        <f>IF(Q116=0,0,IF(Q116="","",'Data Entry'!I121))</f>
        <v/>
      </c>
      <c r="T116" s="19" t="str">
        <f t="shared" si="77"/>
        <v/>
      </c>
      <c r="U116" s="41"/>
      <c r="V116" s="33" t="str">
        <f>IF(ISERROR('Data Entry'!L121*1),0,IF('Data Entry'!L121=0,"",IF('Data Entry'!M121="mg/L",'Data Entry'!L121*1000,IF('Data Entry'!M121="ug/L",'Data Entry'!L121,""))))</f>
        <v/>
      </c>
      <c r="W116" s="25" t="str">
        <f t="shared" si="62"/>
        <v/>
      </c>
      <c r="X116" s="37" t="str">
        <f>IF(V116=0,0,IF(V116="","",'Data Entry'!N121))</f>
        <v/>
      </c>
      <c r="Y116" s="19" t="str">
        <f t="shared" si="78"/>
        <v/>
      </c>
    </row>
    <row r="117" spans="1:25">
      <c r="A117" s="11" t="str">
        <f>IF('Data Entry'!A122="","",'Data Entry'!A122)</f>
        <v/>
      </c>
      <c r="B117" s="8">
        <f t="shared" si="70"/>
        <v>0</v>
      </c>
      <c r="C117" s="24" t="str">
        <f t="shared" si="58"/>
        <v>ug/L</v>
      </c>
      <c r="D117" s="34">
        <f t="shared" si="71"/>
        <v>0</v>
      </c>
      <c r="E117" s="24" t="str">
        <f t="shared" si="72"/>
        <v>lb/day</v>
      </c>
      <c r="F117" s="31"/>
      <c r="G117" s="27" t="str">
        <f t="shared" si="73"/>
        <v/>
      </c>
      <c r="H117" s="24" t="str">
        <f t="shared" si="59"/>
        <v/>
      </c>
      <c r="I117" s="34" t="str">
        <f t="shared" si="74"/>
        <v/>
      </c>
      <c r="J117" s="24" t="str">
        <f t="shared" si="75"/>
        <v/>
      </c>
      <c r="K117" s="31"/>
      <c r="L117" s="35" t="str">
        <f>IF(ISERROR('Data Entry'!B122*1),0,IF('Data Entry'!B122=0,"",IF('Data Entry'!C122="mg/L",'Data Entry'!B122*1000,IF('Data Entry'!C122="ug/L",'Data Entry'!B122,""))))</f>
        <v/>
      </c>
      <c r="M117" s="24" t="str">
        <f t="shared" si="60"/>
        <v/>
      </c>
      <c r="N117" s="36" t="str">
        <f>IF(L117=0,0,IF(L117="","",'Data Entry'!D122))</f>
        <v/>
      </c>
      <c r="O117" s="24" t="str">
        <f t="shared" si="76"/>
        <v/>
      </c>
      <c r="P117" s="41"/>
      <c r="Q117" s="34" t="str">
        <f>IF(ISERROR('Data Entry'!G122*1),0,IF('Data Entry'!G122=0,"",IF('Data Entry'!H122="mg/L",'Data Entry'!G122*1000,IF('Data Entry'!H122="ug/L",'Data Entry'!G122,""))))</f>
        <v/>
      </c>
      <c r="R117" s="3" t="str">
        <f t="shared" si="61"/>
        <v/>
      </c>
      <c r="S117" s="36" t="str">
        <f>IF(Q117=0,0,IF(Q117="","",'Data Entry'!I122))</f>
        <v/>
      </c>
      <c r="T117" s="3" t="str">
        <f t="shared" si="77"/>
        <v/>
      </c>
      <c r="U117" s="41"/>
      <c r="V117" s="35" t="str">
        <f>IF(ISERROR('Data Entry'!L122*1),0,IF('Data Entry'!L122=0,"",IF('Data Entry'!M122="mg/L",'Data Entry'!L122*1000,IF('Data Entry'!M122="ug/L",'Data Entry'!L122,""))))</f>
        <v/>
      </c>
      <c r="W117" s="24" t="str">
        <f t="shared" si="62"/>
        <v/>
      </c>
      <c r="X117" s="36" t="str">
        <f>IF(V117=0,0,IF(V117="","",'Data Entry'!N122))</f>
        <v/>
      </c>
      <c r="Y117" s="3" t="str">
        <f t="shared" si="78"/>
        <v/>
      </c>
    </row>
    <row r="118" spans="1:25">
      <c r="A118" s="19" t="str">
        <f>IF('Data Entry'!A123="","",'Data Entry'!A123)</f>
        <v/>
      </c>
      <c r="B118" s="20">
        <f t="shared" si="70"/>
        <v>0</v>
      </c>
      <c r="C118" s="25" t="str">
        <f t="shared" si="58"/>
        <v>ug/L</v>
      </c>
      <c r="D118" s="32">
        <f t="shared" si="71"/>
        <v>0</v>
      </c>
      <c r="E118" s="25" t="str">
        <f t="shared" si="72"/>
        <v>lb/day</v>
      </c>
      <c r="F118" s="31"/>
      <c r="G118" s="28" t="str">
        <f t="shared" si="73"/>
        <v/>
      </c>
      <c r="H118" s="25" t="str">
        <f t="shared" si="59"/>
        <v/>
      </c>
      <c r="I118" s="32" t="str">
        <f t="shared" si="74"/>
        <v/>
      </c>
      <c r="J118" s="25" t="str">
        <f t="shared" si="75"/>
        <v/>
      </c>
      <c r="K118" s="31"/>
      <c r="L118" s="33" t="str">
        <f>IF(ISERROR('Data Entry'!B123*1),0,IF('Data Entry'!B123=0,"",IF('Data Entry'!C123="mg/L",'Data Entry'!B123*1000,IF('Data Entry'!C123="ug/L",'Data Entry'!B123,""))))</f>
        <v/>
      </c>
      <c r="M118" s="25" t="str">
        <f t="shared" si="60"/>
        <v/>
      </c>
      <c r="N118" s="37" t="str">
        <f>IF(L118=0,0,IF(L118="","",'Data Entry'!D123))</f>
        <v/>
      </c>
      <c r="O118" s="25" t="str">
        <f t="shared" si="76"/>
        <v/>
      </c>
      <c r="P118" s="41"/>
      <c r="Q118" s="32" t="str">
        <f>IF(ISERROR('Data Entry'!G123*1),0,IF('Data Entry'!G123=0,"",IF('Data Entry'!H123="mg/L",'Data Entry'!G123*1000,IF('Data Entry'!H123="ug/L",'Data Entry'!G123,""))))</f>
        <v/>
      </c>
      <c r="R118" s="19" t="str">
        <f t="shared" si="61"/>
        <v/>
      </c>
      <c r="S118" s="37" t="str">
        <f>IF(Q118=0,0,IF(Q118="","",'Data Entry'!I123))</f>
        <v/>
      </c>
      <c r="T118" s="19" t="str">
        <f t="shared" si="77"/>
        <v/>
      </c>
      <c r="U118" s="41"/>
      <c r="V118" s="33" t="str">
        <f>IF(ISERROR('Data Entry'!L123*1),0,IF('Data Entry'!L123=0,"",IF('Data Entry'!M123="mg/L",'Data Entry'!L123*1000,IF('Data Entry'!M123="ug/L",'Data Entry'!L123,""))))</f>
        <v/>
      </c>
      <c r="W118" s="25" t="str">
        <f t="shared" si="62"/>
        <v/>
      </c>
      <c r="X118" s="37" t="str">
        <f>IF(V118=0,0,IF(V118="","",'Data Entry'!N123))</f>
        <v/>
      </c>
      <c r="Y118" s="19" t="str">
        <f t="shared" si="78"/>
        <v/>
      </c>
    </row>
    <row r="119" spans="1:25">
      <c r="A119" s="11" t="str">
        <f>IF('Data Entry'!A124="","",'Data Entry'!A124)</f>
        <v/>
      </c>
      <c r="B119" s="8">
        <f t="shared" ref="B119" si="79">MAX(L119,Q119,V119)</f>
        <v>0</v>
      </c>
      <c r="C119" s="24" t="str">
        <f t="shared" si="58"/>
        <v>ug/L</v>
      </c>
      <c r="D119" s="34">
        <f t="shared" ref="D119" si="80">MAX(N119,S119,X119)</f>
        <v>0</v>
      </c>
      <c r="E119" s="24" t="str">
        <f t="shared" ref="E119" si="81">IF(D119="","","lb/day")</f>
        <v>lb/day</v>
      </c>
      <c r="F119" s="31"/>
      <c r="G119" s="27" t="str">
        <f t="shared" si="73"/>
        <v/>
      </c>
      <c r="H119" s="24" t="str">
        <f t="shared" si="59"/>
        <v/>
      </c>
      <c r="I119" s="34" t="str">
        <f t="shared" si="74"/>
        <v/>
      </c>
      <c r="J119" s="24" t="str">
        <f t="shared" ref="J119" si="82">IF(I119="","","lb/day")</f>
        <v/>
      </c>
      <c r="K119" s="31"/>
      <c r="L119" s="35" t="str">
        <f>IF(ISERROR('Data Entry'!B124*1),0,IF('Data Entry'!B124=0,"",IF('Data Entry'!C124="mg/L",'Data Entry'!B124*1000,IF('Data Entry'!C124="ug/L",'Data Entry'!B124,""))))</f>
        <v/>
      </c>
      <c r="M119" s="24" t="str">
        <f t="shared" si="60"/>
        <v/>
      </c>
      <c r="N119" s="36" t="str">
        <f>IF(L119=0,0,IF(L119="","",'Data Entry'!D124))</f>
        <v/>
      </c>
      <c r="O119" s="24" t="str">
        <f t="shared" ref="O119" si="83">IF(N119="","","lb/day")</f>
        <v/>
      </c>
      <c r="P119" s="41"/>
      <c r="Q119" s="34" t="str">
        <f>IF(ISERROR('Data Entry'!G124*1),0,IF('Data Entry'!G124=0,"",IF('Data Entry'!H124="mg/L",'Data Entry'!G124*1000,IF('Data Entry'!H124="ug/L",'Data Entry'!G124,""))))</f>
        <v/>
      </c>
      <c r="R119" s="3" t="str">
        <f t="shared" si="61"/>
        <v/>
      </c>
      <c r="S119" s="36" t="str">
        <f>IF(Q119=0,0,IF(Q119="","",'Data Entry'!I124))</f>
        <v/>
      </c>
      <c r="T119" s="3" t="str">
        <f t="shared" ref="T119" si="84">IF(S119="","","lb/day")</f>
        <v/>
      </c>
      <c r="U119" s="41"/>
      <c r="V119" s="35" t="str">
        <f>IF(ISERROR('Data Entry'!L124*1),0,IF('Data Entry'!L124=0,"",IF('Data Entry'!M124="mg/L",'Data Entry'!L124*1000,IF('Data Entry'!M124="ug/L",'Data Entry'!L124,""))))</f>
        <v/>
      </c>
      <c r="W119" s="24" t="str">
        <f t="shared" si="62"/>
        <v/>
      </c>
      <c r="X119" s="36" t="str">
        <f>IF(V119=0,0,IF(V119="","",'Data Entry'!N124))</f>
        <v/>
      </c>
      <c r="Y119" s="3" t="str">
        <f t="shared" ref="Y119" si="85">IF(X119="","","lb/day")</f>
        <v/>
      </c>
    </row>
  </sheetData>
  <sheetProtection algorithmName="SHA-512" hashValue="+tXP+ojtldx/HjoZFGSy34Wx3V5yAr1iYAqxkLrvnN+t6CNoBaFIWkv+j1ZIX2y5mikNefXGAyqLlTvEgeCn7Q==" saltValue="IK2yW2HKypXjta0wyxbsvA==" spinCount="100000" sheet="1" objects="1" scenarios="1" formatCells="0"/>
  <mergeCells count="10">
    <mergeCell ref="A108:Y108"/>
    <mergeCell ref="A61:Y61"/>
    <mergeCell ref="B1:E1"/>
    <mergeCell ref="G1:J1"/>
    <mergeCell ref="L1:O1"/>
    <mergeCell ref="Q1:T1"/>
    <mergeCell ref="V1:Y1"/>
    <mergeCell ref="A3:Y3"/>
    <mergeCell ref="A20:Y20"/>
    <mergeCell ref="A49:Y49"/>
  </mergeCells>
  <conditionalFormatting sqref="Q1:Q18 V1:V18 X1:X18 Q20:Q1048576 X20:X1048576 V20:V1048576 B1:B1048576 D1:D1048576 G1:G1048576 I1:I1048576 L1:L1048576 N1:N1048576">
    <cfRule type="cellIs" dxfId="3" priority="4" operator="greaterThan">
      <formula>0</formula>
    </cfRule>
  </conditionalFormatting>
  <conditionalFormatting sqref="Q19 S19">
    <cfRule type="cellIs" dxfId="2" priority="3" operator="greaterThan">
      <formula>0</formula>
    </cfRule>
  </conditionalFormatting>
  <conditionalFormatting sqref="V19 X19">
    <cfRule type="cellIs" dxfId="1" priority="2" operator="greaterThan">
      <formula>0</formula>
    </cfRule>
  </conditionalFormatting>
  <conditionalFormatting sqref="A1:Y119">
    <cfRule type="cellIs" dxfId="0" priority="1" operator="equal">
      <formula>0</formula>
    </cfRule>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B12" sqref="B12"/>
    </sheetView>
  </sheetViews>
  <sheetFormatPr defaultRowHeight="14.5"/>
  <sheetData>
    <row r="1" spans="1:1">
      <c r="A1" t="s">
        <v>71</v>
      </c>
    </row>
    <row r="2" spans="1:1">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Data Entry</vt:lpstr>
      <vt:lpstr>DNR Use Only</vt:lpstr>
      <vt:lpstr>DO NOT DELETE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Faas, Julie [DNR]</dc:creator>
  <cp:lastModifiedBy>Hucka, Ben [DNR]</cp:lastModifiedBy>
  <cp:lastPrinted>2020-05-27T18:17:35Z</cp:lastPrinted>
  <dcterms:created xsi:type="dcterms:W3CDTF">2020-05-12T21:27:44Z</dcterms:created>
  <dcterms:modified xsi:type="dcterms:W3CDTF">2024-10-21T12:46:00Z</dcterms:modified>
</cp:coreProperties>
</file>