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owa.gov.state.ia.us\data\DNR_AQ_Shared\Prog Dev\Modeling\Background\2024 Updates\"/>
    </mc:Choice>
  </mc:AlternateContent>
  <bookViews>
    <workbookView xWindow="0" yWindow="0" windowWidth="28800" windowHeight="12300" activeTab="5"/>
  </bookViews>
  <sheets>
    <sheet name="Monitor Data" sheetId="1" r:id="rId1"/>
    <sheet name="Statistics" sheetId="2" r:id="rId2"/>
    <sheet name="Outlier Flags" sheetId="5" r:id="rId3"/>
    <sheet name="Smoke Data" sheetId="6" r:id="rId4"/>
    <sheet name="Filtered Data" sheetId="7" r:id="rId5"/>
    <sheet name="Background Concentrations" sheetId="4" r:id="rId6"/>
  </sheets>
  <externalReferences>
    <externalReference r:id="rId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2" l="1"/>
  <c r="D3" i="2"/>
  <c r="C3" i="2"/>
  <c r="E2" i="2"/>
  <c r="D2" i="2"/>
  <c r="C2" i="2"/>
  <c r="E29" i="4"/>
  <c r="D29" i="4"/>
  <c r="E28" i="4"/>
  <c r="D28" i="4"/>
  <c r="C28" i="4"/>
  <c r="C29" i="4" s="1"/>
  <c r="E27" i="4"/>
  <c r="D27" i="4"/>
  <c r="C27" i="4"/>
  <c r="B29" i="4"/>
  <c r="B28" i="4"/>
  <c r="B27" i="4"/>
  <c r="E7" i="4"/>
  <c r="D7" i="4"/>
  <c r="C7" i="4"/>
  <c r="E12" i="4"/>
  <c r="D12" i="4"/>
  <c r="C12" i="4"/>
  <c r="E17" i="4"/>
  <c r="D17" i="4"/>
  <c r="C17" i="4"/>
  <c r="B17" i="4"/>
  <c r="B18" i="4"/>
  <c r="B12" i="4"/>
  <c r="B13" i="4"/>
  <c r="B7" i="4"/>
  <c r="B8" i="4"/>
  <c r="E13" i="4"/>
  <c r="D13" i="4"/>
  <c r="C13" i="4"/>
  <c r="E18" i="4"/>
  <c r="D18" i="4"/>
  <c r="C18" i="4"/>
  <c r="B16" i="4"/>
  <c r="B11" i="4"/>
  <c r="E8" i="4"/>
  <c r="D8" i="4"/>
  <c r="C8" i="4"/>
  <c r="E1096" i="5" l="1"/>
  <c r="D1096" i="5"/>
  <c r="C1096" i="5"/>
  <c r="B1096" i="5"/>
  <c r="E1095" i="5"/>
  <c r="D1095" i="5"/>
  <c r="C1095" i="5"/>
  <c r="B1095" i="5"/>
  <c r="E1094" i="5"/>
  <c r="D1094" i="5"/>
  <c r="C1094" i="5"/>
  <c r="E1093" i="5"/>
  <c r="D1093" i="5"/>
  <c r="C1093" i="5"/>
  <c r="B1093" i="5"/>
  <c r="E1092" i="5"/>
  <c r="D1092" i="5"/>
  <c r="C1092" i="5"/>
  <c r="B1092" i="5"/>
  <c r="E1091" i="5"/>
  <c r="D1091" i="5"/>
  <c r="C1091" i="5"/>
  <c r="E1090" i="5"/>
  <c r="D1090" i="5"/>
  <c r="C1090" i="5"/>
  <c r="B1090" i="5"/>
  <c r="E1089" i="5"/>
  <c r="D1089" i="5"/>
  <c r="C1089" i="5"/>
  <c r="B1089" i="5"/>
  <c r="E1088" i="5"/>
  <c r="D1088" i="5"/>
  <c r="C1088" i="5"/>
  <c r="E1087" i="5"/>
  <c r="D1087" i="5"/>
  <c r="C1087" i="5"/>
  <c r="B1087" i="5"/>
  <c r="E1086" i="5"/>
  <c r="D1086" i="5"/>
  <c r="C1086" i="5"/>
  <c r="B1086" i="5"/>
  <c r="E1085" i="5"/>
  <c r="D1085" i="5"/>
  <c r="C1085" i="5"/>
  <c r="E1084" i="5"/>
  <c r="D1084" i="5"/>
  <c r="C1084" i="5"/>
  <c r="B1084" i="5"/>
  <c r="E1083" i="5"/>
  <c r="D1083" i="5"/>
  <c r="C1083" i="5"/>
  <c r="B1083" i="5"/>
  <c r="E1082" i="5"/>
  <c r="D1082" i="5"/>
  <c r="C1082" i="5"/>
  <c r="E1081" i="5"/>
  <c r="D1081" i="5"/>
  <c r="C1081" i="5"/>
  <c r="B1081" i="5"/>
  <c r="E1080" i="5"/>
  <c r="D1080" i="5"/>
  <c r="C1080" i="5"/>
  <c r="B1080" i="5"/>
  <c r="E1079" i="5"/>
  <c r="D1079" i="5"/>
  <c r="C1079" i="5"/>
  <c r="E1078" i="5"/>
  <c r="D1078" i="5"/>
  <c r="C1078" i="5"/>
  <c r="B1078" i="5"/>
  <c r="E1077" i="5"/>
  <c r="D1077" i="5"/>
  <c r="C1077" i="5"/>
  <c r="B1077" i="5"/>
  <c r="E1076" i="5"/>
  <c r="D1076" i="5"/>
  <c r="C1076" i="5"/>
  <c r="E1075" i="5"/>
  <c r="D1075" i="5"/>
  <c r="C1075" i="5"/>
  <c r="B1075" i="5"/>
  <c r="E1074" i="5"/>
  <c r="D1074" i="5"/>
  <c r="C1074" i="5"/>
  <c r="B1074" i="5"/>
  <c r="E1073" i="5"/>
  <c r="D1073" i="5"/>
  <c r="C1073" i="5"/>
  <c r="E1072" i="5"/>
  <c r="D1072" i="5"/>
  <c r="C1072" i="5"/>
  <c r="B1072" i="5"/>
  <c r="E1071" i="5"/>
  <c r="D1071" i="5"/>
  <c r="C1071" i="5"/>
  <c r="B1071" i="5"/>
  <c r="E1070" i="5"/>
  <c r="D1070" i="5"/>
  <c r="C1070" i="5"/>
  <c r="E1069" i="5"/>
  <c r="D1069" i="5"/>
  <c r="C1069" i="5"/>
  <c r="B1069" i="5"/>
  <c r="E1068" i="5"/>
  <c r="D1068" i="5"/>
  <c r="C1068" i="5"/>
  <c r="B1068" i="5"/>
  <c r="E1067" i="5"/>
  <c r="D1067" i="5"/>
  <c r="C1067" i="5"/>
  <c r="E1066" i="5"/>
  <c r="D1066" i="5"/>
  <c r="C1066" i="5"/>
  <c r="B1066" i="5"/>
  <c r="E1065" i="5"/>
  <c r="D1065" i="5"/>
  <c r="C1065" i="5"/>
  <c r="B1065" i="5"/>
  <c r="E1064" i="5"/>
  <c r="D1064" i="5"/>
  <c r="C1064" i="5"/>
  <c r="E1063" i="5"/>
  <c r="D1063" i="5"/>
  <c r="C1063" i="5"/>
  <c r="B1063" i="5"/>
  <c r="E1062" i="5"/>
  <c r="D1062" i="5"/>
  <c r="C1062" i="5"/>
  <c r="B1062" i="5"/>
  <c r="E1061" i="5"/>
  <c r="D1061" i="5"/>
  <c r="C1061" i="5"/>
  <c r="E1060" i="5"/>
  <c r="D1060" i="5"/>
  <c r="C1060" i="5"/>
  <c r="B1060" i="5"/>
  <c r="E1059" i="5"/>
  <c r="D1059" i="5"/>
  <c r="C1059" i="5"/>
  <c r="B1059" i="5"/>
  <c r="E1058" i="5"/>
  <c r="D1058" i="5"/>
  <c r="C1058" i="5"/>
  <c r="E1057" i="5"/>
  <c r="D1057" i="5"/>
  <c r="C1057" i="5"/>
  <c r="B1057" i="5"/>
  <c r="E1056" i="5"/>
  <c r="D1056" i="5"/>
  <c r="C1056" i="5"/>
  <c r="B1056" i="5"/>
  <c r="E1055" i="5"/>
  <c r="D1055" i="5"/>
  <c r="C1055" i="5"/>
  <c r="E1054" i="5"/>
  <c r="D1054" i="5"/>
  <c r="C1054" i="5"/>
  <c r="B1054" i="5"/>
  <c r="E1053" i="5"/>
  <c r="D1053" i="5"/>
  <c r="C1053" i="5"/>
  <c r="B1053" i="5"/>
  <c r="E1052" i="5"/>
  <c r="D1052" i="5"/>
  <c r="C1052" i="5"/>
  <c r="E1051" i="5"/>
  <c r="D1051" i="5"/>
  <c r="C1051" i="5"/>
  <c r="B1051" i="5"/>
  <c r="E1050" i="5"/>
  <c r="D1050" i="5"/>
  <c r="C1050" i="5"/>
  <c r="B1050" i="5"/>
  <c r="E1049" i="5"/>
  <c r="D1049" i="5"/>
  <c r="C1049" i="5"/>
  <c r="E1048" i="5"/>
  <c r="D1048" i="5"/>
  <c r="C1048" i="5"/>
  <c r="B1048" i="5"/>
  <c r="E1047" i="5"/>
  <c r="D1047" i="5"/>
  <c r="C1047" i="5"/>
  <c r="B1047" i="5"/>
  <c r="E1046" i="5"/>
  <c r="D1046" i="5"/>
  <c r="C1046" i="5"/>
  <c r="E1045" i="5"/>
  <c r="D1045" i="5"/>
  <c r="C1045" i="5"/>
  <c r="B1045" i="5"/>
  <c r="E1044" i="5"/>
  <c r="D1044" i="5"/>
  <c r="C1044" i="5"/>
  <c r="B1044" i="5"/>
  <c r="E1043" i="5"/>
  <c r="D1043" i="5"/>
  <c r="C1043" i="5"/>
  <c r="E1042" i="5"/>
  <c r="D1042" i="5"/>
  <c r="C1042" i="5"/>
  <c r="B1042" i="5"/>
  <c r="E1041" i="5"/>
  <c r="D1041" i="5"/>
  <c r="C1041" i="5"/>
  <c r="B1041" i="5"/>
  <c r="E1040" i="5"/>
  <c r="D1040" i="5"/>
  <c r="C1040" i="5"/>
  <c r="E1039" i="5"/>
  <c r="D1039" i="5"/>
  <c r="C1039" i="5"/>
  <c r="B1039" i="5"/>
  <c r="E1038" i="5"/>
  <c r="D1038" i="5"/>
  <c r="C1038" i="5"/>
  <c r="B1038" i="5"/>
  <c r="E1037" i="5"/>
  <c r="D1037" i="5"/>
  <c r="C1037" i="5"/>
  <c r="E1036" i="5"/>
  <c r="D1036" i="5"/>
  <c r="C1036" i="5"/>
  <c r="B1036" i="5"/>
  <c r="E1035" i="5"/>
  <c r="D1035" i="5"/>
  <c r="C1035" i="5"/>
  <c r="B1035" i="5"/>
  <c r="E1034" i="5"/>
  <c r="D1034" i="5"/>
  <c r="C1034" i="5"/>
  <c r="E1033" i="5"/>
  <c r="D1033" i="5"/>
  <c r="C1033" i="5"/>
  <c r="B1033" i="5"/>
  <c r="E1032" i="5"/>
  <c r="D1032" i="5"/>
  <c r="C1032" i="5"/>
  <c r="B1032" i="5"/>
  <c r="E1031" i="5"/>
  <c r="D1031" i="5"/>
  <c r="C1031" i="5"/>
  <c r="E1030" i="5"/>
  <c r="D1030" i="5"/>
  <c r="C1030" i="5"/>
  <c r="B1030" i="5"/>
  <c r="E1029" i="5"/>
  <c r="D1029" i="5"/>
  <c r="C1029" i="5"/>
  <c r="B1029" i="5"/>
  <c r="E1028" i="5"/>
  <c r="D1028" i="5"/>
  <c r="C1028" i="5"/>
  <c r="E1027" i="5"/>
  <c r="D1027" i="5"/>
  <c r="C1027" i="5"/>
  <c r="B1027" i="5"/>
  <c r="E1026" i="5"/>
  <c r="D1026" i="5"/>
  <c r="C1026" i="5"/>
  <c r="B1026" i="5"/>
  <c r="E1025" i="5"/>
  <c r="D1025" i="5"/>
  <c r="C1025" i="5"/>
  <c r="E1024" i="5"/>
  <c r="D1024" i="5"/>
  <c r="C1024" i="5"/>
  <c r="B1024" i="5"/>
  <c r="E1023" i="5"/>
  <c r="D1023" i="5"/>
  <c r="C1023" i="5"/>
  <c r="B1023" i="5"/>
  <c r="E1022" i="5"/>
  <c r="D1022" i="5"/>
  <c r="C1022" i="5"/>
  <c r="E1021" i="5"/>
  <c r="D1021" i="5"/>
  <c r="C1021" i="5"/>
  <c r="B1021" i="5"/>
  <c r="E1020" i="5"/>
  <c r="D1020" i="5"/>
  <c r="C1020" i="5"/>
  <c r="B1020" i="5"/>
  <c r="E1019" i="5"/>
  <c r="D1019" i="5"/>
  <c r="C1019" i="5"/>
  <c r="E1018" i="5"/>
  <c r="D1018" i="5"/>
  <c r="C1018" i="5"/>
  <c r="B1018" i="5"/>
  <c r="E1017" i="5"/>
  <c r="D1017" i="5"/>
  <c r="C1017" i="5"/>
  <c r="B1017" i="5"/>
  <c r="E1016" i="5"/>
  <c r="D1016" i="5"/>
  <c r="C1016" i="5"/>
  <c r="E1015" i="5"/>
  <c r="D1015" i="5"/>
  <c r="C1015" i="5"/>
  <c r="B1015" i="5"/>
  <c r="E1014" i="5"/>
  <c r="D1014" i="5"/>
  <c r="C1014" i="5"/>
  <c r="B1014" i="5"/>
  <c r="E1013" i="5"/>
  <c r="D1013" i="5"/>
  <c r="C1013" i="5"/>
  <c r="E1012" i="5"/>
  <c r="D1012" i="5"/>
  <c r="C1012" i="5"/>
  <c r="B1012" i="5"/>
  <c r="E1011" i="5"/>
  <c r="D1011" i="5"/>
  <c r="C1011" i="5"/>
  <c r="B1011" i="5"/>
  <c r="E1010" i="5"/>
  <c r="D1010" i="5"/>
  <c r="C1010" i="5"/>
  <c r="E1009" i="5"/>
  <c r="D1009" i="5"/>
  <c r="C1009" i="5"/>
  <c r="B1009" i="5"/>
  <c r="E1008" i="5"/>
  <c r="D1008" i="5"/>
  <c r="C1008" i="5"/>
  <c r="B1008" i="5"/>
  <c r="E1007" i="5"/>
  <c r="D1007" i="5"/>
  <c r="C1007" i="5"/>
  <c r="E1006" i="5"/>
  <c r="D1006" i="5"/>
  <c r="C1006" i="5"/>
  <c r="B1006" i="5"/>
  <c r="E1005" i="5"/>
  <c r="D1005" i="5"/>
  <c r="C1005" i="5"/>
  <c r="B1005" i="5"/>
  <c r="E1004" i="5"/>
  <c r="D1004" i="5"/>
  <c r="C1004" i="5"/>
  <c r="E1003" i="5"/>
  <c r="D1003" i="5"/>
  <c r="C1003" i="5"/>
  <c r="B1003" i="5"/>
  <c r="E1002" i="5"/>
  <c r="D1002" i="5"/>
  <c r="C1002" i="5"/>
  <c r="B1002" i="5"/>
  <c r="E1001" i="5"/>
  <c r="D1001" i="5"/>
  <c r="C1001" i="5"/>
  <c r="E1000" i="5"/>
  <c r="D1000" i="5"/>
  <c r="C1000" i="5"/>
  <c r="B1000" i="5"/>
  <c r="E999" i="5"/>
  <c r="D999" i="5"/>
  <c r="C999" i="5"/>
  <c r="B999" i="5"/>
  <c r="E998" i="5"/>
  <c r="D998" i="5"/>
  <c r="C998" i="5"/>
  <c r="E997" i="5"/>
  <c r="D997" i="5"/>
  <c r="C997" i="5"/>
  <c r="B997" i="5"/>
  <c r="E996" i="5"/>
  <c r="D996" i="5"/>
  <c r="C996" i="5"/>
  <c r="B996" i="5"/>
  <c r="E995" i="5"/>
  <c r="D995" i="5"/>
  <c r="C995" i="5"/>
  <c r="E994" i="5"/>
  <c r="D994" i="5"/>
  <c r="C994" i="5"/>
  <c r="B994" i="5"/>
  <c r="E993" i="5"/>
  <c r="D993" i="5"/>
  <c r="C993" i="5"/>
  <c r="B993" i="5"/>
  <c r="E992" i="5"/>
  <c r="D992" i="5"/>
  <c r="C992" i="5"/>
  <c r="E991" i="5"/>
  <c r="D991" i="5"/>
  <c r="C991" i="5"/>
  <c r="B991" i="5"/>
  <c r="E990" i="5"/>
  <c r="D990" i="5"/>
  <c r="C990" i="5"/>
  <c r="B990" i="5"/>
  <c r="E989" i="5"/>
  <c r="D989" i="5"/>
  <c r="C989" i="5"/>
  <c r="E988" i="5"/>
  <c r="D988" i="5"/>
  <c r="C988" i="5"/>
  <c r="B988" i="5"/>
  <c r="E987" i="5"/>
  <c r="D987" i="5"/>
  <c r="C987" i="5"/>
  <c r="B987" i="5"/>
  <c r="E986" i="5"/>
  <c r="D986" i="5"/>
  <c r="C986" i="5"/>
  <c r="E985" i="5"/>
  <c r="D985" i="5"/>
  <c r="C985" i="5"/>
  <c r="B985" i="5"/>
  <c r="E984" i="5"/>
  <c r="D984" i="5"/>
  <c r="C984" i="5"/>
  <c r="B984" i="5"/>
  <c r="E983" i="5"/>
  <c r="D983" i="5"/>
  <c r="C983" i="5"/>
  <c r="E982" i="5"/>
  <c r="D982" i="5"/>
  <c r="C982" i="5"/>
  <c r="B982" i="5"/>
  <c r="E981" i="5"/>
  <c r="D981" i="5"/>
  <c r="C981" i="5"/>
  <c r="B981" i="5"/>
  <c r="E980" i="5"/>
  <c r="D980" i="5"/>
  <c r="C980" i="5"/>
  <c r="E979" i="5"/>
  <c r="D979" i="5"/>
  <c r="C979" i="5"/>
  <c r="B979" i="5"/>
  <c r="E978" i="5"/>
  <c r="D978" i="5"/>
  <c r="C978" i="5"/>
  <c r="B978" i="5"/>
  <c r="E977" i="5"/>
  <c r="D977" i="5"/>
  <c r="C977" i="5"/>
  <c r="E976" i="5"/>
  <c r="D976" i="5"/>
  <c r="C976" i="5"/>
  <c r="B976" i="5"/>
  <c r="E975" i="5"/>
  <c r="D975" i="5"/>
  <c r="C975" i="5"/>
  <c r="B975" i="5"/>
  <c r="E974" i="5"/>
  <c r="D974" i="5"/>
  <c r="C974" i="5"/>
  <c r="E973" i="5"/>
  <c r="D973" i="5"/>
  <c r="C973" i="5"/>
  <c r="B973" i="5"/>
  <c r="E972" i="5"/>
  <c r="D972" i="5"/>
  <c r="C972" i="5"/>
  <c r="B972" i="5"/>
  <c r="E971" i="5"/>
  <c r="D971" i="5"/>
  <c r="C971" i="5"/>
  <c r="E970" i="5"/>
  <c r="D970" i="5"/>
  <c r="C970" i="5"/>
  <c r="B970" i="5"/>
  <c r="E969" i="5"/>
  <c r="D969" i="5"/>
  <c r="C969" i="5"/>
  <c r="B969" i="5"/>
  <c r="E968" i="5"/>
  <c r="D968" i="5"/>
  <c r="C968" i="5"/>
  <c r="B968" i="5"/>
  <c r="E967" i="5"/>
  <c r="D967" i="5"/>
  <c r="C967" i="5"/>
  <c r="B967" i="5"/>
  <c r="E966" i="5"/>
  <c r="D966" i="5"/>
  <c r="C966" i="5"/>
  <c r="B966" i="5"/>
  <c r="E965" i="5"/>
  <c r="D965" i="5"/>
  <c r="C965" i="5"/>
  <c r="E964" i="5"/>
  <c r="D964" i="5"/>
  <c r="C964" i="5"/>
  <c r="B964" i="5"/>
  <c r="E963" i="5"/>
  <c r="D963" i="5"/>
  <c r="C963" i="5"/>
  <c r="B963" i="5"/>
  <c r="E962" i="5"/>
  <c r="D962" i="5"/>
  <c r="C962" i="5"/>
  <c r="E961" i="5"/>
  <c r="D961" i="5"/>
  <c r="C961" i="5"/>
  <c r="B961" i="5"/>
  <c r="E960" i="5"/>
  <c r="D960" i="5"/>
  <c r="C960" i="5"/>
  <c r="B960" i="5"/>
  <c r="E959" i="5"/>
  <c r="D959" i="5"/>
  <c r="C959" i="5"/>
  <c r="E958" i="5"/>
  <c r="D958" i="5"/>
  <c r="C958" i="5"/>
  <c r="B958" i="5"/>
  <c r="E957" i="5"/>
  <c r="D957" i="5"/>
  <c r="C957" i="5"/>
  <c r="B957" i="5"/>
  <c r="E956" i="5"/>
  <c r="D956" i="5"/>
  <c r="C956" i="5"/>
  <c r="E955" i="5"/>
  <c r="D955" i="5"/>
  <c r="C955" i="5"/>
  <c r="B955" i="5"/>
  <c r="E954" i="5"/>
  <c r="D954" i="5"/>
  <c r="C954" i="5"/>
  <c r="B954" i="5"/>
  <c r="E953" i="5"/>
  <c r="D953" i="5"/>
  <c r="C953" i="5"/>
  <c r="E952" i="5"/>
  <c r="D952" i="5"/>
  <c r="C952" i="5"/>
  <c r="B952" i="5"/>
  <c r="E951" i="5"/>
  <c r="D951" i="5"/>
  <c r="C951" i="5"/>
  <c r="B951" i="5"/>
  <c r="E950" i="5"/>
  <c r="D950" i="5"/>
  <c r="C950" i="5"/>
  <c r="E949" i="5"/>
  <c r="D949" i="5"/>
  <c r="C949" i="5"/>
  <c r="B949" i="5"/>
  <c r="E948" i="5"/>
  <c r="D948" i="5"/>
  <c r="C948" i="5"/>
  <c r="B948" i="5"/>
  <c r="E947" i="5"/>
  <c r="D947" i="5"/>
  <c r="C947" i="5"/>
  <c r="E946" i="5"/>
  <c r="D946" i="5"/>
  <c r="C946" i="5"/>
  <c r="B946" i="5"/>
  <c r="E945" i="5"/>
  <c r="D945" i="5"/>
  <c r="C945" i="5"/>
  <c r="B945" i="5"/>
  <c r="E944" i="5"/>
  <c r="D944" i="5"/>
  <c r="C944" i="5"/>
  <c r="E943" i="5"/>
  <c r="D943" i="5"/>
  <c r="C943" i="5"/>
  <c r="B943" i="5"/>
  <c r="E942" i="5"/>
  <c r="D942" i="5"/>
  <c r="C942" i="5"/>
  <c r="B942" i="5"/>
  <c r="E941" i="5"/>
  <c r="D941" i="5"/>
  <c r="C941" i="5"/>
  <c r="E940" i="5"/>
  <c r="D940" i="5"/>
  <c r="C940" i="5"/>
  <c r="B940" i="5"/>
  <c r="E939" i="5"/>
  <c r="D939" i="5"/>
  <c r="C939" i="5"/>
  <c r="B939" i="5"/>
  <c r="E938" i="5"/>
  <c r="D938" i="5"/>
  <c r="C938" i="5"/>
  <c r="E937" i="5"/>
  <c r="D937" i="5"/>
  <c r="C937" i="5"/>
  <c r="B937" i="5"/>
  <c r="E936" i="5"/>
  <c r="D936" i="5"/>
  <c r="C936" i="5"/>
  <c r="B936" i="5"/>
  <c r="E935" i="5"/>
  <c r="D935" i="5"/>
  <c r="C935" i="5"/>
  <c r="E934" i="5"/>
  <c r="D934" i="5"/>
  <c r="C934" i="5"/>
  <c r="B934" i="5"/>
  <c r="E933" i="5"/>
  <c r="D933" i="5"/>
  <c r="C933" i="5"/>
  <c r="B933" i="5"/>
  <c r="E932" i="5"/>
  <c r="D932" i="5"/>
  <c r="C932" i="5"/>
  <c r="E931" i="5"/>
  <c r="D931" i="5"/>
  <c r="C931" i="5"/>
  <c r="B931" i="5"/>
  <c r="E930" i="5"/>
  <c r="D930" i="5"/>
  <c r="C930" i="5"/>
  <c r="B930" i="5"/>
  <c r="E929" i="5"/>
  <c r="D929" i="5"/>
  <c r="C929" i="5"/>
  <c r="E928" i="5"/>
  <c r="D928" i="5"/>
  <c r="C928" i="5"/>
  <c r="B928" i="5"/>
  <c r="E927" i="5"/>
  <c r="D927" i="5"/>
  <c r="C927" i="5"/>
  <c r="B927" i="5"/>
  <c r="E926" i="5"/>
  <c r="D926" i="5"/>
  <c r="C926" i="5"/>
  <c r="E925" i="5"/>
  <c r="D925" i="5"/>
  <c r="C925" i="5"/>
  <c r="B925" i="5"/>
  <c r="E924" i="5"/>
  <c r="D924" i="5"/>
  <c r="C924" i="5"/>
  <c r="B924" i="5"/>
  <c r="E923" i="5"/>
  <c r="D923" i="5"/>
  <c r="C923" i="5"/>
  <c r="E922" i="5"/>
  <c r="D922" i="5"/>
  <c r="C922" i="5"/>
  <c r="B922" i="5"/>
  <c r="E921" i="5"/>
  <c r="D921" i="5"/>
  <c r="C921" i="5"/>
  <c r="B921" i="5"/>
  <c r="E920" i="5"/>
  <c r="D920" i="5"/>
  <c r="C920" i="5"/>
  <c r="E919" i="5"/>
  <c r="D919" i="5"/>
  <c r="C919" i="5"/>
  <c r="B919" i="5"/>
  <c r="E918" i="5"/>
  <c r="D918" i="5"/>
  <c r="C918" i="5"/>
  <c r="B918" i="5"/>
  <c r="E917" i="5"/>
  <c r="D917" i="5"/>
  <c r="C917" i="5"/>
  <c r="E916" i="5"/>
  <c r="D916" i="5"/>
  <c r="C916" i="5"/>
  <c r="B916" i="5"/>
  <c r="E915" i="5"/>
  <c r="D915" i="5"/>
  <c r="C915" i="5"/>
  <c r="B915" i="5"/>
  <c r="E914" i="5"/>
  <c r="D914" i="5"/>
  <c r="C914" i="5"/>
  <c r="E913" i="5"/>
  <c r="D913" i="5"/>
  <c r="C913" i="5"/>
  <c r="B913" i="5"/>
  <c r="E912" i="5"/>
  <c r="D912" i="5"/>
  <c r="C912" i="5"/>
  <c r="B912" i="5"/>
  <c r="E911" i="5"/>
  <c r="D911" i="5"/>
  <c r="C911" i="5"/>
  <c r="E910" i="5"/>
  <c r="D910" i="5"/>
  <c r="C910" i="5"/>
  <c r="B910" i="5"/>
  <c r="E909" i="5"/>
  <c r="D909" i="5"/>
  <c r="C909" i="5"/>
  <c r="B909" i="5"/>
  <c r="E908" i="5"/>
  <c r="D908" i="5"/>
  <c r="C908" i="5"/>
  <c r="E907" i="5"/>
  <c r="D907" i="5"/>
  <c r="C907" i="5"/>
  <c r="B907" i="5"/>
  <c r="E906" i="5"/>
  <c r="D906" i="5"/>
  <c r="C906" i="5"/>
  <c r="B906" i="5"/>
  <c r="E905" i="5"/>
  <c r="D905" i="5"/>
  <c r="C905" i="5"/>
  <c r="E904" i="5"/>
  <c r="D904" i="5"/>
  <c r="C904" i="5"/>
  <c r="B904" i="5"/>
  <c r="E903" i="5"/>
  <c r="D903" i="5"/>
  <c r="C903" i="5"/>
  <c r="B903" i="5"/>
  <c r="E902" i="5"/>
  <c r="D902" i="5"/>
  <c r="C902" i="5"/>
  <c r="E901" i="5"/>
  <c r="D901" i="5"/>
  <c r="C901" i="5"/>
  <c r="B901" i="5"/>
  <c r="E900" i="5"/>
  <c r="D900" i="5"/>
  <c r="C900" i="5"/>
  <c r="E899" i="5"/>
  <c r="D899" i="5"/>
  <c r="C899" i="5"/>
  <c r="E898" i="5"/>
  <c r="D898" i="5"/>
  <c r="C898" i="5"/>
  <c r="E897" i="5"/>
  <c r="D897" i="5"/>
  <c r="C897" i="5"/>
  <c r="E896" i="5"/>
  <c r="D896" i="5"/>
  <c r="C896" i="5"/>
  <c r="B896" i="5"/>
  <c r="E895" i="5"/>
  <c r="D895" i="5"/>
  <c r="C895" i="5"/>
  <c r="B895" i="5"/>
  <c r="E894" i="5"/>
  <c r="D894" i="5"/>
  <c r="C894" i="5"/>
  <c r="B894" i="5"/>
  <c r="E893" i="5"/>
  <c r="D893" i="5"/>
  <c r="C893" i="5"/>
  <c r="E892" i="5"/>
  <c r="D892" i="5"/>
  <c r="C892" i="5"/>
  <c r="B892" i="5"/>
  <c r="E891" i="5"/>
  <c r="D891" i="5"/>
  <c r="C891" i="5"/>
  <c r="B891" i="5"/>
  <c r="E890" i="5"/>
  <c r="D890" i="5"/>
  <c r="C890" i="5"/>
  <c r="B890" i="5"/>
  <c r="E889" i="5"/>
  <c r="D889" i="5"/>
  <c r="C889" i="5"/>
  <c r="B889" i="5"/>
  <c r="E888" i="5"/>
  <c r="D888" i="5"/>
  <c r="C888" i="5"/>
  <c r="B888" i="5"/>
  <c r="E887" i="5"/>
  <c r="D887" i="5"/>
  <c r="C887" i="5"/>
  <c r="E886" i="5"/>
  <c r="D886" i="5"/>
  <c r="C886" i="5"/>
  <c r="B886" i="5"/>
  <c r="E885" i="5"/>
  <c r="D885" i="5"/>
  <c r="C885" i="5"/>
  <c r="B885" i="5"/>
  <c r="E884" i="5"/>
  <c r="D884" i="5"/>
  <c r="C884" i="5"/>
  <c r="B884" i="5"/>
  <c r="E883" i="5"/>
  <c r="D883" i="5"/>
  <c r="C883" i="5"/>
  <c r="B883" i="5"/>
  <c r="E882" i="5"/>
  <c r="D882" i="5"/>
  <c r="C882" i="5"/>
  <c r="B882" i="5"/>
  <c r="E881" i="5"/>
  <c r="D881" i="5"/>
  <c r="C881" i="5"/>
  <c r="E880" i="5"/>
  <c r="D880" i="5"/>
  <c r="C880" i="5"/>
  <c r="B880" i="5"/>
  <c r="E879" i="5"/>
  <c r="D879" i="5"/>
  <c r="C879" i="5"/>
  <c r="B879" i="5"/>
  <c r="E878" i="5"/>
  <c r="D878" i="5"/>
  <c r="C878" i="5"/>
  <c r="E877" i="5"/>
  <c r="D877" i="5"/>
  <c r="C877" i="5"/>
  <c r="B877" i="5"/>
  <c r="E876" i="5"/>
  <c r="D876" i="5"/>
  <c r="C876" i="5"/>
  <c r="B876" i="5"/>
  <c r="E875" i="5"/>
  <c r="D875" i="5"/>
  <c r="C875" i="5"/>
  <c r="E874" i="5"/>
  <c r="D874" i="5"/>
  <c r="C874" i="5"/>
  <c r="B874" i="5"/>
  <c r="E873" i="5"/>
  <c r="D873" i="5"/>
  <c r="C873" i="5"/>
  <c r="B873" i="5"/>
  <c r="E872" i="5"/>
  <c r="D872" i="5"/>
  <c r="C872" i="5"/>
  <c r="E871" i="5"/>
  <c r="D871" i="5"/>
  <c r="C871" i="5"/>
  <c r="B871" i="5"/>
  <c r="E870" i="5"/>
  <c r="D870" i="5"/>
  <c r="C870" i="5"/>
  <c r="B870" i="5"/>
  <c r="E869" i="5"/>
  <c r="D869" i="5"/>
  <c r="C869" i="5"/>
  <c r="E868" i="5"/>
  <c r="D868" i="5"/>
  <c r="C868" i="5"/>
  <c r="B868" i="5"/>
  <c r="E867" i="5"/>
  <c r="D867" i="5"/>
  <c r="C867" i="5"/>
  <c r="B867" i="5"/>
  <c r="E866" i="5"/>
  <c r="D866" i="5"/>
  <c r="C866" i="5"/>
  <c r="E865" i="5"/>
  <c r="D865" i="5"/>
  <c r="C865" i="5"/>
  <c r="B865" i="5"/>
  <c r="E864" i="5"/>
  <c r="D864" i="5"/>
  <c r="C864" i="5"/>
  <c r="B864" i="5"/>
  <c r="E863" i="5"/>
  <c r="D863" i="5"/>
  <c r="C863" i="5"/>
  <c r="E862" i="5"/>
  <c r="D862" i="5"/>
  <c r="C862" i="5"/>
  <c r="B862" i="5"/>
  <c r="E861" i="5"/>
  <c r="D861" i="5"/>
  <c r="C861" i="5"/>
  <c r="B861" i="5"/>
  <c r="E860" i="5"/>
  <c r="D860" i="5"/>
  <c r="C860" i="5"/>
  <c r="E859" i="5"/>
  <c r="D859" i="5"/>
  <c r="C859" i="5"/>
  <c r="B859" i="5"/>
  <c r="E858" i="5"/>
  <c r="D858" i="5"/>
  <c r="C858" i="5"/>
  <c r="B858" i="5"/>
  <c r="E857" i="5"/>
  <c r="D857" i="5"/>
  <c r="C857" i="5"/>
  <c r="E856" i="5"/>
  <c r="D856" i="5"/>
  <c r="C856" i="5"/>
  <c r="B856" i="5"/>
  <c r="E855" i="5"/>
  <c r="D855" i="5"/>
  <c r="C855" i="5"/>
  <c r="B855" i="5"/>
  <c r="E854" i="5"/>
  <c r="D854" i="5"/>
  <c r="C854" i="5"/>
  <c r="E853" i="5"/>
  <c r="D853" i="5"/>
  <c r="C853" i="5"/>
  <c r="B853" i="5"/>
  <c r="E852" i="5"/>
  <c r="D852" i="5"/>
  <c r="C852" i="5"/>
  <c r="B852" i="5"/>
  <c r="E851" i="5"/>
  <c r="D851" i="5"/>
  <c r="C851" i="5"/>
  <c r="E850" i="5"/>
  <c r="D850" i="5"/>
  <c r="C850" i="5"/>
  <c r="B850" i="5"/>
  <c r="E849" i="5"/>
  <c r="D849" i="5"/>
  <c r="C849" i="5"/>
  <c r="B849" i="5"/>
  <c r="E848" i="5"/>
  <c r="D848" i="5"/>
  <c r="C848" i="5"/>
  <c r="E847" i="5"/>
  <c r="D847" i="5"/>
  <c r="C847" i="5"/>
  <c r="B847" i="5"/>
  <c r="E846" i="5"/>
  <c r="D846" i="5"/>
  <c r="C846" i="5"/>
  <c r="B846" i="5"/>
  <c r="E845" i="5"/>
  <c r="D845" i="5"/>
  <c r="C845" i="5"/>
  <c r="E844" i="5"/>
  <c r="D844" i="5"/>
  <c r="C844" i="5"/>
  <c r="B844" i="5"/>
  <c r="E843" i="5"/>
  <c r="D843" i="5"/>
  <c r="C843" i="5"/>
  <c r="B843" i="5"/>
  <c r="E842" i="5"/>
  <c r="D842" i="5"/>
  <c r="C842" i="5"/>
  <c r="E841" i="5"/>
  <c r="D841" i="5"/>
  <c r="C841" i="5"/>
  <c r="B841" i="5"/>
  <c r="E840" i="5"/>
  <c r="D840" i="5"/>
  <c r="C840" i="5"/>
  <c r="B840" i="5"/>
  <c r="E839" i="5"/>
  <c r="D839" i="5"/>
  <c r="C839" i="5"/>
  <c r="E838" i="5"/>
  <c r="D838" i="5"/>
  <c r="C838" i="5"/>
  <c r="B838" i="5"/>
  <c r="E837" i="5"/>
  <c r="D837" i="5"/>
  <c r="C837" i="5"/>
  <c r="B837" i="5"/>
  <c r="E836" i="5"/>
  <c r="D836" i="5"/>
  <c r="C836" i="5"/>
  <c r="E835" i="5"/>
  <c r="D835" i="5"/>
  <c r="C835" i="5"/>
  <c r="B835" i="5"/>
  <c r="E834" i="5"/>
  <c r="D834" i="5"/>
  <c r="C834" i="5"/>
  <c r="B834" i="5"/>
  <c r="E833" i="5"/>
  <c r="D833" i="5"/>
  <c r="C833" i="5"/>
  <c r="E832" i="5"/>
  <c r="D832" i="5"/>
  <c r="C832" i="5"/>
  <c r="B832" i="5"/>
  <c r="E831" i="5"/>
  <c r="D831" i="5"/>
  <c r="C831" i="5"/>
  <c r="B831" i="5"/>
  <c r="E830" i="5"/>
  <c r="D830" i="5"/>
  <c r="C830" i="5"/>
  <c r="E829" i="5"/>
  <c r="D829" i="5"/>
  <c r="C829" i="5"/>
  <c r="B829" i="5"/>
  <c r="E828" i="5"/>
  <c r="D828" i="5"/>
  <c r="C828" i="5"/>
  <c r="B828" i="5"/>
  <c r="E827" i="5"/>
  <c r="D827" i="5"/>
  <c r="C827" i="5"/>
  <c r="E826" i="5"/>
  <c r="D826" i="5"/>
  <c r="C826" i="5"/>
  <c r="B826" i="5"/>
  <c r="E825" i="5"/>
  <c r="D825" i="5"/>
  <c r="C825" i="5"/>
  <c r="B825" i="5"/>
  <c r="E824" i="5"/>
  <c r="D824" i="5"/>
  <c r="C824" i="5"/>
  <c r="E823" i="5"/>
  <c r="D823" i="5"/>
  <c r="C823" i="5"/>
  <c r="B823" i="5"/>
  <c r="E822" i="5"/>
  <c r="D822" i="5"/>
  <c r="C822" i="5"/>
  <c r="B822" i="5"/>
  <c r="E821" i="5"/>
  <c r="D821" i="5"/>
  <c r="C821" i="5"/>
  <c r="B821" i="5"/>
  <c r="E820" i="5"/>
  <c r="D820" i="5"/>
  <c r="C820" i="5"/>
  <c r="B820" i="5"/>
  <c r="E819" i="5"/>
  <c r="D819" i="5"/>
  <c r="C819" i="5"/>
  <c r="B819" i="5"/>
  <c r="E818" i="5"/>
  <c r="D818" i="5"/>
  <c r="C818" i="5"/>
  <c r="E817" i="5"/>
  <c r="D817" i="5"/>
  <c r="C817" i="5"/>
  <c r="B817" i="5"/>
  <c r="E816" i="5"/>
  <c r="D816" i="5"/>
  <c r="C816" i="5"/>
  <c r="B816" i="5"/>
  <c r="E815" i="5"/>
  <c r="D815" i="5"/>
  <c r="C815" i="5"/>
  <c r="E814" i="5"/>
  <c r="D814" i="5"/>
  <c r="C814" i="5"/>
  <c r="B814" i="5"/>
  <c r="E813" i="5"/>
  <c r="D813" i="5"/>
  <c r="C813" i="5"/>
  <c r="B813" i="5"/>
  <c r="E812" i="5"/>
  <c r="D812" i="5"/>
  <c r="C812" i="5"/>
  <c r="E811" i="5"/>
  <c r="D811" i="5"/>
  <c r="C811" i="5"/>
  <c r="B811" i="5"/>
  <c r="E810" i="5"/>
  <c r="D810" i="5"/>
  <c r="C810" i="5"/>
  <c r="B810" i="5"/>
  <c r="E809" i="5"/>
  <c r="D809" i="5"/>
  <c r="C809" i="5"/>
  <c r="E808" i="5"/>
  <c r="D808" i="5"/>
  <c r="C808" i="5"/>
  <c r="B808" i="5"/>
  <c r="E807" i="5"/>
  <c r="D807" i="5"/>
  <c r="C807" i="5"/>
  <c r="B807" i="5"/>
  <c r="E806" i="5"/>
  <c r="D806" i="5"/>
  <c r="C806" i="5"/>
  <c r="E805" i="5"/>
  <c r="D805" i="5"/>
  <c r="C805" i="5"/>
  <c r="B805" i="5"/>
  <c r="E804" i="5"/>
  <c r="D804" i="5"/>
  <c r="C804" i="5"/>
  <c r="B804" i="5"/>
  <c r="E803" i="5"/>
  <c r="D803" i="5"/>
  <c r="C803" i="5"/>
  <c r="E802" i="5"/>
  <c r="D802" i="5"/>
  <c r="C802" i="5"/>
  <c r="B802" i="5"/>
  <c r="E801" i="5"/>
  <c r="D801" i="5"/>
  <c r="C801" i="5"/>
  <c r="B801" i="5"/>
  <c r="E800" i="5"/>
  <c r="D800" i="5"/>
  <c r="C800" i="5"/>
  <c r="E799" i="5"/>
  <c r="D799" i="5"/>
  <c r="C799" i="5"/>
  <c r="B799" i="5"/>
  <c r="E798" i="5"/>
  <c r="D798" i="5"/>
  <c r="C798" i="5"/>
  <c r="B798" i="5"/>
  <c r="E797" i="5"/>
  <c r="D797" i="5"/>
  <c r="C797" i="5"/>
  <c r="E796" i="5"/>
  <c r="D796" i="5"/>
  <c r="C796" i="5"/>
  <c r="B796" i="5"/>
  <c r="E795" i="5"/>
  <c r="D795" i="5"/>
  <c r="C795" i="5"/>
  <c r="B795" i="5"/>
  <c r="E794" i="5"/>
  <c r="D794" i="5"/>
  <c r="C794" i="5"/>
  <c r="E793" i="5"/>
  <c r="D793" i="5"/>
  <c r="C793" i="5"/>
  <c r="B793" i="5"/>
  <c r="E792" i="5"/>
  <c r="D792" i="5"/>
  <c r="C792" i="5"/>
  <c r="B792" i="5"/>
  <c r="E791" i="5"/>
  <c r="D791" i="5"/>
  <c r="C791" i="5"/>
  <c r="E790" i="5"/>
  <c r="D790" i="5"/>
  <c r="C790" i="5"/>
  <c r="B790" i="5"/>
  <c r="E789" i="5"/>
  <c r="D789" i="5"/>
  <c r="C789" i="5"/>
  <c r="B789" i="5"/>
  <c r="E788" i="5"/>
  <c r="D788" i="5"/>
  <c r="C788" i="5"/>
  <c r="E787" i="5"/>
  <c r="D787" i="5"/>
  <c r="C787" i="5"/>
  <c r="B787" i="5"/>
  <c r="E786" i="5"/>
  <c r="D786" i="5"/>
  <c r="C786" i="5"/>
  <c r="B786" i="5"/>
  <c r="E785" i="5"/>
  <c r="D785" i="5"/>
  <c r="C785" i="5"/>
  <c r="E784" i="5"/>
  <c r="D784" i="5"/>
  <c r="C784" i="5"/>
  <c r="B784" i="5"/>
  <c r="E783" i="5"/>
  <c r="D783" i="5"/>
  <c r="C783" i="5"/>
  <c r="B783" i="5"/>
  <c r="E782" i="5"/>
  <c r="D782" i="5"/>
  <c r="C782" i="5"/>
  <c r="E781" i="5"/>
  <c r="D781" i="5"/>
  <c r="C781" i="5"/>
  <c r="B781" i="5"/>
  <c r="E780" i="5"/>
  <c r="D780" i="5"/>
  <c r="C780" i="5"/>
  <c r="B780" i="5"/>
  <c r="E779" i="5"/>
  <c r="D779" i="5"/>
  <c r="C779" i="5"/>
  <c r="E778" i="5"/>
  <c r="D778" i="5"/>
  <c r="C778" i="5"/>
  <c r="B778" i="5"/>
  <c r="E777" i="5"/>
  <c r="D777" i="5"/>
  <c r="C777" i="5"/>
  <c r="B777" i="5"/>
  <c r="E776" i="5"/>
  <c r="D776" i="5"/>
  <c r="C776" i="5"/>
  <c r="E775" i="5"/>
  <c r="D775" i="5"/>
  <c r="C775" i="5"/>
  <c r="B775" i="5"/>
  <c r="E774" i="5"/>
  <c r="D774" i="5"/>
  <c r="C774" i="5"/>
  <c r="B774" i="5"/>
  <c r="E773" i="5"/>
  <c r="D773" i="5"/>
  <c r="C773" i="5"/>
  <c r="E772" i="5"/>
  <c r="D772" i="5"/>
  <c r="C772" i="5"/>
  <c r="B772" i="5"/>
  <c r="E771" i="5"/>
  <c r="D771" i="5"/>
  <c r="C771" i="5"/>
  <c r="B771" i="5"/>
  <c r="E770" i="5"/>
  <c r="D770" i="5"/>
  <c r="C770" i="5"/>
  <c r="E769" i="5"/>
  <c r="D769" i="5"/>
  <c r="C769" i="5"/>
  <c r="B769" i="5"/>
  <c r="E768" i="5"/>
  <c r="D768" i="5"/>
  <c r="C768" i="5"/>
  <c r="B768" i="5"/>
  <c r="E767" i="5"/>
  <c r="D767" i="5"/>
  <c r="C767" i="5"/>
  <c r="E766" i="5"/>
  <c r="D766" i="5"/>
  <c r="C766" i="5"/>
  <c r="B766" i="5"/>
  <c r="E765" i="5"/>
  <c r="D765" i="5"/>
  <c r="C765" i="5"/>
  <c r="B765" i="5"/>
  <c r="E764" i="5"/>
  <c r="D764" i="5"/>
  <c r="C764" i="5"/>
  <c r="E763" i="5"/>
  <c r="D763" i="5"/>
  <c r="C763" i="5"/>
  <c r="B763" i="5"/>
  <c r="E762" i="5"/>
  <c r="D762" i="5"/>
  <c r="C762" i="5"/>
  <c r="B762" i="5"/>
  <c r="E761" i="5"/>
  <c r="D761" i="5"/>
  <c r="C761" i="5"/>
  <c r="E760" i="5"/>
  <c r="D760" i="5"/>
  <c r="C760" i="5"/>
  <c r="B760" i="5"/>
  <c r="E759" i="5"/>
  <c r="D759" i="5"/>
  <c r="C759" i="5"/>
  <c r="B759" i="5"/>
  <c r="E758" i="5"/>
  <c r="D758" i="5"/>
  <c r="C758" i="5"/>
  <c r="E757" i="5"/>
  <c r="D757" i="5"/>
  <c r="C757" i="5"/>
  <c r="B757" i="5"/>
  <c r="E756" i="5"/>
  <c r="D756" i="5"/>
  <c r="C756" i="5"/>
  <c r="B756" i="5"/>
  <c r="E755" i="5"/>
  <c r="D755" i="5"/>
  <c r="C755" i="5"/>
  <c r="E754" i="5"/>
  <c r="D754" i="5"/>
  <c r="C754" i="5"/>
  <c r="B754" i="5"/>
  <c r="E753" i="5"/>
  <c r="D753" i="5"/>
  <c r="C753" i="5"/>
  <c r="B753" i="5"/>
  <c r="E752" i="5"/>
  <c r="D752" i="5"/>
  <c r="C752" i="5"/>
  <c r="E751" i="5"/>
  <c r="D751" i="5"/>
  <c r="C751" i="5"/>
  <c r="B751" i="5"/>
  <c r="E750" i="5"/>
  <c r="D750" i="5"/>
  <c r="C750" i="5"/>
  <c r="B750" i="5"/>
  <c r="E749" i="5"/>
  <c r="D749" i="5"/>
  <c r="C749" i="5"/>
  <c r="E748" i="5"/>
  <c r="D748" i="5"/>
  <c r="C748" i="5"/>
  <c r="B748" i="5"/>
  <c r="E747" i="5"/>
  <c r="D747" i="5"/>
  <c r="C747" i="5"/>
  <c r="B747" i="5"/>
  <c r="E746" i="5"/>
  <c r="D746" i="5"/>
  <c r="C746" i="5"/>
  <c r="E745" i="5"/>
  <c r="D745" i="5"/>
  <c r="C745" i="5"/>
  <c r="B745" i="5"/>
  <c r="E744" i="5"/>
  <c r="D744" i="5"/>
  <c r="C744" i="5"/>
  <c r="B744" i="5"/>
  <c r="E743" i="5"/>
  <c r="D743" i="5"/>
  <c r="C743" i="5"/>
  <c r="E742" i="5"/>
  <c r="D742" i="5"/>
  <c r="C742" i="5"/>
  <c r="B742" i="5"/>
  <c r="E741" i="5"/>
  <c r="D741" i="5"/>
  <c r="C741" i="5"/>
  <c r="B741" i="5"/>
  <c r="E740" i="5"/>
  <c r="D740" i="5"/>
  <c r="C740" i="5"/>
  <c r="E739" i="5"/>
  <c r="D739" i="5"/>
  <c r="C739" i="5"/>
  <c r="B739" i="5"/>
  <c r="E738" i="5"/>
  <c r="D738" i="5"/>
  <c r="C738" i="5"/>
  <c r="B738" i="5"/>
  <c r="E737" i="5"/>
  <c r="D737" i="5"/>
  <c r="C737" i="5"/>
  <c r="E736" i="5"/>
  <c r="D736" i="5"/>
  <c r="C736" i="5"/>
  <c r="B736" i="5"/>
  <c r="E735" i="5"/>
  <c r="D735" i="5"/>
  <c r="C735" i="5"/>
  <c r="B735" i="5"/>
  <c r="E734" i="5"/>
  <c r="D734" i="5"/>
  <c r="C734" i="5"/>
  <c r="E733" i="5"/>
  <c r="D733" i="5"/>
  <c r="C733" i="5"/>
  <c r="B733" i="5"/>
  <c r="E732" i="5"/>
  <c r="D732" i="5"/>
  <c r="C732" i="5"/>
  <c r="B732" i="5"/>
  <c r="E731" i="5"/>
  <c r="D731" i="5"/>
  <c r="C731" i="5"/>
  <c r="E730" i="5"/>
  <c r="D730" i="5"/>
  <c r="C730" i="5"/>
  <c r="B730" i="5"/>
  <c r="E729" i="5"/>
  <c r="D729" i="5"/>
  <c r="C729" i="5"/>
  <c r="B729" i="5"/>
  <c r="E728" i="5"/>
  <c r="D728" i="5"/>
  <c r="C728" i="5"/>
  <c r="E727" i="5"/>
  <c r="D727" i="5"/>
  <c r="C727" i="5"/>
  <c r="B727" i="5"/>
  <c r="E726" i="5"/>
  <c r="D726" i="5"/>
  <c r="C726" i="5"/>
  <c r="B726" i="5"/>
  <c r="E725" i="5"/>
  <c r="D725" i="5"/>
  <c r="C725" i="5"/>
  <c r="E724" i="5"/>
  <c r="D724" i="5"/>
  <c r="C724" i="5"/>
  <c r="B724" i="5"/>
  <c r="E723" i="5"/>
  <c r="D723" i="5"/>
  <c r="C723" i="5"/>
  <c r="B723" i="5"/>
  <c r="E722" i="5"/>
  <c r="D722" i="5"/>
  <c r="C722" i="5"/>
  <c r="E721" i="5"/>
  <c r="D721" i="5"/>
  <c r="C721" i="5"/>
  <c r="B721" i="5"/>
  <c r="E720" i="5"/>
  <c r="D720" i="5"/>
  <c r="C720" i="5"/>
  <c r="B720" i="5"/>
  <c r="E719" i="5"/>
  <c r="D719" i="5"/>
  <c r="C719" i="5"/>
  <c r="E718" i="5"/>
  <c r="D718" i="5"/>
  <c r="C718" i="5"/>
  <c r="B718" i="5"/>
  <c r="E717" i="5"/>
  <c r="D717" i="5"/>
  <c r="C717" i="5"/>
  <c r="B717" i="5"/>
  <c r="E716" i="5"/>
  <c r="D716" i="5"/>
  <c r="C716" i="5"/>
  <c r="E715" i="5"/>
  <c r="D715" i="5"/>
  <c r="C715" i="5"/>
  <c r="B715" i="5"/>
  <c r="E714" i="5"/>
  <c r="D714" i="5"/>
  <c r="C714" i="5"/>
  <c r="B714" i="5"/>
  <c r="E713" i="5"/>
  <c r="D713" i="5"/>
  <c r="C713" i="5"/>
  <c r="E712" i="5"/>
  <c r="D712" i="5"/>
  <c r="C712" i="5"/>
  <c r="B712" i="5"/>
  <c r="E711" i="5"/>
  <c r="D711" i="5"/>
  <c r="C711" i="5"/>
  <c r="B711" i="5"/>
  <c r="E710" i="5"/>
  <c r="D710" i="5"/>
  <c r="C710" i="5"/>
  <c r="E709" i="5"/>
  <c r="D709" i="5"/>
  <c r="C709" i="5"/>
  <c r="B709" i="5"/>
  <c r="E708" i="5"/>
  <c r="D708" i="5"/>
  <c r="C708" i="5"/>
  <c r="B708" i="5"/>
  <c r="E707" i="5"/>
  <c r="D707" i="5"/>
  <c r="C707" i="5"/>
  <c r="E706" i="5"/>
  <c r="D706" i="5"/>
  <c r="C706" i="5"/>
  <c r="B706" i="5"/>
  <c r="E705" i="5"/>
  <c r="D705" i="5"/>
  <c r="C705" i="5"/>
  <c r="B705" i="5"/>
  <c r="E704" i="5"/>
  <c r="D704" i="5"/>
  <c r="C704" i="5"/>
  <c r="E703" i="5"/>
  <c r="D703" i="5"/>
  <c r="C703" i="5"/>
  <c r="B703" i="5"/>
  <c r="E702" i="5"/>
  <c r="D702" i="5"/>
  <c r="C702" i="5"/>
  <c r="B702" i="5"/>
  <c r="E701" i="5"/>
  <c r="D701" i="5"/>
  <c r="C701" i="5"/>
  <c r="E700" i="5"/>
  <c r="D700" i="5"/>
  <c r="C700" i="5"/>
  <c r="B700" i="5"/>
  <c r="E699" i="5"/>
  <c r="D699" i="5"/>
  <c r="C699" i="5"/>
  <c r="B699" i="5"/>
  <c r="E698" i="5"/>
  <c r="D698" i="5"/>
  <c r="C698" i="5"/>
  <c r="E697" i="5"/>
  <c r="D697" i="5"/>
  <c r="C697" i="5"/>
  <c r="B697" i="5"/>
  <c r="E696" i="5"/>
  <c r="D696" i="5"/>
  <c r="C696" i="5"/>
  <c r="B696" i="5"/>
  <c r="E695" i="5"/>
  <c r="D695" i="5"/>
  <c r="C695" i="5"/>
  <c r="E694" i="5"/>
  <c r="D694" i="5"/>
  <c r="C694" i="5"/>
  <c r="B694" i="5"/>
  <c r="E693" i="5"/>
  <c r="D693" i="5"/>
  <c r="C693" i="5"/>
  <c r="B693" i="5"/>
  <c r="E692" i="5"/>
  <c r="D692" i="5"/>
  <c r="C692" i="5"/>
  <c r="E691" i="5"/>
  <c r="D691" i="5"/>
  <c r="C691" i="5"/>
  <c r="B691" i="5"/>
  <c r="E690" i="5"/>
  <c r="D690" i="5"/>
  <c r="C690" i="5"/>
  <c r="B690" i="5"/>
  <c r="E689" i="5"/>
  <c r="D689" i="5"/>
  <c r="C689" i="5"/>
  <c r="E688" i="5"/>
  <c r="D688" i="5"/>
  <c r="C688" i="5"/>
  <c r="B688" i="5"/>
  <c r="E687" i="5"/>
  <c r="D687" i="5"/>
  <c r="C687" i="5"/>
  <c r="B687" i="5"/>
  <c r="E686" i="5"/>
  <c r="D686" i="5"/>
  <c r="C686" i="5"/>
  <c r="E685" i="5"/>
  <c r="D685" i="5"/>
  <c r="C685" i="5"/>
  <c r="B685" i="5"/>
  <c r="E684" i="5"/>
  <c r="D684" i="5"/>
  <c r="C684" i="5"/>
  <c r="B684" i="5"/>
  <c r="E683" i="5"/>
  <c r="D683" i="5"/>
  <c r="C683" i="5"/>
  <c r="E682" i="5"/>
  <c r="D682" i="5"/>
  <c r="C682" i="5"/>
  <c r="B682" i="5"/>
  <c r="E681" i="5"/>
  <c r="D681" i="5"/>
  <c r="C681" i="5"/>
  <c r="B681" i="5"/>
  <c r="E680" i="5"/>
  <c r="D680" i="5"/>
  <c r="C680" i="5"/>
  <c r="E679" i="5"/>
  <c r="D679" i="5"/>
  <c r="C679" i="5"/>
  <c r="B679" i="5"/>
  <c r="E678" i="5"/>
  <c r="D678" i="5"/>
  <c r="C678" i="5"/>
  <c r="B678" i="5"/>
  <c r="E677" i="5"/>
  <c r="D677" i="5"/>
  <c r="C677" i="5"/>
  <c r="E676" i="5"/>
  <c r="D676" i="5"/>
  <c r="C676" i="5"/>
  <c r="B676" i="5"/>
  <c r="E675" i="5"/>
  <c r="D675" i="5"/>
  <c r="C675" i="5"/>
  <c r="B675" i="5"/>
  <c r="E674" i="5"/>
  <c r="D674" i="5"/>
  <c r="C674" i="5"/>
  <c r="E673" i="5"/>
  <c r="D673" i="5"/>
  <c r="C673" i="5"/>
  <c r="B673" i="5"/>
  <c r="E672" i="5"/>
  <c r="D672" i="5"/>
  <c r="C672" i="5"/>
  <c r="B672" i="5"/>
  <c r="E671" i="5"/>
  <c r="D671" i="5"/>
  <c r="C671" i="5"/>
  <c r="E670" i="5"/>
  <c r="D670" i="5"/>
  <c r="C670" i="5"/>
  <c r="B670" i="5"/>
  <c r="E669" i="5"/>
  <c r="D669" i="5"/>
  <c r="C669" i="5"/>
  <c r="B669" i="5"/>
  <c r="E668" i="5"/>
  <c r="D668" i="5"/>
  <c r="C668" i="5"/>
  <c r="E667" i="5"/>
  <c r="D667" i="5"/>
  <c r="C667" i="5"/>
  <c r="B667" i="5"/>
  <c r="E666" i="5"/>
  <c r="D666" i="5"/>
  <c r="C666" i="5"/>
  <c r="B666" i="5"/>
  <c r="E665" i="5"/>
  <c r="D665" i="5"/>
  <c r="C665" i="5"/>
  <c r="E664" i="5"/>
  <c r="D664" i="5"/>
  <c r="C664" i="5"/>
  <c r="B664" i="5"/>
  <c r="E663" i="5"/>
  <c r="D663" i="5"/>
  <c r="C663" i="5"/>
  <c r="B663" i="5"/>
  <c r="E662" i="5"/>
  <c r="D662" i="5"/>
  <c r="C662" i="5"/>
  <c r="E661" i="5"/>
  <c r="D661" i="5"/>
  <c r="C661" i="5"/>
  <c r="B661" i="5"/>
  <c r="E660" i="5"/>
  <c r="D660" i="5"/>
  <c r="C660" i="5"/>
  <c r="B660" i="5"/>
  <c r="E659" i="5"/>
  <c r="D659" i="5"/>
  <c r="C659" i="5"/>
  <c r="E658" i="5"/>
  <c r="D658" i="5"/>
  <c r="C658" i="5"/>
  <c r="B658" i="5"/>
  <c r="E657" i="5"/>
  <c r="D657" i="5"/>
  <c r="C657" i="5"/>
  <c r="B657" i="5"/>
  <c r="E656" i="5"/>
  <c r="D656" i="5"/>
  <c r="C656" i="5"/>
  <c r="E655" i="5"/>
  <c r="D655" i="5"/>
  <c r="C655" i="5"/>
  <c r="B655" i="5"/>
  <c r="E654" i="5"/>
  <c r="D654" i="5"/>
  <c r="C654" i="5"/>
  <c r="B654" i="5"/>
  <c r="E653" i="5"/>
  <c r="D653" i="5"/>
  <c r="C653" i="5"/>
  <c r="E652" i="5"/>
  <c r="D652" i="5"/>
  <c r="C652" i="5"/>
  <c r="B652" i="5"/>
  <c r="E651" i="5"/>
  <c r="D651" i="5"/>
  <c r="C651" i="5"/>
  <c r="B651" i="5"/>
  <c r="E650" i="5"/>
  <c r="D650" i="5"/>
  <c r="C650" i="5"/>
  <c r="E649" i="5"/>
  <c r="D649" i="5"/>
  <c r="C649" i="5"/>
  <c r="B649" i="5"/>
  <c r="E648" i="5"/>
  <c r="D648" i="5"/>
  <c r="C648" i="5"/>
  <c r="B648" i="5"/>
  <c r="E647" i="5"/>
  <c r="D647" i="5"/>
  <c r="C647" i="5"/>
  <c r="E646" i="5"/>
  <c r="D646" i="5"/>
  <c r="C646" i="5"/>
  <c r="B646" i="5"/>
  <c r="E645" i="5"/>
  <c r="D645" i="5"/>
  <c r="C645" i="5"/>
  <c r="B645" i="5"/>
  <c r="E644" i="5"/>
  <c r="D644" i="5"/>
  <c r="C644" i="5"/>
  <c r="E643" i="5"/>
  <c r="D643" i="5"/>
  <c r="C643" i="5"/>
  <c r="B643" i="5"/>
  <c r="E642" i="5"/>
  <c r="D642" i="5"/>
  <c r="C642" i="5"/>
  <c r="B642" i="5"/>
  <c r="E641" i="5"/>
  <c r="D641" i="5"/>
  <c r="C641" i="5"/>
  <c r="E640" i="5"/>
  <c r="D640" i="5"/>
  <c r="C640" i="5"/>
  <c r="B640" i="5"/>
  <c r="E639" i="5"/>
  <c r="D639" i="5"/>
  <c r="C639" i="5"/>
  <c r="B639" i="5"/>
  <c r="E638" i="5"/>
  <c r="D638" i="5"/>
  <c r="C638" i="5"/>
  <c r="E637" i="5"/>
  <c r="D637" i="5"/>
  <c r="C637" i="5"/>
  <c r="B637" i="5"/>
  <c r="E636" i="5"/>
  <c r="D636" i="5"/>
  <c r="C636" i="5"/>
  <c r="B636" i="5"/>
  <c r="E635" i="5"/>
  <c r="D635" i="5"/>
  <c r="C635" i="5"/>
  <c r="E634" i="5"/>
  <c r="D634" i="5"/>
  <c r="C634" i="5"/>
  <c r="B634" i="5"/>
  <c r="E633" i="5"/>
  <c r="D633" i="5"/>
  <c r="C633" i="5"/>
  <c r="B633" i="5"/>
  <c r="E632" i="5"/>
  <c r="D632" i="5"/>
  <c r="C632" i="5"/>
  <c r="E631" i="5"/>
  <c r="D631" i="5"/>
  <c r="C631" i="5"/>
  <c r="B631" i="5"/>
  <c r="E630" i="5"/>
  <c r="D630" i="5"/>
  <c r="C630" i="5"/>
  <c r="B630" i="5"/>
  <c r="E629" i="5"/>
  <c r="D629" i="5"/>
  <c r="C629" i="5"/>
  <c r="E628" i="5"/>
  <c r="D628" i="5"/>
  <c r="C628" i="5"/>
  <c r="B628" i="5"/>
  <c r="E627" i="5"/>
  <c r="D627" i="5"/>
  <c r="C627" i="5"/>
  <c r="B627" i="5"/>
  <c r="E626" i="5"/>
  <c r="D626" i="5"/>
  <c r="C626" i="5"/>
  <c r="E625" i="5"/>
  <c r="D625" i="5"/>
  <c r="C625" i="5"/>
  <c r="B625" i="5"/>
  <c r="E624" i="5"/>
  <c r="D624" i="5"/>
  <c r="C624" i="5"/>
  <c r="B624" i="5"/>
  <c r="E623" i="5"/>
  <c r="D623" i="5"/>
  <c r="C623" i="5"/>
  <c r="E622" i="5"/>
  <c r="D622" i="5"/>
  <c r="C622" i="5"/>
  <c r="B622" i="5"/>
  <c r="E621" i="5"/>
  <c r="D621" i="5"/>
  <c r="C621" i="5"/>
  <c r="B621" i="5"/>
  <c r="E620" i="5"/>
  <c r="D620" i="5"/>
  <c r="C620" i="5"/>
  <c r="E619" i="5"/>
  <c r="D619" i="5"/>
  <c r="C619" i="5"/>
  <c r="B619" i="5"/>
  <c r="E618" i="5"/>
  <c r="D618" i="5"/>
  <c r="C618" i="5"/>
  <c r="B618" i="5"/>
  <c r="E617" i="5"/>
  <c r="D617" i="5"/>
  <c r="C617" i="5"/>
  <c r="E616" i="5"/>
  <c r="D616" i="5"/>
  <c r="C616" i="5"/>
  <c r="B616" i="5"/>
  <c r="E615" i="5"/>
  <c r="D615" i="5"/>
  <c r="C615" i="5"/>
  <c r="B615" i="5"/>
  <c r="E614" i="5"/>
  <c r="D614" i="5"/>
  <c r="C614" i="5"/>
  <c r="E613" i="5"/>
  <c r="D613" i="5"/>
  <c r="C613" i="5"/>
  <c r="B613" i="5"/>
  <c r="E612" i="5"/>
  <c r="D612" i="5"/>
  <c r="C612" i="5"/>
  <c r="B612" i="5"/>
  <c r="E611" i="5"/>
  <c r="D611" i="5"/>
  <c r="C611" i="5"/>
  <c r="E610" i="5"/>
  <c r="D610" i="5"/>
  <c r="C610" i="5"/>
  <c r="B610" i="5"/>
  <c r="E609" i="5"/>
  <c r="D609" i="5"/>
  <c r="C609" i="5"/>
  <c r="B609" i="5"/>
  <c r="E608" i="5"/>
  <c r="D608" i="5"/>
  <c r="C608" i="5"/>
  <c r="E607" i="5"/>
  <c r="D607" i="5"/>
  <c r="C607" i="5"/>
  <c r="B607" i="5"/>
  <c r="E606" i="5"/>
  <c r="D606" i="5"/>
  <c r="C606" i="5"/>
  <c r="B606" i="5"/>
  <c r="E605" i="5"/>
  <c r="D605" i="5"/>
  <c r="C605" i="5"/>
  <c r="E604" i="5"/>
  <c r="D604" i="5"/>
  <c r="C604" i="5"/>
  <c r="B604" i="5"/>
  <c r="E603" i="5"/>
  <c r="D603" i="5"/>
  <c r="C603" i="5"/>
  <c r="B603" i="5"/>
  <c r="E602" i="5"/>
  <c r="D602" i="5"/>
  <c r="C602" i="5"/>
  <c r="E601" i="5"/>
  <c r="D601" i="5"/>
  <c r="C601" i="5"/>
  <c r="B601" i="5"/>
  <c r="E600" i="5"/>
  <c r="D600" i="5"/>
  <c r="C600" i="5"/>
  <c r="B600" i="5"/>
  <c r="E599" i="5"/>
  <c r="D599" i="5"/>
  <c r="C599" i="5"/>
  <c r="E598" i="5"/>
  <c r="D598" i="5"/>
  <c r="C598" i="5"/>
  <c r="B598" i="5"/>
  <c r="E597" i="5"/>
  <c r="D597" i="5"/>
  <c r="C597" i="5"/>
  <c r="B597" i="5"/>
  <c r="E596" i="5"/>
  <c r="D596" i="5"/>
  <c r="C596" i="5"/>
  <c r="E595" i="5"/>
  <c r="D595" i="5"/>
  <c r="C595" i="5"/>
  <c r="B595" i="5"/>
  <c r="E594" i="5"/>
  <c r="D594" i="5"/>
  <c r="C594" i="5"/>
  <c r="B594" i="5"/>
  <c r="E593" i="5"/>
  <c r="D593" i="5"/>
  <c r="C593" i="5"/>
  <c r="E592" i="5"/>
  <c r="D592" i="5"/>
  <c r="C592" i="5"/>
  <c r="B592" i="5"/>
  <c r="E591" i="5"/>
  <c r="D591" i="5"/>
  <c r="C591" i="5"/>
  <c r="B591" i="5"/>
  <c r="E590" i="5"/>
  <c r="D590" i="5"/>
  <c r="C590" i="5"/>
  <c r="E589" i="5"/>
  <c r="D589" i="5"/>
  <c r="C589" i="5"/>
  <c r="B589" i="5"/>
  <c r="E588" i="5"/>
  <c r="D588" i="5"/>
  <c r="C588" i="5"/>
  <c r="B588" i="5"/>
  <c r="E587" i="5"/>
  <c r="D587" i="5"/>
  <c r="C587" i="5"/>
  <c r="E586" i="5"/>
  <c r="D586" i="5"/>
  <c r="C586" i="5"/>
  <c r="B586" i="5"/>
  <c r="E585" i="5"/>
  <c r="D585" i="5"/>
  <c r="C585" i="5"/>
  <c r="B585" i="5"/>
  <c r="E584" i="5"/>
  <c r="D584" i="5"/>
  <c r="C584" i="5"/>
  <c r="E583" i="5"/>
  <c r="D583" i="5"/>
  <c r="C583" i="5"/>
  <c r="B583" i="5"/>
  <c r="E582" i="5"/>
  <c r="D582" i="5"/>
  <c r="C582" i="5"/>
  <c r="B582" i="5"/>
  <c r="E581" i="5"/>
  <c r="D581" i="5"/>
  <c r="C581" i="5"/>
  <c r="E580" i="5"/>
  <c r="D580" i="5"/>
  <c r="C580" i="5"/>
  <c r="B580" i="5"/>
  <c r="E579" i="5"/>
  <c r="D579" i="5"/>
  <c r="C579" i="5"/>
  <c r="B579" i="5"/>
  <c r="E578" i="5"/>
  <c r="D578" i="5"/>
  <c r="C578" i="5"/>
  <c r="E577" i="5"/>
  <c r="D577" i="5"/>
  <c r="C577" i="5"/>
  <c r="B577" i="5"/>
  <c r="E576" i="5"/>
  <c r="D576" i="5"/>
  <c r="C576" i="5"/>
  <c r="B576" i="5"/>
  <c r="E575" i="5"/>
  <c r="D575" i="5"/>
  <c r="C575" i="5"/>
  <c r="E574" i="5"/>
  <c r="D574" i="5"/>
  <c r="C574" i="5"/>
  <c r="B574" i="5"/>
  <c r="E573" i="5"/>
  <c r="D573" i="5"/>
  <c r="C573" i="5"/>
  <c r="B573" i="5"/>
  <c r="E572" i="5"/>
  <c r="D572" i="5"/>
  <c r="C572" i="5"/>
  <c r="E571" i="5"/>
  <c r="D571" i="5"/>
  <c r="C571" i="5"/>
  <c r="B571" i="5"/>
  <c r="E570" i="5"/>
  <c r="D570" i="5"/>
  <c r="C570" i="5"/>
  <c r="B570" i="5"/>
  <c r="E569" i="5"/>
  <c r="D569" i="5"/>
  <c r="C569" i="5"/>
  <c r="E568" i="5"/>
  <c r="D568" i="5"/>
  <c r="C568" i="5"/>
  <c r="B568" i="5"/>
  <c r="E567" i="5"/>
  <c r="D567" i="5"/>
  <c r="C567" i="5"/>
  <c r="B567" i="5"/>
  <c r="E566" i="5"/>
  <c r="D566" i="5"/>
  <c r="C566" i="5"/>
  <c r="E565" i="5"/>
  <c r="D565" i="5"/>
  <c r="C565" i="5"/>
  <c r="B565" i="5"/>
  <c r="E564" i="5"/>
  <c r="D564" i="5"/>
  <c r="C564" i="5"/>
  <c r="B564" i="5"/>
  <c r="E563" i="5"/>
  <c r="D563" i="5"/>
  <c r="C563" i="5"/>
  <c r="E562" i="5"/>
  <c r="D562" i="5"/>
  <c r="C562" i="5"/>
  <c r="B562" i="5"/>
  <c r="E561" i="5"/>
  <c r="D561" i="5"/>
  <c r="C561" i="5"/>
  <c r="B561" i="5"/>
  <c r="E560" i="5"/>
  <c r="D560" i="5"/>
  <c r="C560" i="5"/>
  <c r="E559" i="5"/>
  <c r="D559" i="5"/>
  <c r="C559" i="5"/>
  <c r="B559" i="5"/>
  <c r="E558" i="5"/>
  <c r="D558" i="5"/>
  <c r="C558" i="5"/>
  <c r="B558" i="5"/>
  <c r="E557" i="5"/>
  <c r="D557" i="5"/>
  <c r="C557" i="5"/>
  <c r="E556" i="5"/>
  <c r="D556" i="5"/>
  <c r="C556" i="5"/>
  <c r="B556" i="5"/>
  <c r="E555" i="5"/>
  <c r="D555" i="5"/>
  <c r="C555" i="5"/>
  <c r="B555" i="5"/>
  <c r="E554" i="5"/>
  <c r="D554" i="5"/>
  <c r="C554" i="5"/>
  <c r="E553" i="5"/>
  <c r="D553" i="5"/>
  <c r="C553" i="5"/>
  <c r="B553" i="5"/>
  <c r="E552" i="5"/>
  <c r="D552" i="5"/>
  <c r="C552" i="5"/>
  <c r="B552" i="5"/>
  <c r="E551" i="5"/>
  <c r="D551" i="5"/>
  <c r="C551" i="5"/>
  <c r="E550" i="5"/>
  <c r="D550" i="5"/>
  <c r="C550" i="5"/>
  <c r="B550" i="5"/>
  <c r="E549" i="5"/>
  <c r="D549" i="5"/>
  <c r="C549" i="5"/>
  <c r="B549" i="5"/>
  <c r="E548" i="5"/>
  <c r="D548" i="5"/>
  <c r="C548" i="5"/>
  <c r="E547" i="5"/>
  <c r="D547" i="5"/>
  <c r="C547" i="5"/>
  <c r="B547" i="5"/>
  <c r="E546" i="5"/>
  <c r="D546" i="5"/>
  <c r="C546" i="5"/>
  <c r="B546" i="5"/>
  <c r="E545" i="5"/>
  <c r="D545" i="5"/>
  <c r="C545" i="5"/>
  <c r="E544" i="5"/>
  <c r="D544" i="5"/>
  <c r="C544" i="5"/>
  <c r="B544" i="5"/>
  <c r="E543" i="5"/>
  <c r="D543" i="5"/>
  <c r="C543" i="5"/>
  <c r="B543" i="5"/>
  <c r="E542" i="5"/>
  <c r="D542" i="5"/>
  <c r="C542" i="5"/>
  <c r="E541" i="5"/>
  <c r="D541" i="5"/>
  <c r="C541" i="5"/>
  <c r="B541" i="5"/>
  <c r="E540" i="5"/>
  <c r="D540" i="5"/>
  <c r="C540" i="5"/>
  <c r="B540" i="5"/>
  <c r="E539" i="5"/>
  <c r="D539" i="5"/>
  <c r="C539" i="5"/>
  <c r="E538" i="5"/>
  <c r="D538" i="5"/>
  <c r="C538" i="5"/>
  <c r="B538" i="5"/>
  <c r="E537" i="5"/>
  <c r="D537" i="5"/>
  <c r="C537" i="5"/>
  <c r="B537" i="5"/>
  <c r="E536" i="5"/>
  <c r="D536" i="5"/>
  <c r="C536" i="5"/>
  <c r="E535" i="5"/>
  <c r="D535" i="5"/>
  <c r="C535" i="5"/>
  <c r="B535" i="5"/>
  <c r="E534" i="5"/>
  <c r="D534" i="5"/>
  <c r="C534" i="5"/>
  <c r="B534" i="5"/>
  <c r="E533" i="5"/>
  <c r="D533" i="5"/>
  <c r="C533" i="5"/>
  <c r="E532" i="5"/>
  <c r="D532" i="5"/>
  <c r="C532" i="5"/>
  <c r="B532" i="5"/>
  <c r="E531" i="5"/>
  <c r="D531" i="5"/>
  <c r="C531" i="5"/>
  <c r="B531" i="5"/>
  <c r="E530" i="5"/>
  <c r="D530" i="5"/>
  <c r="C530" i="5"/>
  <c r="E529" i="5"/>
  <c r="D529" i="5"/>
  <c r="C529" i="5"/>
  <c r="B529" i="5"/>
  <c r="E528" i="5"/>
  <c r="D528" i="5"/>
  <c r="C528" i="5"/>
  <c r="B528" i="5"/>
  <c r="E527" i="5"/>
  <c r="D527" i="5"/>
  <c r="C527" i="5"/>
  <c r="E526" i="5"/>
  <c r="D526" i="5"/>
  <c r="C526" i="5"/>
  <c r="B526" i="5"/>
  <c r="E525" i="5"/>
  <c r="D525" i="5"/>
  <c r="C525" i="5"/>
  <c r="B525" i="5"/>
  <c r="E524" i="5"/>
  <c r="D524" i="5"/>
  <c r="C524" i="5"/>
  <c r="E523" i="5"/>
  <c r="D523" i="5"/>
  <c r="C523" i="5"/>
  <c r="B523" i="5"/>
  <c r="E522" i="5"/>
  <c r="D522" i="5"/>
  <c r="C522" i="5"/>
  <c r="B522" i="5"/>
  <c r="E521" i="5"/>
  <c r="D521" i="5"/>
  <c r="C521" i="5"/>
  <c r="E520" i="5"/>
  <c r="D520" i="5"/>
  <c r="C520" i="5"/>
  <c r="B520" i="5"/>
  <c r="E519" i="5"/>
  <c r="D519" i="5"/>
  <c r="C519" i="5"/>
  <c r="B519" i="5"/>
  <c r="E518" i="5"/>
  <c r="D518" i="5"/>
  <c r="C518" i="5"/>
  <c r="E517" i="5"/>
  <c r="D517" i="5"/>
  <c r="C517" i="5"/>
  <c r="B517" i="5"/>
  <c r="E516" i="5"/>
  <c r="D516" i="5"/>
  <c r="C516" i="5"/>
  <c r="B516" i="5"/>
  <c r="E515" i="5"/>
  <c r="D515" i="5"/>
  <c r="C515" i="5"/>
  <c r="E514" i="5"/>
  <c r="D514" i="5"/>
  <c r="C514" i="5"/>
  <c r="B514" i="5"/>
  <c r="E513" i="5"/>
  <c r="D513" i="5"/>
  <c r="C513" i="5"/>
  <c r="B513" i="5"/>
  <c r="E512" i="5"/>
  <c r="D512" i="5"/>
  <c r="C512" i="5"/>
  <c r="E511" i="5"/>
  <c r="D511" i="5"/>
  <c r="C511" i="5"/>
  <c r="B511" i="5"/>
  <c r="E510" i="5"/>
  <c r="D510" i="5"/>
  <c r="C510" i="5"/>
  <c r="B510" i="5"/>
  <c r="E509" i="5"/>
  <c r="D509" i="5"/>
  <c r="C509" i="5"/>
  <c r="E508" i="5"/>
  <c r="D508" i="5"/>
  <c r="C508" i="5"/>
  <c r="B508" i="5"/>
  <c r="E507" i="5"/>
  <c r="D507" i="5"/>
  <c r="C507" i="5"/>
  <c r="B507" i="5"/>
  <c r="E506" i="5"/>
  <c r="D506" i="5"/>
  <c r="C506" i="5"/>
  <c r="E505" i="5"/>
  <c r="D505" i="5"/>
  <c r="C505" i="5"/>
  <c r="B505" i="5"/>
  <c r="E504" i="5"/>
  <c r="D504" i="5"/>
  <c r="C504" i="5"/>
  <c r="B504" i="5"/>
  <c r="E503" i="5"/>
  <c r="D503" i="5"/>
  <c r="C503" i="5"/>
  <c r="E502" i="5"/>
  <c r="D502" i="5"/>
  <c r="C502" i="5"/>
  <c r="B502" i="5"/>
  <c r="E501" i="5"/>
  <c r="D501" i="5"/>
  <c r="C501" i="5"/>
  <c r="B501" i="5"/>
  <c r="E500" i="5"/>
  <c r="D500" i="5"/>
  <c r="C500" i="5"/>
  <c r="E499" i="5"/>
  <c r="D499" i="5"/>
  <c r="C499" i="5"/>
  <c r="B499" i="5"/>
  <c r="E498" i="5"/>
  <c r="D498" i="5"/>
  <c r="C498" i="5"/>
  <c r="B498" i="5"/>
  <c r="E497" i="5"/>
  <c r="D497" i="5"/>
  <c r="C497" i="5"/>
  <c r="E496" i="5"/>
  <c r="D496" i="5"/>
  <c r="C496" i="5"/>
  <c r="B496" i="5"/>
  <c r="E495" i="5"/>
  <c r="D495" i="5"/>
  <c r="C495" i="5"/>
  <c r="B495" i="5"/>
  <c r="E494" i="5"/>
  <c r="D494" i="5"/>
  <c r="C494" i="5"/>
  <c r="E493" i="5"/>
  <c r="D493" i="5"/>
  <c r="C493" i="5"/>
  <c r="B493" i="5"/>
  <c r="E492" i="5"/>
  <c r="D492" i="5"/>
  <c r="C492" i="5"/>
  <c r="B492" i="5"/>
  <c r="E491" i="5"/>
  <c r="D491" i="5"/>
  <c r="C491" i="5"/>
  <c r="E490" i="5"/>
  <c r="D490" i="5"/>
  <c r="C490" i="5"/>
  <c r="B490" i="5"/>
  <c r="E489" i="5"/>
  <c r="D489" i="5"/>
  <c r="C489" i="5"/>
  <c r="B489" i="5"/>
  <c r="E488" i="5"/>
  <c r="D488" i="5"/>
  <c r="C488" i="5"/>
  <c r="E487" i="5"/>
  <c r="D487" i="5"/>
  <c r="C487" i="5"/>
  <c r="B487" i="5"/>
  <c r="E486" i="5"/>
  <c r="D486" i="5"/>
  <c r="C486" i="5"/>
  <c r="B486" i="5"/>
  <c r="E485" i="5"/>
  <c r="D485" i="5"/>
  <c r="C485" i="5"/>
  <c r="E484" i="5"/>
  <c r="D484" i="5"/>
  <c r="C484" i="5"/>
  <c r="B484" i="5"/>
  <c r="E483" i="5"/>
  <c r="D483" i="5"/>
  <c r="C483" i="5"/>
  <c r="B483" i="5"/>
  <c r="E482" i="5"/>
  <c r="D482" i="5"/>
  <c r="C482" i="5"/>
  <c r="E481" i="5"/>
  <c r="D481" i="5"/>
  <c r="C481" i="5"/>
  <c r="B481" i="5"/>
  <c r="E480" i="5"/>
  <c r="D480" i="5"/>
  <c r="C480" i="5"/>
  <c r="B480" i="5"/>
  <c r="E479" i="5"/>
  <c r="D479" i="5"/>
  <c r="C479" i="5"/>
  <c r="E478" i="5"/>
  <c r="D478" i="5"/>
  <c r="C478" i="5"/>
  <c r="B478" i="5"/>
  <c r="E477" i="5"/>
  <c r="D477" i="5"/>
  <c r="C477" i="5"/>
  <c r="B477" i="5"/>
  <c r="E476" i="5"/>
  <c r="D476" i="5"/>
  <c r="C476" i="5"/>
  <c r="E475" i="5"/>
  <c r="D475" i="5"/>
  <c r="C475" i="5"/>
  <c r="B475" i="5"/>
  <c r="E474" i="5"/>
  <c r="D474" i="5"/>
  <c r="C474" i="5"/>
  <c r="B474" i="5"/>
  <c r="E473" i="5"/>
  <c r="D473" i="5"/>
  <c r="C473" i="5"/>
  <c r="E472" i="5"/>
  <c r="D472" i="5"/>
  <c r="C472" i="5"/>
  <c r="B472" i="5"/>
  <c r="E471" i="5"/>
  <c r="D471" i="5"/>
  <c r="C471" i="5"/>
  <c r="B471" i="5"/>
  <c r="E470" i="5"/>
  <c r="D470" i="5"/>
  <c r="C470" i="5"/>
  <c r="E469" i="5"/>
  <c r="D469" i="5"/>
  <c r="C469" i="5"/>
  <c r="B469" i="5"/>
  <c r="E468" i="5"/>
  <c r="D468" i="5"/>
  <c r="C468" i="5"/>
  <c r="B468" i="5"/>
  <c r="E467" i="5"/>
  <c r="D467" i="5"/>
  <c r="C467" i="5"/>
  <c r="E466" i="5"/>
  <c r="D466" i="5"/>
  <c r="C466" i="5"/>
  <c r="B466" i="5"/>
  <c r="E465" i="5"/>
  <c r="D465" i="5"/>
  <c r="C465" i="5"/>
  <c r="B465" i="5"/>
  <c r="E464" i="5"/>
  <c r="D464" i="5"/>
  <c r="C464" i="5"/>
  <c r="E463" i="5"/>
  <c r="D463" i="5"/>
  <c r="C463" i="5"/>
  <c r="B463" i="5"/>
  <c r="E462" i="5"/>
  <c r="D462" i="5"/>
  <c r="C462" i="5"/>
  <c r="B462" i="5"/>
  <c r="E461" i="5"/>
  <c r="D461" i="5"/>
  <c r="C461" i="5"/>
  <c r="E460" i="5"/>
  <c r="D460" i="5"/>
  <c r="C460" i="5"/>
  <c r="B460" i="5"/>
  <c r="E459" i="5"/>
  <c r="D459" i="5"/>
  <c r="C459" i="5"/>
  <c r="B459" i="5"/>
  <c r="E458" i="5"/>
  <c r="D458" i="5"/>
  <c r="C458" i="5"/>
  <c r="E457" i="5"/>
  <c r="D457" i="5"/>
  <c r="C457" i="5"/>
  <c r="B457" i="5"/>
  <c r="E456" i="5"/>
  <c r="D456" i="5"/>
  <c r="C456" i="5"/>
  <c r="B456" i="5"/>
  <c r="E455" i="5"/>
  <c r="D455" i="5"/>
  <c r="C455" i="5"/>
  <c r="E454" i="5"/>
  <c r="D454" i="5"/>
  <c r="C454" i="5"/>
  <c r="B454" i="5"/>
  <c r="E453" i="5"/>
  <c r="D453" i="5"/>
  <c r="C453" i="5"/>
  <c r="B453" i="5"/>
  <c r="E452" i="5"/>
  <c r="D452" i="5"/>
  <c r="C452" i="5"/>
  <c r="E451" i="5"/>
  <c r="D451" i="5"/>
  <c r="C451" i="5"/>
  <c r="B451" i="5"/>
  <c r="E450" i="5"/>
  <c r="D450" i="5"/>
  <c r="C450" i="5"/>
  <c r="B450" i="5"/>
  <c r="E449" i="5"/>
  <c r="D449" i="5"/>
  <c r="C449" i="5"/>
  <c r="E448" i="5"/>
  <c r="D448" i="5"/>
  <c r="C448" i="5"/>
  <c r="B448" i="5"/>
  <c r="E447" i="5"/>
  <c r="D447" i="5"/>
  <c r="C447" i="5"/>
  <c r="B447" i="5"/>
  <c r="E446" i="5"/>
  <c r="D446" i="5"/>
  <c r="C446" i="5"/>
  <c r="E445" i="5"/>
  <c r="D445" i="5"/>
  <c r="C445" i="5"/>
  <c r="B445" i="5"/>
  <c r="E444" i="5"/>
  <c r="D444" i="5"/>
  <c r="C444" i="5"/>
  <c r="B444" i="5"/>
  <c r="E443" i="5"/>
  <c r="D443" i="5"/>
  <c r="C443" i="5"/>
  <c r="E442" i="5"/>
  <c r="D442" i="5"/>
  <c r="C442" i="5"/>
  <c r="B442" i="5"/>
  <c r="E441" i="5"/>
  <c r="D441" i="5"/>
  <c r="C441" i="5"/>
  <c r="B441" i="5"/>
  <c r="E440" i="5"/>
  <c r="D440" i="5"/>
  <c r="C440" i="5"/>
  <c r="E439" i="5"/>
  <c r="D439" i="5"/>
  <c r="C439" i="5"/>
  <c r="B439" i="5"/>
  <c r="E438" i="5"/>
  <c r="D438" i="5"/>
  <c r="C438" i="5"/>
  <c r="B438" i="5"/>
  <c r="E437" i="5"/>
  <c r="D437" i="5"/>
  <c r="C437" i="5"/>
  <c r="E436" i="5"/>
  <c r="D436" i="5"/>
  <c r="C436" i="5"/>
  <c r="B436" i="5"/>
  <c r="E435" i="5"/>
  <c r="D435" i="5"/>
  <c r="C435" i="5"/>
  <c r="B435" i="5"/>
  <c r="E434" i="5"/>
  <c r="D434" i="5"/>
  <c r="C434" i="5"/>
  <c r="E433" i="5"/>
  <c r="D433" i="5"/>
  <c r="C433" i="5"/>
  <c r="B433" i="5"/>
  <c r="E432" i="5"/>
  <c r="D432" i="5"/>
  <c r="C432" i="5"/>
  <c r="B432" i="5"/>
  <c r="E431" i="5"/>
  <c r="D431" i="5"/>
  <c r="C431" i="5"/>
  <c r="E430" i="5"/>
  <c r="D430" i="5"/>
  <c r="C430" i="5"/>
  <c r="B430" i="5"/>
  <c r="E429" i="5"/>
  <c r="D429" i="5"/>
  <c r="C429" i="5"/>
  <c r="B429" i="5"/>
  <c r="E428" i="5"/>
  <c r="D428" i="5"/>
  <c r="C428" i="5"/>
  <c r="E427" i="5"/>
  <c r="D427" i="5"/>
  <c r="C427" i="5"/>
  <c r="B427" i="5"/>
  <c r="E426" i="5"/>
  <c r="D426" i="5"/>
  <c r="C426" i="5"/>
  <c r="B426" i="5"/>
  <c r="E425" i="5"/>
  <c r="D425" i="5"/>
  <c r="C425" i="5"/>
  <c r="B425" i="5"/>
  <c r="E424" i="5"/>
  <c r="D424" i="5"/>
  <c r="C424" i="5"/>
  <c r="B424" i="5"/>
  <c r="E423" i="5"/>
  <c r="D423" i="5"/>
  <c r="C423" i="5"/>
  <c r="B423" i="5"/>
  <c r="E422" i="5"/>
  <c r="D422" i="5"/>
  <c r="C422" i="5"/>
  <c r="E421" i="5"/>
  <c r="D421" i="5"/>
  <c r="C421" i="5"/>
  <c r="B421" i="5"/>
  <c r="E420" i="5"/>
  <c r="D420" i="5"/>
  <c r="C420" i="5"/>
  <c r="B420" i="5"/>
  <c r="E419" i="5"/>
  <c r="D419" i="5"/>
  <c r="C419" i="5"/>
  <c r="E418" i="5"/>
  <c r="D418" i="5"/>
  <c r="C418" i="5"/>
  <c r="B418" i="5"/>
  <c r="E417" i="5"/>
  <c r="D417" i="5"/>
  <c r="C417" i="5"/>
  <c r="B417" i="5"/>
  <c r="E416" i="5"/>
  <c r="D416" i="5"/>
  <c r="C416" i="5"/>
  <c r="E415" i="5"/>
  <c r="D415" i="5"/>
  <c r="C415" i="5"/>
  <c r="B415" i="5"/>
  <c r="E414" i="5"/>
  <c r="D414" i="5"/>
  <c r="C414" i="5"/>
  <c r="B414" i="5"/>
  <c r="E413" i="5"/>
  <c r="D413" i="5"/>
  <c r="C413" i="5"/>
  <c r="E412" i="5"/>
  <c r="D412" i="5"/>
  <c r="C412" i="5"/>
  <c r="B412" i="5"/>
  <c r="E411" i="5"/>
  <c r="D411" i="5"/>
  <c r="C411" i="5"/>
  <c r="B411" i="5"/>
  <c r="E410" i="5"/>
  <c r="D410" i="5"/>
  <c r="C410" i="5"/>
  <c r="E409" i="5"/>
  <c r="D409" i="5"/>
  <c r="C409" i="5"/>
  <c r="B409" i="5"/>
  <c r="E408" i="5"/>
  <c r="D408" i="5"/>
  <c r="C408" i="5"/>
  <c r="B408" i="5"/>
  <c r="E407" i="5"/>
  <c r="D407" i="5"/>
  <c r="C407" i="5"/>
  <c r="E406" i="5"/>
  <c r="D406" i="5"/>
  <c r="C406" i="5"/>
  <c r="B406" i="5"/>
  <c r="E405" i="5"/>
  <c r="D405" i="5"/>
  <c r="C405" i="5"/>
  <c r="B405" i="5"/>
  <c r="E404" i="5"/>
  <c r="D404" i="5"/>
  <c r="C404" i="5"/>
  <c r="E403" i="5"/>
  <c r="D403" i="5"/>
  <c r="C403" i="5"/>
  <c r="B403" i="5"/>
  <c r="E402" i="5"/>
  <c r="D402" i="5"/>
  <c r="C402" i="5"/>
  <c r="B402" i="5"/>
  <c r="E401" i="5"/>
  <c r="D401" i="5"/>
  <c r="C401" i="5"/>
  <c r="E400" i="5"/>
  <c r="D400" i="5"/>
  <c r="C400" i="5"/>
  <c r="B400" i="5"/>
  <c r="E399" i="5"/>
  <c r="D399" i="5"/>
  <c r="C399" i="5"/>
  <c r="B399" i="5"/>
  <c r="E398" i="5"/>
  <c r="D398" i="5"/>
  <c r="C398" i="5"/>
  <c r="E397" i="5"/>
  <c r="D397" i="5"/>
  <c r="C397" i="5"/>
  <c r="B397" i="5"/>
  <c r="E396" i="5"/>
  <c r="D396" i="5"/>
  <c r="C396" i="5"/>
  <c r="B396" i="5"/>
  <c r="E395" i="5"/>
  <c r="D395" i="5"/>
  <c r="C395" i="5"/>
  <c r="E394" i="5"/>
  <c r="D394" i="5"/>
  <c r="C394" i="5"/>
  <c r="B394" i="5"/>
  <c r="E393" i="5"/>
  <c r="D393" i="5"/>
  <c r="C393" i="5"/>
  <c r="B393" i="5"/>
  <c r="E392" i="5"/>
  <c r="D392" i="5"/>
  <c r="C392" i="5"/>
  <c r="E391" i="5"/>
  <c r="D391" i="5"/>
  <c r="C391" i="5"/>
  <c r="B391" i="5"/>
  <c r="E390" i="5"/>
  <c r="D390" i="5"/>
  <c r="C390" i="5"/>
  <c r="B390" i="5"/>
  <c r="E389" i="5"/>
  <c r="D389" i="5"/>
  <c r="C389" i="5"/>
  <c r="E388" i="5"/>
  <c r="D388" i="5"/>
  <c r="C388" i="5"/>
  <c r="B388" i="5"/>
  <c r="E387" i="5"/>
  <c r="D387" i="5"/>
  <c r="C387" i="5"/>
  <c r="B387" i="5"/>
  <c r="E386" i="5"/>
  <c r="D386" i="5"/>
  <c r="C386" i="5"/>
  <c r="E385" i="5"/>
  <c r="D385" i="5"/>
  <c r="C385" i="5"/>
  <c r="B385" i="5"/>
  <c r="E384" i="5"/>
  <c r="D384" i="5"/>
  <c r="C384" i="5"/>
  <c r="B384" i="5"/>
  <c r="E383" i="5"/>
  <c r="D383" i="5"/>
  <c r="C383" i="5"/>
  <c r="E382" i="5"/>
  <c r="D382" i="5"/>
  <c r="C382" i="5"/>
  <c r="B382" i="5"/>
  <c r="E381" i="5"/>
  <c r="D381" i="5"/>
  <c r="C381" i="5"/>
  <c r="B381" i="5"/>
  <c r="E380" i="5"/>
  <c r="D380" i="5"/>
  <c r="C380" i="5"/>
  <c r="E379" i="5"/>
  <c r="D379" i="5"/>
  <c r="C379" i="5"/>
  <c r="B379" i="5"/>
  <c r="E378" i="5"/>
  <c r="D378" i="5"/>
  <c r="C378" i="5"/>
  <c r="B378" i="5"/>
  <c r="E377" i="5"/>
  <c r="D377" i="5"/>
  <c r="C377" i="5"/>
  <c r="E376" i="5"/>
  <c r="D376" i="5"/>
  <c r="C376" i="5"/>
  <c r="B376" i="5"/>
  <c r="E375" i="5"/>
  <c r="D375" i="5"/>
  <c r="C375" i="5"/>
  <c r="B375" i="5"/>
  <c r="E374" i="5"/>
  <c r="D374" i="5"/>
  <c r="C374" i="5"/>
  <c r="B374" i="5"/>
  <c r="E373" i="5"/>
  <c r="D373" i="5"/>
  <c r="C373" i="5"/>
  <c r="B373" i="5"/>
  <c r="E372" i="5"/>
  <c r="D372" i="5"/>
  <c r="C372" i="5"/>
  <c r="B372" i="5"/>
  <c r="E371" i="5"/>
  <c r="D371" i="5"/>
  <c r="C371" i="5"/>
  <c r="E370" i="5"/>
  <c r="D370" i="5"/>
  <c r="C370" i="5"/>
  <c r="B370" i="5"/>
  <c r="E369" i="5"/>
  <c r="D369" i="5"/>
  <c r="C369" i="5"/>
  <c r="B369" i="5"/>
  <c r="E368" i="5"/>
  <c r="D368" i="5"/>
  <c r="C368" i="5"/>
  <c r="E367" i="5"/>
  <c r="D367" i="5"/>
  <c r="C367" i="5"/>
  <c r="B367" i="5"/>
  <c r="E366" i="5"/>
  <c r="D366" i="5"/>
  <c r="C366" i="5"/>
  <c r="B366" i="5"/>
  <c r="E365" i="5"/>
  <c r="D365" i="5"/>
  <c r="C365" i="5"/>
  <c r="E364" i="5"/>
  <c r="D364" i="5"/>
  <c r="C364" i="5"/>
  <c r="B364" i="5"/>
  <c r="E363" i="5"/>
  <c r="D363" i="5"/>
  <c r="C363" i="5"/>
  <c r="B363" i="5"/>
  <c r="E362" i="5"/>
  <c r="D362" i="5"/>
  <c r="C362" i="5"/>
  <c r="E361" i="5"/>
  <c r="D361" i="5"/>
  <c r="C361" i="5"/>
  <c r="B361" i="5"/>
  <c r="E360" i="5"/>
  <c r="D360" i="5"/>
  <c r="C360" i="5"/>
  <c r="B360" i="5"/>
  <c r="E359" i="5"/>
  <c r="D359" i="5"/>
  <c r="C359" i="5"/>
  <c r="E358" i="5"/>
  <c r="D358" i="5"/>
  <c r="C358" i="5"/>
  <c r="B358" i="5"/>
  <c r="E357" i="5"/>
  <c r="D357" i="5"/>
  <c r="C357" i="5"/>
  <c r="B357" i="5"/>
  <c r="E356" i="5"/>
  <c r="D356" i="5"/>
  <c r="C356" i="5"/>
  <c r="E355" i="5"/>
  <c r="D355" i="5"/>
  <c r="C355" i="5"/>
  <c r="B355" i="5"/>
  <c r="E354" i="5"/>
  <c r="D354" i="5"/>
  <c r="C354" i="5"/>
  <c r="B354" i="5"/>
  <c r="E353" i="5"/>
  <c r="D353" i="5"/>
  <c r="C353" i="5"/>
  <c r="E352" i="5"/>
  <c r="D352" i="5"/>
  <c r="C352" i="5"/>
  <c r="B352" i="5"/>
  <c r="E351" i="5"/>
  <c r="D351" i="5"/>
  <c r="C351" i="5"/>
  <c r="B351" i="5"/>
  <c r="E350" i="5"/>
  <c r="D350" i="5"/>
  <c r="C350" i="5"/>
  <c r="E349" i="5"/>
  <c r="D349" i="5"/>
  <c r="C349" i="5"/>
  <c r="B349" i="5"/>
  <c r="E348" i="5"/>
  <c r="D348" i="5"/>
  <c r="C348" i="5"/>
  <c r="B348" i="5"/>
  <c r="E347" i="5"/>
  <c r="D347" i="5"/>
  <c r="C347" i="5"/>
  <c r="E346" i="5"/>
  <c r="D346" i="5"/>
  <c r="C346" i="5"/>
  <c r="B346" i="5"/>
  <c r="E345" i="5"/>
  <c r="D345" i="5"/>
  <c r="C345" i="5"/>
  <c r="B345" i="5"/>
  <c r="E344" i="5"/>
  <c r="D344" i="5"/>
  <c r="C344" i="5"/>
  <c r="E343" i="5"/>
  <c r="D343" i="5"/>
  <c r="C343" i="5"/>
  <c r="B343" i="5"/>
  <c r="E342" i="5"/>
  <c r="D342" i="5"/>
  <c r="C342" i="5"/>
  <c r="B342" i="5"/>
  <c r="E341" i="5"/>
  <c r="D341" i="5"/>
  <c r="C341" i="5"/>
  <c r="E340" i="5"/>
  <c r="D340" i="5"/>
  <c r="C340" i="5"/>
  <c r="B340" i="5"/>
  <c r="E339" i="5"/>
  <c r="D339" i="5"/>
  <c r="C339" i="5"/>
  <c r="B339" i="5"/>
  <c r="E338" i="5"/>
  <c r="D338" i="5"/>
  <c r="C338" i="5"/>
  <c r="E337" i="5"/>
  <c r="D337" i="5"/>
  <c r="C337" i="5"/>
  <c r="B337" i="5"/>
  <c r="E336" i="5"/>
  <c r="D336" i="5"/>
  <c r="C336" i="5"/>
  <c r="B336" i="5"/>
  <c r="E335" i="5"/>
  <c r="D335" i="5"/>
  <c r="C335" i="5"/>
  <c r="E334" i="5"/>
  <c r="D334" i="5"/>
  <c r="C334" i="5"/>
  <c r="B334" i="5"/>
  <c r="E333" i="5"/>
  <c r="D333" i="5"/>
  <c r="C333" i="5"/>
  <c r="B333" i="5"/>
  <c r="E332" i="5"/>
  <c r="D332" i="5"/>
  <c r="C332" i="5"/>
  <c r="E331" i="5"/>
  <c r="D331" i="5"/>
  <c r="C331" i="5"/>
  <c r="B331" i="5"/>
  <c r="E330" i="5"/>
  <c r="D330" i="5"/>
  <c r="C330" i="5"/>
  <c r="B330" i="5"/>
  <c r="E329" i="5"/>
  <c r="D329" i="5"/>
  <c r="C329" i="5"/>
  <c r="E328" i="5"/>
  <c r="D328" i="5"/>
  <c r="C328" i="5"/>
  <c r="B328" i="5"/>
  <c r="E327" i="5"/>
  <c r="D327" i="5"/>
  <c r="C327" i="5"/>
  <c r="B327" i="5"/>
  <c r="E326" i="5"/>
  <c r="D326" i="5"/>
  <c r="C326" i="5"/>
  <c r="E325" i="5"/>
  <c r="D325" i="5"/>
  <c r="C325" i="5"/>
  <c r="B325" i="5"/>
  <c r="E324" i="5"/>
  <c r="D324" i="5"/>
  <c r="C324" i="5"/>
  <c r="B324" i="5"/>
  <c r="E323" i="5"/>
  <c r="D323" i="5"/>
  <c r="C323" i="5"/>
  <c r="E322" i="5"/>
  <c r="D322" i="5"/>
  <c r="C322" i="5"/>
  <c r="B322" i="5"/>
  <c r="E321" i="5"/>
  <c r="D321" i="5"/>
  <c r="C321" i="5"/>
  <c r="B321" i="5"/>
  <c r="E320" i="5"/>
  <c r="D320" i="5"/>
  <c r="C320" i="5"/>
  <c r="E319" i="5"/>
  <c r="D319" i="5"/>
  <c r="C319" i="5"/>
  <c r="B319" i="5"/>
  <c r="E318" i="5"/>
  <c r="D318" i="5"/>
  <c r="C318" i="5"/>
  <c r="B318" i="5"/>
  <c r="E317" i="5"/>
  <c r="D317" i="5"/>
  <c r="C317" i="5"/>
  <c r="E316" i="5"/>
  <c r="D316" i="5"/>
  <c r="C316" i="5"/>
  <c r="B316" i="5"/>
  <c r="E315" i="5"/>
  <c r="D315" i="5"/>
  <c r="C315" i="5"/>
  <c r="B315" i="5"/>
  <c r="E314" i="5"/>
  <c r="D314" i="5"/>
  <c r="C314" i="5"/>
  <c r="E313" i="5"/>
  <c r="D313" i="5"/>
  <c r="C313" i="5"/>
  <c r="B313" i="5"/>
  <c r="E312" i="5"/>
  <c r="D312" i="5"/>
  <c r="C312" i="5"/>
  <c r="B312" i="5"/>
  <c r="E311" i="5"/>
  <c r="D311" i="5"/>
  <c r="C311" i="5"/>
  <c r="E310" i="5"/>
  <c r="D310" i="5"/>
  <c r="C310" i="5"/>
  <c r="B310" i="5"/>
  <c r="E309" i="5"/>
  <c r="D309" i="5"/>
  <c r="C309" i="5"/>
  <c r="B309" i="5"/>
  <c r="E308" i="5"/>
  <c r="D308" i="5"/>
  <c r="C308" i="5"/>
  <c r="E307" i="5"/>
  <c r="D307" i="5"/>
  <c r="C307" i="5"/>
  <c r="B307" i="5"/>
  <c r="E306" i="5"/>
  <c r="D306" i="5"/>
  <c r="C306" i="5"/>
  <c r="B306" i="5"/>
  <c r="E305" i="5"/>
  <c r="D305" i="5"/>
  <c r="C305" i="5"/>
  <c r="E304" i="5"/>
  <c r="D304" i="5"/>
  <c r="C304" i="5"/>
  <c r="B304" i="5"/>
  <c r="E303" i="5"/>
  <c r="D303" i="5"/>
  <c r="C303" i="5"/>
  <c r="B303" i="5"/>
  <c r="E302" i="5"/>
  <c r="D302" i="5"/>
  <c r="C302" i="5"/>
  <c r="E301" i="5"/>
  <c r="D301" i="5"/>
  <c r="C301" i="5"/>
  <c r="B301" i="5"/>
  <c r="E300" i="5"/>
  <c r="D300" i="5"/>
  <c r="C300" i="5"/>
  <c r="B300" i="5"/>
  <c r="E299" i="5"/>
  <c r="D299" i="5"/>
  <c r="C299" i="5"/>
  <c r="E298" i="5"/>
  <c r="D298" i="5"/>
  <c r="C298" i="5"/>
  <c r="B298" i="5"/>
  <c r="E297" i="5"/>
  <c r="D297" i="5"/>
  <c r="C297" i="5"/>
  <c r="B297" i="5"/>
  <c r="E296" i="5"/>
  <c r="D296" i="5"/>
  <c r="C296" i="5"/>
  <c r="E295" i="5"/>
  <c r="D295" i="5"/>
  <c r="C295" i="5"/>
  <c r="B295" i="5"/>
  <c r="E294" i="5"/>
  <c r="D294" i="5"/>
  <c r="C294" i="5"/>
  <c r="B294" i="5"/>
  <c r="E293" i="5"/>
  <c r="D293" i="5"/>
  <c r="C293" i="5"/>
  <c r="E292" i="5"/>
  <c r="D292" i="5"/>
  <c r="C292" i="5"/>
  <c r="B292" i="5"/>
  <c r="E291" i="5"/>
  <c r="D291" i="5"/>
  <c r="C291" i="5"/>
  <c r="B291" i="5"/>
  <c r="E290" i="5"/>
  <c r="D290" i="5"/>
  <c r="C290" i="5"/>
  <c r="E289" i="5"/>
  <c r="D289" i="5"/>
  <c r="C289" i="5"/>
  <c r="B289" i="5"/>
  <c r="E288" i="5"/>
  <c r="D288" i="5"/>
  <c r="C288" i="5"/>
  <c r="B288" i="5"/>
  <c r="E287" i="5"/>
  <c r="D287" i="5"/>
  <c r="C287" i="5"/>
  <c r="E286" i="5"/>
  <c r="D286" i="5"/>
  <c r="C286" i="5"/>
  <c r="B286" i="5"/>
  <c r="E285" i="5"/>
  <c r="D285" i="5"/>
  <c r="C285" i="5"/>
  <c r="B285" i="5"/>
  <c r="E284" i="5"/>
  <c r="D284" i="5"/>
  <c r="C284" i="5"/>
  <c r="E283" i="5"/>
  <c r="D283" i="5"/>
  <c r="C283" i="5"/>
  <c r="B283" i="5"/>
  <c r="E282" i="5"/>
  <c r="D282" i="5"/>
  <c r="C282" i="5"/>
  <c r="B282" i="5"/>
  <c r="E281" i="5"/>
  <c r="D281" i="5"/>
  <c r="C281" i="5"/>
  <c r="E280" i="5"/>
  <c r="D280" i="5"/>
  <c r="C280" i="5"/>
  <c r="B280" i="5"/>
  <c r="E279" i="5"/>
  <c r="D279" i="5"/>
  <c r="C279" i="5"/>
  <c r="B279" i="5"/>
  <c r="E278" i="5"/>
  <c r="D278" i="5"/>
  <c r="C278" i="5"/>
  <c r="E277" i="5"/>
  <c r="D277" i="5"/>
  <c r="C277" i="5"/>
  <c r="B277" i="5"/>
  <c r="E276" i="5"/>
  <c r="D276" i="5"/>
  <c r="C276" i="5"/>
  <c r="B276" i="5"/>
  <c r="E275" i="5"/>
  <c r="D275" i="5"/>
  <c r="C275" i="5"/>
  <c r="E274" i="5"/>
  <c r="D274" i="5"/>
  <c r="C274" i="5"/>
  <c r="B274" i="5"/>
  <c r="E273" i="5"/>
  <c r="D273" i="5"/>
  <c r="C273" i="5"/>
  <c r="B273" i="5"/>
  <c r="E272" i="5"/>
  <c r="D272" i="5"/>
  <c r="C272" i="5"/>
  <c r="E271" i="5"/>
  <c r="D271" i="5"/>
  <c r="C271" i="5"/>
  <c r="B271" i="5"/>
  <c r="E270" i="5"/>
  <c r="D270" i="5"/>
  <c r="C270" i="5"/>
  <c r="B270" i="5"/>
  <c r="E269" i="5"/>
  <c r="D269" i="5"/>
  <c r="C269" i="5"/>
  <c r="E268" i="5"/>
  <c r="D268" i="5"/>
  <c r="C268" i="5"/>
  <c r="B268" i="5"/>
  <c r="E267" i="5"/>
  <c r="D267" i="5"/>
  <c r="C267" i="5"/>
  <c r="B267" i="5"/>
  <c r="E266" i="5"/>
  <c r="D266" i="5"/>
  <c r="C266" i="5"/>
  <c r="E265" i="5"/>
  <c r="D265" i="5"/>
  <c r="C265" i="5"/>
  <c r="B265" i="5"/>
  <c r="E264" i="5"/>
  <c r="D264" i="5"/>
  <c r="C264" i="5"/>
  <c r="B264" i="5"/>
  <c r="E263" i="5"/>
  <c r="D263" i="5"/>
  <c r="C263" i="5"/>
  <c r="E262" i="5"/>
  <c r="D262" i="5"/>
  <c r="C262" i="5"/>
  <c r="B262" i="5"/>
  <c r="E261" i="5"/>
  <c r="D261" i="5"/>
  <c r="C261" i="5"/>
  <c r="B261" i="5"/>
  <c r="E260" i="5"/>
  <c r="D260" i="5"/>
  <c r="C260" i="5"/>
  <c r="E259" i="5"/>
  <c r="D259" i="5"/>
  <c r="C259" i="5"/>
  <c r="B259" i="5"/>
  <c r="E258" i="5"/>
  <c r="D258" i="5"/>
  <c r="C258" i="5"/>
  <c r="B258" i="5"/>
  <c r="E257" i="5"/>
  <c r="D257" i="5"/>
  <c r="C257" i="5"/>
  <c r="E256" i="5"/>
  <c r="D256" i="5"/>
  <c r="C256" i="5"/>
  <c r="B256" i="5"/>
  <c r="E255" i="5"/>
  <c r="D255" i="5"/>
  <c r="C255" i="5"/>
  <c r="B255" i="5"/>
  <c r="E254" i="5"/>
  <c r="D254" i="5"/>
  <c r="C254" i="5"/>
  <c r="E253" i="5"/>
  <c r="D253" i="5"/>
  <c r="C253" i="5"/>
  <c r="B253" i="5"/>
  <c r="E252" i="5"/>
  <c r="D252" i="5"/>
  <c r="C252" i="5"/>
  <c r="B252" i="5"/>
  <c r="E251" i="5"/>
  <c r="D251" i="5"/>
  <c r="C251" i="5"/>
  <c r="E250" i="5"/>
  <c r="D250" i="5"/>
  <c r="C250" i="5"/>
  <c r="B250" i="5"/>
  <c r="E249" i="5"/>
  <c r="D249" i="5"/>
  <c r="C249" i="5"/>
  <c r="B249" i="5"/>
  <c r="E248" i="5"/>
  <c r="D248" i="5"/>
  <c r="C248" i="5"/>
  <c r="E247" i="5"/>
  <c r="D247" i="5"/>
  <c r="C247" i="5"/>
  <c r="B247" i="5"/>
  <c r="E246" i="5"/>
  <c r="D246" i="5"/>
  <c r="C246" i="5"/>
  <c r="B246" i="5"/>
  <c r="E245" i="5"/>
  <c r="D245" i="5"/>
  <c r="C245" i="5"/>
  <c r="E244" i="5"/>
  <c r="D244" i="5"/>
  <c r="C244" i="5"/>
  <c r="B244" i="5"/>
  <c r="E243" i="5"/>
  <c r="D243" i="5"/>
  <c r="C243" i="5"/>
  <c r="B243" i="5"/>
  <c r="E242" i="5"/>
  <c r="D242" i="5"/>
  <c r="C242" i="5"/>
  <c r="E241" i="5"/>
  <c r="D241" i="5"/>
  <c r="C241" i="5"/>
  <c r="B241" i="5"/>
  <c r="E240" i="5"/>
  <c r="D240" i="5"/>
  <c r="C240" i="5"/>
  <c r="B240" i="5"/>
  <c r="E239" i="5"/>
  <c r="D239" i="5"/>
  <c r="C239" i="5"/>
  <c r="E238" i="5"/>
  <c r="D238" i="5"/>
  <c r="C238" i="5"/>
  <c r="B238" i="5"/>
  <c r="E237" i="5"/>
  <c r="D237" i="5"/>
  <c r="C237" i="5"/>
  <c r="B237" i="5"/>
  <c r="E236" i="5"/>
  <c r="D236" i="5"/>
  <c r="C236" i="5"/>
  <c r="E235" i="5"/>
  <c r="D235" i="5"/>
  <c r="C235" i="5"/>
  <c r="B235" i="5"/>
  <c r="E234" i="5"/>
  <c r="D234" i="5"/>
  <c r="C234" i="5"/>
  <c r="B234" i="5"/>
  <c r="E233" i="5"/>
  <c r="D233" i="5"/>
  <c r="C233" i="5"/>
  <c r="E232" i="5"/>
  <c r="D232" i="5"/>
  <c r="C232" i="5"/>
  <c r="B232" i="5"/>
  <c r="E231" i="5"/>
  <c r="D231" i="5"/>
  <c r="C231" i="5"/>
  <c r="B231" i="5"/>
  <c r="E230" i="5"/>
  <c r="D230" i="5"/>
  <c r="C230" i="5"/>
  <c r="E229" i="5"/>
  <c r="D229" i="5"/>
  <c r="C229" i="5"/>
  <c r="B229" i="5"/>
  <c r="E228" i="5"/>
  <c r="D228" i="5"/>
  <c r="C228" i="5"/>
  <c r="B228" i="5"/>
  <c r="E227" i="5"/>
  <c r="D227" i="5"/>
  <c r="C227" i="5"/>
  <c r="E226" i="5"/>
  <c r="D226" i="5"/>
  <c r="C226" i="5"/>
  <c r="B226" i="5"/>
  <c r="E225" i="5"/>
  <c r="D225" i="5"/>
  <c r="C225" i="5"/>
  <c r="B225" i="5"/>
  <c r="E224" i="5"/>
  <c r="D224" i="5"/>
  <c r="C224" i="5"/>
  <c r="E223" i="5"/>
  <c r="D223" i="5"/>
  <c r="C223" i="5"/>
  <c r="B223" i="5"/>
  <c r="E222" i="5"/>
  <c r="D222" i="5"/>
  <c r="C222" i="5"/>
  <c r="B222" i="5"/>
  <c r="E221" i="5"/>
  <c r="D221" i="5"/>
  <c r="C221" i="5"/>
  <c r="E220" i="5"/>
  <c r="D220" i="5"/>
  <c r="C220" i="5"/>
  <c r="B220" i="5"/>
  <c r="E219" i="5"/>
  <c r="D219" i="5"/>
  <c r="C219" i="5"/>
  <c r="B219" i="5"/>
  <c r="E218" i="5"/>
  <c r="D218" i="5"/>
  <c r="C218" i="5"/>
  <c r="E217" i="5"/>
  <c r="D217" i="5"/>
  <c r="C217" i="5"/>
  <c r="B217" i="5"/>
  <c r="E216" i="5"/>
  <c r="D216" i="5"/>
  <c r="C216" i="5"/>
  <c r="B216" i="5"/>
  <c r="E215" i="5"/>
  <c r="D215" i="5"/>
  <c r="C215" i="5"/>
  <c r="E214" i="5"/>
  <c r="D214" i="5"/>
  <c r="C214" i="5"/>
  <c r="B214" i="5"/>
  <c r="E213" i="5"/>
  <c r="D213" i="5"/>
  <c r="C213" i="5"/>
  <c r="B213" i="5"/>
  <c r="E212" i="5"/>
  <c r="D212" i="5"/>
  <c r="C212" i="5"/>
  <c r="E211" i="5"/>
  <c r="D211" i="5"/>
  <c r="C211" i="5"/>
  <c r="B211" i="5"/>
  <c r="E210" i="5"/>
  <c r="D210" i="5"/>
  <c r="C210" i="5"/>
  <c r="B210" i="5"/>
  <c r="E209" i="5"/>
  <c r="D209" i="5"/>
  <c r="C209" i="5"/>
  <c r="E208" i="5"/>
  <c r="D208" i="5"/>
  <c r="C208" i="5"/>
  <c r="B208" i="5"/>
  <c r="E207" i="5"/>
  <c r="D207" i="5"/>
  <c r="C207" i="5"/>
  <c r="B207" i="5"/>
  <c r="E206" i="5"/>
  <c r="D206" i="5"/>
  <c r="C206" i="5"/>
  <c r="E205" i="5"/>
  <c r="D205" i="5"/>
  <c r="C205" i="5"/>
  <c r="B205" i="5"/>
  <c r="E204" i="5"/>
  <c r="D204" i="5"/>
  <c r="C204" i="5"/>
  <c r="B204" i="5"/>
  <c r="E203" i="5"/>
  <c r="D203" i="5"/>
  <c r="C203" i="5"/>
  <c r="E202" i="5"/>
  <c r="D202" i="5"/>
  <c r="C202" i="5"/>
  <c r="B202" i="5"/>
  <c r="E201" i="5"/>
  <c r="D201" i="5"/>
  <c r="C201" i="5"/>
  <c r="B201" i="5"/>
  <c r="E200" i="5"/>
  <c r="D200" i="5"/>
  <c r="C200" i="5"/>
  <c r="E199" i="5"/>
  <c r="D199" i="5"/>
  <c r="C199" i="5"/>
  <c r="B199" i="5"/>
  <c r="E198" i="5"/>
  <c r="D198" i="5"/>
  <c r="C198" i="5"/>
  <c r="B198" i="5"/>
  <c r="E197" i="5"/>
  <c r="D197" i="5"/>
  <c r="C197" i="5"/>
  <c r="E196" i="5"/>
  <c r="D196" i="5"/>
  <c r="C196" i="5"/>
  <c r="B196" i="5"/>
  <c r="E195" i="5"/>
  <c r="D195" i="5"/>
  <c r="C195" i="5"/>
  <c r="B195" i="5"/>
  <c r="E194" i="5"/>
  <c r="D194" i="5"/>
  <c r="C194" i="5"/>
  <c r="E193" i="5"/>
  <c r="D193" i="5"/>
  <c r="C193" i="5"/>
  <c r="B193" i="5"/>
  <c r="E192" i="5"/>
  <c r="D192" i="5"/>
  <c r="C192" i="5"/>
  <c r="B192" i="5"/>
  <c r="E191" i="5"/>
  <c r="D191" i="5"/>
  <c r="C191" i="5"/>
  <c r="E190" i="5"/>
  <c r="D190" i="5"/>
  <c r="C190" i="5"/>
  <c r="B190" i="5"/>
  <c r="E189" i="5"/>
  <c r="D189" i="5"/>
  <c r="C189" i="5"/>
  <c r="B189" i="5"/>
  <c r="E188" i="5"/>
  <c r="D188" i="5"/>
  <c r="C188" i="5"/>
  <c r="E187" i="5"/>
  <c r="D187" i="5"/>
  <c r="C187" i="5"/>
  <c r="B187" i="5"/>
  <c r="E186" i="5"/>
  <c r="D186" i="5"/>
  <c r="C186" i="5"/>
  <c r="B186" i="5"/>
  <c r="E185" i="5"/>
  <c r="D185" i="5"/>
  <c r="C185" i="5"/>
  <c r="E184" i="5"/>
  <c r="D184" i="5"/>
  <c r="C184" i="5"/>
  <c r="B184" i="5"/>
  <c r="E183" i="5"/>
  <c r="D183" i="5"/>
  <c r="C183" i="5"/>
  <c r="B183" i="5"/>
  <c r="E182" i="5"/>
  <c r="D182" i="5"/>
  <c r="C182" i="5"/>
  <c r="E181" i="5"/>
  <c r="D181" i="5"/>
  <c r="C181" i="5"/>
  <c r="B181" i="5"/>
  <c r="E180" i="5"/>
  <c r="D180" i="5"/>
  <c r="C180" i="5"/>
  <c r="B180" i="5"/>
  <c r="E179" i="5"/>
  <c r="D179" i="5"/>
  <c r="C179" i="5"/>
  <c r="E178" i="5"/>
  <c r="D178" i="5"/>
  <c r="C178" i="5"/>
  <c r="B178" i="5"/>
  <c r="E177" i="5"/>
  <c r="D177" i="5"/>
  <c r="C177" i="5"/>
  <c r="B177" i="5"/>
  <c r="E176" i="5"/>
  <c r="D176" i="5"/>
  <c r="C176" i="5"/>
  <c r="E175" i="5"/>
  <c r="D175" i="5"/>
  <c r="C175" i="5"/>
  <c r="B175" i="5"/>
  <c r="E174" i="5"/>
  <c r="D174" i="5"/>
  <c r="C174" i="5"/>
  <c r="B174" i="5"/>
  <c r="E173" i="5"/>
  <c r="D173" i="5"/>
  <c r="C173" i="5"/>
  <c r="E172" i="5"/>
  <c r="D172" i="5"/>
  <c r="C172" i="5"/>
  <c r="B172" i="5"/>
  <c r="E171" i="5"/>
  <c r="D171" i="5"/>
  <c r="C171" i="5"/>
  <c r="B171" i="5"/>
  <c r="E170" i="5"/>
  <c r="D170" i="5"/>
  <c r="C170" i="5"/>
  <c r="E169" i="5"/>
  <c r="D169" i="5"/>
  <c r="C169" i="5"/>
  <c r="B169" i="5"/>
  <c r="E168" i="5"/>
  <c r="D168" i="5"/>
  <c r="C168" i="5"/>
  <c r="B168" i="5"/>
  <c r="E167" i="5"/>
  <c r="D167" i="5"/>
  <c r="C167" i="5"/>
  <c r="E166" i="5"/>
  <c r="D166" i="5"/>
  <c r="C166" i="5"/>
  <c r="B166" i="5"/>
  <c r="E165" i="5"/>
  <c r="D165" i="5"/>
  <c r="C165" i="5"/>
  <c r="B165" i="5"/>
  <c r="E164" i="5"/>
  <c r="D164" i="5"/>
  <c r="C164" i="5"/>
  <c r="E163" i="5"/>
  <c r="D163" i="5"/>
  <c r="C163" i="5"/>
  <c r="B163" i="5"/>
  <c r="E162" i="5"/>
  <c r="D162" i="5"/>
  <c r="C162" i="5"/>
  <c r="B162" i="5"/>
  <c r="E161" i="5"/>
  <c r="D161" i="5"/>
  <c r="C161" i="5"/>
  <c r="E160" i="5"/>
  <c r="D160" i="5"/>
  <c r="C160" i="5"/>
  <c r="B160" i="5"/>
  <c r="E159" i="5"/>
  <c r="D159" i="5"/>
  <c r="C159" i="5"/>
  <c r="B159" i="5"/>
  <c r="E158" i="5"/>
  <c r="D158" i="5"/>
  <c r="C158" i="5"/>
  <c r="E157" i="5"/>
  <c r="D157" i="5"/>
  <c r="C157" i="5"/>
  <c r="B157" i="5"/>
  <c r="E156" i="5"/>
  <c r="D156" i="5"/>
  <c r="C156" i="5"/>
  <c r="B156" i="5"/>
  <c r="E155" i="5"/>
  <c r="D155" i="5"/>
  <c r="C155" i="5"/>
  <c r="E154" i="5"/>
  <c r="D154" i="5"/>
  <c r="C154" i="5"/>
  <c r="B154" i="5"/>
  <c r="E153" i="5"/>
  <c r="D153" i="5"/>
  <c r="C153" i="5"/>
  <c r="B153" i="5"/>
  <c r="E152" i="5"/>
  <c r="D152" i="5"/>
  <c r="C152" i="5"/>
  <c r="E151" i="5"/>
  <c r="D151" i="5"/>
  <c r="C151" i="5"/>
  <c r="B151" i="5"/>
  <c r="E150" i="5"/>
  <c r="D150" i="5"/>
  <c r="C150" i="5"/>
  <c r="B150" i="5"/>
  <c r="E149" i="5"/>
  <c r="D149" i="5"/>
  <c r="C149" i="5"/>
  <c r="E148" i="5"/>
  <c r="D148" i="5"/>
  <c r="C148" i="5"/>
  <c r="B148" i="5"/>
  <c r="E147" i="5"/>
  <c r="D147" i="5"/>
  <c r="C147" i="5"/>
  <c r="B147" i="5"/>
  <c r="E146" i="5"/>
  <c r="D146" i="5"/>
  <c r="C146" i="5"/>
  <c r="E145" i="5"/>
  <c r="D145" i="5"/>
  <c r="C145" i="5"/>
  <c r="B145" i="5"/>
  <c r="E144" i="5"/>
  <c r="D144" i="5"/>
  <c r="C144" i="5"/>
  <c r="B144" i="5"/>
  <c r="E143" i="5"/>
  <c r="D143" i="5"/>
  <c r="C143" i="5"/>
  <c r="E142" i="5"/>
  <c r="D142" i="5"/>
  <c r="C142" i="5"/>
  <c r="B142" i="5"/>
  <c r="E141" i="5"/>
  <c r="D141" i="5"/>
  <c r="C141" i="5"/>
  <c r="B141" i="5"/>
  <c r="E140" i="5"/>
  <c r="D140" i="5"/>
  <c r="C140" i="5"/>
  <c r="E139" i="5"/>
  <c r="D139" i="5"/>
  <c r="C139" i="5"/>
  <c r="B139" i="5"/>
  <c r="E138" i="5"/>
  <c r="D138" i="5"/>
  <c r="C138" i="5"/>
  <c r="B138" i="5"/>
  <c r="E137" i="5"/>
  <c r="D137" i="5"/>
  <c r="C137" i="5"/>
  <c r="E136" i="5"/>
  <c r="D136" i="5"/>
  <c r="C136" i="5"/>
  <c r="B136" i="5"/>
  <c r="E135" i="5"/>
  <c r="D135" i="5"/>
  <c r="C135" i="5"/>
  <c r="B135" i="5"/>
  <c r="E134" i="5"/>
  <c r="D134" i="5"/>
  <c r="C134" i="5"/>
  <c r="E133" i="5"/>
  <c r="D133" i="5"/>
  <c r="C133" i="5"/>
  <c r="B133" i="5"/>
  <c r="E132" i="5"/>
  <c r="D132" i="5"/>
  <c r="C132" i="5"/>
  <c r="B132" i="5"/>
  <c r="E131" i="5"/>
  <c r="D131" i="5"/>
  <c r="C131" i="5"/>
  <c r="E130" i="5"/>
  <c r="D130" i="5"/>
  <c r="C130" i="5"/>
  <c r="B130" i="5"/>
  <c r="E129" i="5"/>
  <c r="D129" i="5"/>
  <c r="C129" i="5"/>
  <c r="B129" i="5"/>
  <c r="E128" i="5"/>
  <c r="D128" i="5"/>
  <c r="C128" i="5"/>
  <c r="E127" i="5"/>
  <c r="D127" i="5"/>
  <c r="C127" i="5"/>
  <c r="B127" i="5"/>
  <c r="E126" i="5"/>
  <c r="D126" i="5"/>
  <c r="C126" i="5"/>
  <c r="B126" i="5"/>
  <c r="E125" i="5"/>
  <c r="D125" i="5"/>
  <c r="C125" i="5"/>
  <c r="E124" i="5"/>
  <c r="D124" i="5"/>
  <c r="C124" i="5"/>
  <c r="B124" i="5"/>
  <c r="E123" i="5"/>
  <c r="D123" i="5"/>
  <c r="C123" i="5"/>
  <c r="B123" i="5"/>
  <c r="E122" i="5"/>
  <c r="D122" i="5"/>
  <c r="C122" i="5"/>
  <c r="E121" i="5"/>
  <c r="D121" i="5"/>
  <c r="C121" i="5"/>
  <c r="B121" i="5"/>
  <c r="E120" i="5"/>
  <c r="D120" i="5"/>
  <c r="C120" i="5"/>
  <c r="B120" i="5"/>
  <c r="E119" i="5"/>
  <c r="D119" i="5"/>
  <c r="C119" i="5"/>
  <c r="E118" i="5"/>
  <c r="D118" i="5"/>
  <c r="C118" i="5"/>
  <c r="B118" i="5"/>
  <c r="E117" i="5"/>
  <c r="D117" i="5"/>
  <c r="C117" i="5"/>
  <c r="B117" i="5"/>
  <c r="E116" i="5"/>
  <c r="D116" i="5"/>
  <c r="C116" i="5"/>
  <c r="E115" i="5"/>
  <c r="D115" i="5"/>
  <c r="C115" i="5"/>
  <c r="B115" i="5"/>
  <c r="E114" i="5"/>
  <c r="D114" i="5"/>
  <c r="C114" i="5"/>
  <c r="B114" i="5"/>
  <c r="E113" i="5"/>
  <c r="D113" i="5"/>
  <c r="C113" i="5"/>
  <c r="E112" i="5"/>
  <c r="D112" i="5"/>
  <c r="C112" i="5"/>
  <c r="B112" i="5"/>
  <c r="E111" i="5"/>
  <c r="D111" i="5"/>
  <c r="C111" i="5"/>
  <c r="B111" i="5"/>
  <c r="E110" i="5"/>
  <c r="D110" i="5"/>
  <c r="C110" i="5"/>
  <c r="E109" i="5"/>
  <c r="D109" i="5"/>
  <c r="C109" i="5"/>
  <c r="B109" i="5"/>
  <c r="E108" i="5"/>
  <c r="D108" i="5"/>
  <c r="C108" i="5"/>
  <c r="B108" i="5"/>
  <c r="E107" i="5"/>
  <c r="D107" i="5"/>
  <c r="C107" i="5"/>
  <c r="E106" i="5"/>
  <c r="D106" i="5"/>
  <c r="C106" i="5"/>
  <c r="B106" i="5"/>
  <c r="E105" i="5"/>
  <c r="D105" i="5"/>
  <c r="C105" i="5"/>
  <c r="B105" i="5"/>
  <c r="E104" i="5"/>
  <c r="D104" i="5"/>
  <c r="C104" i="5"/>
  <c r="E103" i="5"/>
  <c r="D103" i="5"/>
  <c r="C103" i="5"/>
  <c r="B103" i="5"/>
  <c r="E102" i="5"/>
  <c r="D102" i="5"/>
  <c r="C102" i="5"/>
  <c r="B102" i="5"/>
  <c r="E101" i="5"/>
  <c r="D101" i="5"/>
  <c r="C101" i="5"/>
  <c r="E100" i="5"/>
  <c r="D100" i="5"/>
  <c r="C100" i="5"/>
  <c r="B100" i="5"/>
  <c r="E99" i="5"/>
  <c r="D99" i="5"/>
  <c r="C99" i="5"/>
  <c r="B99" i="5"/>
  <c r="E98" i="5"/>
  <c r="D98" i="5"/>
  <c r="C98" i="5"/>
  <c r="E97" i="5"/>
  <c r="D97" i="5"/>
  <c r="C97" i="5"/>
  <c r="B97" i="5"/>
  <c r="E96" i="5"/>
  <c r="D96" i="5"/>
  <c r="C96" i="5"/>
  <c r="B96" i="5"/>
  <c r="E95" i="5"/>
  <c r="D95" i="5"/>
  <c r="C95" i="5"/>
  <c r="E94" i="5"/>
  <c r="D94" i="5"/>
  <c r="C94" i="5"/>
  <c r="B94" i="5"/>
  <c r="E93" i="5"/>
  <c r="D93" i="5"/>
  <c r="C93" i="5"/>
  <c r="B93" i="5"/>
  <c r="E92" i="5"/>
  <c r="D92" i="5"/>
  <c r="C92" i="5"/>
  <c r="E91" i="5"/>
  <c r="D91" i="5"/>
  <c r="C91" i="5"/>
  <c r="B91" i="5"/>
  <c r="E90" i="5"/>
  <c r="D90" i="5"/>
  <c r="C90" i="5"/>
  <c r="B90" i="5"/>
  <c r="E89" i="5"/>
  <c r="D89" i="5"/>
  <c r="C89" i="5"/>
  <c r="E88" i="5"/>
  <c r="D88" i="5"/>
  <c r="C88" i="5"/>
  <c r="B88" i="5"/>
  <c r="E87" i="5"/>
  <c r="D87" i="5"/>
  <c r="C87" i="5"/>
  <c r="B87" i="5"/>
  <c r="E86" i="5"/>
  <c r="D86" i="5"/>
  <c r="C86" i="5"/>
  <c r="E85" i="5"/>
  <c r="D85" i="5"/>
  <c r="C85" i="5"/>
  <c r="B85" i="5"/>
  <c r="E84" i="5"/>
  <c r="D84" i="5"/>
  <c r="C84" i="5"/>
  <c r="B84" i="5"/>
  <c r="E83" i="5"/>
  <c r="D83" i="5"/>
  <c r="C83" i="5"/>
  <c r="E82" i="5"/>
  <c r="D82" i="5"/>
  <c r="C82" i="5"/>
  <c r="B82" i="5"/>
  <c r="E81" i="5"/>
  <c r="D81" i="5"/>
  <c r="C81" i="5"/>
  <c r="B81" i="5"/>
  <c r="E80" i="5"/>
  <c r="D80" i="5"/>
  <c r="C80" i="5"/>
  <c r="E79" i="5"/>
  <c r="D79" i="5"/>
  <c r="C79" i="5"/>
  <c r="B79" i="5"/>
  <c r="E78" i="5"/>
  <c r="D78" i="5"/>
  <c r="C78" i="5"/>
  <c r="B78" i="5"/>
  <c r="E77" i="5"/>
  <c r="D77" i="5"/>
  <c r="C77" i="5"/>
  <c r="E76" i="5"/>
  <c r="D76" i="5"/>
  <c r="C76" i="5"/>
  <c r="B76" i="5"/>
  <c r="E75" i="5"/>
  <c r="D75" i="5"/>
  <c r="C75" i="5"/>
  <c r="B75" i="5"/>
  <c r="E74" i="5"/>
  <c r="D74" i="5"/>
  <c r="C74" i="5"/>
  <c r="E73" i="5"/>
  <c r="D73" i="5"/>
  <c r="C73" i="5"/>
  <c r="B73" i="5"/>
  <c r="E72" i="5"/>
  <c r="D72" i="5"/>
  <c r="C72" i="5"/>
  <c r="B72" i="5"/>
  <c r="E71" i="5"/>
  <c r="D71" i="5"/>
  <c r="C71" i="5"/>
  <c r="C71" i="7" s="1"/>
  <c r="E70" i="5"/>
  <c r="D70" i="5"/>
  <c r="C70" i="5"/>
  <c r="B70" i="5"/>
  <c r="E69" i="5"/>
  <c r="D69" i="5"/>
  <c r="C69" i="5"/>
  <c r="B69" i="5"/>
  <c r="E68" i="5"/>
  <c r="D68" i="5"/>
  <c r="C68" i="5"/>
  <c r="E67" i="5"/>
  <c r="D67" i="5"/>
  <c r="C67" i="5"/>
  <c r="B67" i="5"/>
  <c r="E66" i="5"/>
  <c r="D66" i="5"/>
  <c r="C66" i="5"/>
  <c r="B66" i="5"/>
  <c r="E65" i="5"/>
  <c r="D65" i="5"/>
  <c r="C65" i="5"/>
  <c r="C65" i="7" s="1"/>
  <c r="E64" i="5"/>
  <c r="D64" i="5"/>
  <c r="C64" i="5"/>
  <c r="B64" i="5"/>
  <c r="E63" i="5"/>
  <c r="D63" i="5"/>
  <c r="C63" i="5"/>
  <c r="B63" i="5"/>
  <c r="E62" i="5"/>
  <c r="D62" i="5"/>
  <c r="C62" i="5"/>
  <c r="E61" i="5"/>
  <c r="D61" i="5"/>
  <c r="C61" i="5"/>
  <c r="B61" i="5"/>
  <c r="E60" i="5"/>
  <c r="D60" i="5"/>
  <c r="C60" i="5"/>
  <c r="B60" i="5"/>
  <c r="E59" i="5"/>
  <c r="D59" i="5"/>
  <c r="C59" i="5"/>
  <c r="C59" i="7" s="1"/>
  <c r="E58" i="5"/>
  <c r="D58" i="5"/>
  <c r="C58" i="5"/>
  <c r="B58" i="5"/>
  <c r="E57" i="5"/>
  <c r="D57" i="5"/>
  <c r="C57" i="5"/>
  <c r="B57" i="5"/>
  <c r="E56" i="5"/>
  <c r="D56" i="5"/>
  <c r="C56" i="5"/>
  <c r="E55" i="5"/>
  <c r="D55" i="5"/>
  <c r="C55" i="5"/>
  <c r="B55" i="5"/>
  <c r="E54" i="5"/>
  <c r="D54" i="5"/>
  <c r="C54" i="5"/>
  <c r="B54" i="5"/>
  <c r="E53" i="5"/>
  <c r="D53" i="5"/>
  <c r="C53" i="5"/>
  <c r="C53" i="7" s="1"/>
  <c r="E52" i="5"/>
  <c r="D52" i="5"/>
  <c r="C52" i="5"/>
  <c r="B52" i="5"/>
  <c r="E51" i="5"/>
  <c r="D51" i="5"/>
  <c r="C51" i="5"/>
  <c r="B51" i="5"/>
  <c r="E50" i="5"/>
  <c r="D50" i="5"/>
  <c r="C50" i="5"/>
  <c r="E49" i="5"/>
  <c r="D49" i="5"/>
  <c r="C49" i="5"/>
  <c r="B49" i="5"/>
  <c r="E48" i="5"/>
  <c r="D48" i="5"/>
  <c r="C48" i="5"/>
  <c r="B48" i="5"/>
  <c r="E47" i="5"/>
  <c r="D47" i="5"/>
  <c r="C47" i="5"/>
  <c r="C47" i="7" s="1"/>
  <c r="E46" i="5"/>
  <c r="D46" i="5"/>
  <c r="C46" i="5"/>
  <c r="B46" i="5"/>
  <c r="E45" i="5"/>
  <c r="D45" i="5"/>
  <c r="C45" i="5"/>
  <c r="B45" i="5"/>
  <c r="E44" i="5"/>
  <c r="D44" i="5"/>
  <c r="C44" i="5"/>
  <c r="E43" i="5"/>
  <c r="D43" i="5"/>
  <c r="C43" i="5"/>
  <c r="B43" i="5"/>
  <c r="E42" i="5"/>
  <c r="D42" i="5"/>
  <c r="C42" i="5"/>
  <c r="B42" i="5"/>
  <c r="E41" i="5"/>
  <c r="D41" i="5"/>
  <c r="C41" i="5"/>
  <c r="C41" i="7" s="1"/>
  <c r="E40" i="5"/>
  <c r="D40" i="5"/>
  <c r="C40" i="5"/>
  <c r="B40" i="5"/>
  <c r="E39" i="5"/>
  <c r="D39" i="5"/>
  <c r="C39" i="5"/>
  <c r="B39" i="5"/>
  <c r="E38" i="5"/>
  <c r="D38" i="5"/>
  <c r="C38" i="5"/>
  <c r="E37" i="5"/>
  <c r="D37" i="5"/>
  <c r="C37" i="5"/>
  <c r="B37" i="5"/>
  <c r="E36" i="5"/>
  <c r="D36" i="5"/>
  <c r="C36" i="5"/>
  <c r="B36" i="5"/>
  <c r="E35" i="5"/>
  <c r="D35" i="5"/>
  <c r="C35" i="5"/>
  <c r="C35" i="7" s="1"/>
  <c r="E34" i="5"/>
  <c r="D34" i="5"/>
  <c r="C34" i="5"/>
  <c r="B34" i="5"/>
  <c r="E33" i="5"/>
  <c r="D33" i="5"/>
  <c r="C33" i="5"/>
  <c r="B33" i="5"/>
  <c r="E32" i="5"/>
  <c r="D32" i="5"/>
  <c r="C32" i="5"/>
  <c r="E31" i="5"/>
  <c r="D31" i="5"/>
  <c r="C31" i="5"/>
  <c r="B31" i="5"/>
  <c r="E30" i="5"/>
  <c r="D30" i="5"/>
  <c r="C30" i="5"/>
  <c r="B30" i="5"/>
  <c r="E29" i="5"/>
  <c r="D29" i="5"/>
  <c r="C29" i="5"/>
  <c r="C29" i="7" s="1"/>
  <c r="E28" i="5"/>
  <c r="D28" i="5"/>
  <c r="C28" i="5"/>
  <c r="B28" i="5"/>
  <c r="E27" i="5"/>
  <c r="D27" i="5"/>
  <c r="C27" i="5"/>
  <c r="B27" i="5"/>
  <c r="E26" i="5"/>
  <c r="D26" i="5"/>
  <c r="C26" i="5"/>
  <c r="E25" i="5"/>
  <c r="D25" i="5"/>
  <c r="C25" i="5"/>
  <c r="B25" i="5"/>
  <c r="E24" i="5"/>
  <c r="D24" i="5"/>
  <c r="C24" i="5"/>
  <c r="B24" i="5"/>
  <c r="E23" i="5"/>
  <c r="D23" i="5"/>
  <c r="C23" i="5"/>
  <c r="C23" i="7" s="1"/>
  <c r="E22" i="5"/>
  <c r="D22" i="5"/>
  <c r="C22" i="5"/>
  <c r="B22" i="5"/>
  <c r="E21" i="5"/>
  <c r="D21" i="5"/>
  <c r="C21" i="5"/>
  <c r="B21" i="5"/>
  <c r="E20" i="5"/>
  <c r="D20" i="5"/>
  <c r="C20" i="5"/>
  <c r="E19" i="5"/>
  <c r="D19" i="5"/>
  <c r="C19" i="5"/>
  <c r="B19" i="5"/>
  <c r="E18" i="5"/>
  <c r="D18" i="5"/>
  <c r="C18" i="5"/>
  <c r="B18" i="5"/>
  <c r="E17" i="5"/>
  <c r="D17" i="5"/>
  <c r="C17" i="5"/>
  <c r="C17" i="7" s="1"/>
  <c r="E16" i="5"/>
  <c r="D16" i="5"/>
  <c r="C16" i="5"/>
  <c r="B16" i="5"/>
  <c r="E15" i="5"/>
  <c r="D15" i="5"/>
  <c r="C15" i="5"/>
  <c r="B15" i="5"/>
  <c r="E14" i="5"/>
  <c r="D14" i="5"/>
  <c r="C14" i="5"/>
  <c r="E13" i="5"/>
  <c r="D13" i="5"/>
  <c r="C13" i="5"/>
  <c r="B13" i="5"/>
  <c r="E12" i="5"/>
  <c r="D12" i="5"/>
  <c r="C12" i="5"/>
  <c r="B12" i="5"/>
  <c r="E11" i="5"/>
  <c r="D11" i="5"/>
  <c r="C11" i="5"/>
  <c r="C11" i="7" s="1"/>
  <c r="E10" i="5"/>
  <c r="D10" i="5"/>
  <c r="C10" i="5"/>
  <c r="B10" i="5"/>
  <c r="E9" i="5"/>
  <c r="D9" i="5"/>
  <c r="C9" i="5"/>
  <c r="E8" i="5"/>
  <c r="D8" i="5"/>
  <c r="C8" i="5"/>
  <c r="E7" i="5"/>
  <c r="D7" i="5"/>
  <c r="C7" i="5"/>
  <c r="B7" i="5"/>
  <c r="E6" i="5"/>
  <c r="D6" i="5"/>
  <c r="C6" i="5"/>
  <c r="B6" i="5"/>
  <c r="E5" i="5"/>
  <c r="D5" i="5"/>
  <c r="C5" i="5"/>
  <c r="C5" i="7" s="1"/>
  <c r="E4" i="5"/>
  <c r="D4" i="5"/>
  <c r="C4" i="5"/>
  <c r="B4" i="5"/>
  <c r="E3" i="5"/>
  <c r="D3" i="5"/>
  <c r="C3" i="5"/>
  <c r="B3" i="5"/>
  <c r="C2" i="5"/>
  <c r="D2" i="5"/>
  <c r="E2" i="5"/>
  <c r="E5" i="2"/>
  <c r="E6" i="2" s="1"/>
  <c r="E2" i="7" s="1"/>
  <c r="D5" i="2"/>
  <c r="D6" i="2" s="1"/>
  <c r="C5" i="2"/>
  <c r="C6" i="2" s="1"/>
  <c r="E1096" i="7"/>
  <c r="D1096" i="7"/>
  <c r="C1096" i="7"/>
  <c r="B1096" i="7"/>
  <c r="E1095" i="7"/>
  <c r="D1095" i="7"/>
  <c r="C1095" i="7"/>
  <c r="B1095" i="7"/>
  <c r="E1094" i="7"/>
  <c r="D1094" i="7"/>
  <c r="C1094" i="7"/>
  <c r="E1093" i="7"/>
  <c r="D1093" i="7"/>
  <c r="C1093" i="7"/>
  <c r="B1093" i="7"/>
  <c r="E1092" i="7"/>
  <c r="D1092" i="7"/>
  <c r="C1092" i="7"/>
  <c r="B1092" i="7"/>
  <c r="E1091" i="7"/>
  <c r="D1091" i="7"/>
  <c r="C1091" i="7"/>
  <c r="E1090" i="7"/>
  <c r="D1090" i="7"/>
  <c r="C1090" i="7"/>
  <c r="B1090" i="7"/>
  <c r="E1089" i="7"/>
  <c r="D1089" i="7"/>
  <c r="C1089" i="7"/>
  <c r="B1089" i="7"/>
  <c r="E1088" i="7"/>
  <c r="D1088" i="7"/>
  <c r="C1088" i="7"/>
  <c r="E1087" i="7"/>
  <c r="D1087" i="7"/>
  <c r="C1087" i="7"/>
  <c r="B1087" i="7"/>
  <c r="E1086" i="7"/>
  <c r="D1086" i="7"/>
  <c r="C1086" i="7"/>
  <c r="B1086" i="7"/>
  <c r="E1085" i="7"/>
  <c r="D1085" i="7"/>
  <c r="C1085" i="7"/>
  <c r="E1084" i="7"/>
  <c r="D1084" i="7"/>
  <c r="C1084" i="7"/>
  <c r="B1084" i="7"/>
  <c r="E1083" i="7"/>
  <c r="D1083" i="7"/>
  <c r="C1083" i="7"/>
  <c r="B1083" i="7"/>
  <c r="E1082" i="7"/>
  <c r="D1082" i="7"/>
  <c r="C1082" i="7"/>
  <c r="E1081" i="7"/>
  <c r="D1081" i="7"/>
  <c r="C1081" i="7"/>
  <c r="B1081" i="7"/>
  <c r="E1080" i="7"/>
  <c r="D1080" i="7"/>
  <c r="C1080" i="7"/>
  <c r="B1080" i="7"/>
  <c r="E1079" i="7"/>
  <c r="D1079" i="7"/>
  <c r="C1079" i="7"/>
  <c r="E1078" i="7"/>
  <c r="D1078" i="7"/>
  <c r="C1078" i="7"/>
  <c r="B1078" i="7"/>
  <c r="E1077" i="7"/>
  <c r="D1077" i="7"/>
  <c r="C1077" i="7"/>
  <c r="B1077" i="7"/>
  <c r="E1076" i="7"/>
  <c r="D1076" i="7"/>
  <c r="C1076" i="7"/>
  <c r="E1075" i="7"/>
  <c r="D1075" i="7"/>
  <c r="C1075" i="7"/>
  <c r="B1075" i="7"/>
  <c r="E1074" i="7"/>
  <c r="D1074" i="7"/>
  <c r="C1074" i="7"/>
  <c r="B1074" i="7"/>
  <c r="E1073" i="7"/>
  <c r="D1073" i="7"/>
  <c r="C1073" i="7"/>
  <c r="E1072" i="7"/>
  <c r="D1072" i="7"/>
  <c r="C1072" i="7"/>
  <c r="B1072" i="7"/>
  <c r="E1071" i="7"/>
  <c r="D1071" i="7"/>
  <c r="C1071" i="7"/>
  <c r="B1071" i="7"/>
  <c r="E1070" i="7"/>
  <c r="D1070" i="7"/>
  <c r="C1070" i="7"/>
  <c r="E1069" i="7"/>
  <c r="D1069" i="7"/>
  <c r="C1069" i="7"/>
  <c r="B1069" i="7"/>
  <c r="E1068" i="7"/>
  <c r="D1068" i="7"/>
  <c r="C1068" i="7"/>
  <c r="B1068" i="7"/>
  <c r="E1067" i="7"/>
  <c r="D1067" i="7"/>
  <c r="C1067" i="7"/>
  <c r="E1066" i="7"/>
  <c r="D1066" i="7"/>
  <c r="C1066" i="7"/>
  <c r="B1066" i="7"/>
  <c r="E1065" i="7"/>
  <c r="D1065" i="7"/>
  <c r="C1065" i="7"/>
  <c r="B1065" i="7"/>
  <c r="E1064" i="7"/>
  <c r="D1064" i="7"/>
  <c r="C1064" i="7"/>
  <c r="E1063" i="7"/>
  <c r="D1063" i="7"/>
  <c r="C1063" i="7"/>
  <c r="B1063" i="7"/>
  <c r="E1062" i="7"/>
  <c r="D1062" i="7"/>
  <c r="C1062" i="7"/>
  <c r="B1062" i="7"/>
  <c r="E1061" i="7"/>
  <c r="D1061" i="7"/>
  <c r="C1061" i="7"/>
  <c r="E1060" i="7"/>
  <c r="D1060" i="7"/>
  <c r="C1060" i="7"/>
  <c r="B1060" i="7"/>
  <c r="E1059" i="7"/>
  <c r="D1059" i="7"/>
  <c r="C1059" i="7"/>
  <c r="B1059" i="7"/>
  <c r="E1058" i="7"/>
  <c r="D1058" i="7"/>
  <c r="C1058" i="7"/>
  <c r="E1057" i="7"/>
  <c r="D1057" i="7"/>
  <c r="C1057" i="7"/>
  <c r="B1057" i="7"/>
  <c r="E1056" i="7"/>
  <c r="D1056" i="7"/>
  <c r="C1056" i="7"/>
  <c r="B1056" i="7"/>
  <c r="E1055" i="7"/>
  <c r="D1055" i="7"/>
  <c r="C1055" i="7"/>
  <c r="E1054" i="7"/>
  <c r="D1054" i="7"/>
  <c r="C1054" i="7"/>
  <c r="B1054" i="7"/>
  <c r="E1053" i="7"/>
  <c r="D1053" i="7"/>
  <c r="C1053" i="7"/>
  <c r="B1053" i="7"/>
  <c r="E1052" i="7"/>
  <c r="D1052" i="7"/>
  <c r="C1052" i="7"/>
  <c r="E1051" i="7"/>
  <c r="D1051" i="7"/>
  <c r="C1051" i="7"/>
  <c r="B1051" i="7"/>
  <c r="E1050" i="7"/>
  <c r="D1050" i="7"/>
  <c r="C1050" i="7"/>
  <c r="B1050" i="7"/>
  <c r="E1049" i="7"/>
  <c r="D1049" i="7"/>
  <c r="C1049" i="7"/>
  <c r="E1048" i="7"/>
  <c r="D1048" i="7"/>
  <c r="C1048" i="7"/>
  <c r="B1048" i="7"/>
  <c r="E1047" i="7"/>
  <c r="D1047" i="7"/>
  <c r="C1047" i="7"/>
  <c r="B1047" i="7"/>
  <c r="E1046" i="7"/>
  <c r="D1046" i="7"/>
  <c r="C1046" i="7"/>
  <c r="E1045" i="7"/>
  <c r="D1045" i="7"/>
  <c r="C1045" i="7"/>
  <c r="B1045" i="7"/>
  <c r="E1044" i="7"/>
  <c r="D1044" i="7"/>
  <c r="C1044" i="7"/>
  <c r="B1044" i="7"/>
  <c r="E1043" i="7"/>
  <c r="D1043" i="7"/>
  <c r="C1043" i="7"/>
  <c r="E1042" i="7"/>
  <c r="D1042" i="7"/>
  <c r="C1042" i="7"/>
  <c r="B1042" i="7"/>
  <c r="E1041" i="7"/>
  <c r="D1041" i="7"/>
  <c r="C1041" i="7"/>
  <c r="B1041" i="7"/>
  <c r="E1040" i="7"/>
  <c r="D1040" i="7"/>
  <c r="C1040" i="7"/>
  <c r="E1039" i="7"/>
  <c r="D1039" i="7"/>
  <c r="C1039" i="7"/>
  <c r="B1039" i="7"/>
  <c r="E1038" i="7"/>
  <c r="D1038" i="7"/>
  <c r="C1038" i="7"/>
  <c r="B1038" i="7"/>
  <c r="E1037" i="7"/>
  <c r="D1037" i="7"/>
  <c r="C1037" i="7"/>
  <c r="E1036" i="7"/>
  <c r="D1036" i="7"/>
  <c r="C1036" i="7"/>
  <c r="B1036" i="7"/>
  <c r="E1035" i="7"/>
  <c r="D1035" i="7"/>
  <c r="C1035" i="7"/>
  <c r="B1035" i="7"/>
  <c r="E1034" i="7"/>
  <c r="D1034" i="7"/>
  <c r="C1034" i="7"/>
  <c r="E1033" i="7"/>
  <c r="D1033" i="7"/>
  <c r="C1033" i="7"/>
  <c r="B1033" i="7"/>
  <c r="E1032" i="7"/>
  <c r="D1032" i="7"/>
  <c r="C1032" i="7"/>
  <c r="B1032" i="7"/>
  <c r="E1031" i="7"/>
  <c r="D1031" i="7"/>
  <c r="C1031" i="7"/>
  <c r="E1030" i="7"/>
  <c r="D1030" i="7"/>
  <c r="C1030" i="7"/>
  <c r="B1030" i="7"/>
  <c r="E1029" i="7"/>
  <c r="D1029" i="7"/>
  <c r="C1029" i="7"/>
  <c r="B1029" i="7"/>
  <c r="E1028" i="7"/>
  <c r="D1028" i="7"/>
  <c r="C1028" i="7"/>
  <c r="E1027" i="7"/>
  <c r="D1027" i="7"/>
  <c r="C1027" i="7"/>
  <c r="B1027" i="7"/>
  <c r="E1026" i="7"/>
  <c r="D1026" i="7"/>
  <c r="C1026" i="7"/>
  <c r="B1026" i="7"/>
  <c r="E1025" i="7"/>
  <c r="D1025" i="7"/>
  <c r="C1025" i="7"/>
  <c r="E1024" i="7"/>
  <c r="D1024" i="7"/>
  <c r="C1024" i="7"/>
  <c r="B1024" i="7"/>
  <c r="E1023" i="7"/>
  <c r="D1023" i="7"/>
  <c r="C1023" i="7"/>
  <c r="B1023" i="7"/>
  <c r="E1022" i="7"/>
  <c r="D1022" i="7"/>
  <c r="C1022" i="7"/>
  <c r="E1021" i="7"/>
  <c r="D1021" i="7"/>
  <c r="C1021" i="7"/>
  <c r="B1021" i="7"/>
  <c r="E1020" i="7"/>
  <c r="D1020" i="7"/>
  <c r="C1020" i="7"/>
  <c r="B1020" i="7"/>
  <c r="E1019" i="7"/>
  <c r="D1019" i="7"/>
  <c r="C1019" i="7"/>
  <c r="E1018" i="7"/>
  <c r="D1018" i="7"/>
  <c r="C1018" i="7"/>
  <c r="B1018" i="7"/>
  <c r="E1017" i="7"/>
  <c r="D1017" i="7"/>
  <c r="C1017" i="7"/>
  <c r="B1017" i="7"/>
  <c r="E1016" i="7"/>
  <c r="D1016" i="7"/>
  <c r="C1016" i="7"/>
  <c r="E1015" i="7"/>
  <c r="D1015" i="7"/>
  <c r="C1015" i="7"/>
  <c r="B1015" i="7"/>
  <c r="E1014" i="7"/>
  <c r="D1014" i="7"/>
  <c r="C1014" i="7"/>
  <c r="B1014" i="7"/>
  <c r="E1013" i="7"/>
  <c r="D1013" i="7"/>
  <c r="C1013" i="7"/>
  <c r="E1012" i="7"/>
  <c r="D1012" i="7"/>
  <c r="C1012" i="7"/>
  <c r="B1012" i="7"/>
  <c r="E1011" i="7"/>
  <c r="D1011" i="7"/>
  <c r="C1011" i="7"/>
  <c r="B1011" i="7"/>
  <c r="E1010" i="7"/>
  <c r="D1010" i="7"/>
  <c r="C1010" i="7"/>
  <c r="E1009" i="7"/>
  <c r="D1009" i="7"/>
  <c r="C1009" i="7"/>
  <c r="B1009" i="7"/>
  <c r="E1008" i="7"/>
  <c r="D1008" i="7"/>
  <c r="C1008" i="7"/>
  <c r="B1008" i="7"/>
  <c r="E1007" i="7"/>
  <c r="D1007" i="7"/>
  <c r="C1007" i="7"/>
  <c r="E1006" i="7"/>
  <c r="D1006" i="7"/>
  <c r="C1006" i="7"/>
  <c r="B1006" i="7"/>
  <c r="E1005" i="7"/>
  <c r="D1005" i="7"/>
  <c r="C1005" i="7"/>
  <c r="B1005" i="7"/>
  <c r="E1004" i="7"/>
  <c r="D1004" i="7"/>
  <c r="C1004" i="7"/>
  <c r="E1003" i="7"/>
  <c r="D1003" i="7"/>
  <c r="C1003" i="7"/>
  <c r="B1003" i="7"/>
  <c r="E1002" i="7"/>
  <c r="D1002" i="7"/>
  <c r="C1002" i="7"/>
  <c r="B1002" i="7"/>
  <c r="E1001" i="7"/>
  <c r="D1001" i="7"/>
  <c r="C1001" i="7"/>
  <c r="E1000" i="7"/>
  <c r="D1000" i="7"/>
  <c r="C1000" i="7"/>
  <c r="B1000" i="7"/>
  <c r="E999" i="7"/>
  <c r="D999" i="7"/>
  <c r="C999" i="7"/>
  <c r="B999" i="7"/>
  <c r="E998" i="7"/>
  <c r="D998" i="7"/>
  <c r="C998" i="7"/>
  <c r="E997" i="7"/>
  <c r="D997" i="7"/>
  <c r="C997" i="7"/>
  <c r="B997" i="7"/>
  <c r="E996" i="7"/>
  <c r="D996" i="7"/>
  <c r="C996" i="7"/>
  <c r="B996" i="7"/>
  <c r="E995" i="7"/>
  <c r="D995" i="7"/>
  <c r="C995" i="7"/>
  <c r="E994" i="7"/>
  <c r="D994" i="7"/>
  <c r="C994" i="7"/>
  <c r="B994" i="7"/>
  <c r="E993" i="7"/>
  <c r="D993" i="7"/>
  <c r="C993" i="7"/>
  <c r="B993" i="7"/>
  <c r="E992" i="7"/>
  <c r="D992" i="7"/>
  <c r="C992" i="7"/>
  <c r="E991" i="7"/>
  <c r="D991" i="7"/>
  <c r="C991" i="7"/>
  <c r="B991" i="7"/>
  <c r="E990" i="7"/>
  <c r="D990" i="7"/>
  <c r="C990" i="7"/>
  <c r="B990" i="7"/>
  <c r="E989" i="7"/>
  <c r="D989" i="7"/>
  <c r="C989" i="7"/>
  <c r="E988" i="7"/>
  <c r="D988" i="7"/>
  <c r="C988" i="7"/>
  <c r="B988" i="7"/>
  <c r="E987" i="7"/>
  <c r="D987" i="7"/>
  <c r="C987" i="7"/>
  <c r="B987" i="7"/>
  <c r="E986" i="7"/>
  <c r="D986" i="7"/>
  <c r="C986" i="7"/>
  <c r="E985" i="7"/>
  <c r="D985" i="7"/>
  <c r="C985" i="7"/>
  <c r="B985" i="7"/>
  <c r="E984" i="7"/>
  <c r="D984" i="7"/>
  <c r="C984" i="7"/>
  <c r="B984" i="7"/>
  <c r="E983" i="7"/>
  <c r="D983" i="7"/>
  <c r="C983" i="7"/>
  <c r="E982" i="7"/>
  <c r="D982" i="7"/>
  <c r="C982" i="7"/>
  <c r="B982" i="7"/>
  <c r="E981" i="7"/>
  <c r="D981" i="7"/>
  <c r="C981" i="7"/>
  <c r="B981" i="7"/>
  <c r="E980" i="7"/>
  <c r="D980" i="7"/>
  <c r="C980" i="7"/>
  <c r="E979" i="7"/>
  <c r="D979" i="7"/>
  <c r="C979" i="7"/>
  <c r="B979" i="7"/>
  <c r="E978" i="7"/>
  <c r="D978" i="7"/>
  <c r="C978" i="7"/>
  <c r="B978" i="7"/>
  <c r="E977" i="7"/>
  <c r="D977" i="7"/>
  <c r="C977" i="7"/>
  <c r="E976" i="7"/>
  <c r="D976" i="7"/>
  <c r="C976" i="7"/>
  <c r="B976" i="7"/>
  <c r="E975" i="7"/>
  <c r="D975" i="7"/>
  <c r="C975" i="7"/>
  <c r="B975" i="7"/>
  <c r="E974" i="7"/>
  <c r="D974" i="7"/>
  <c r="C974" i="7"/>
  <c r="E973" i="7"/>
  <c r="D973" i="7"/>
  <c r="C973" i="7"/>
  <c r="B973" i="7"/>
  <c r="E972" i="7"/>
  <c r="D972" i="7"/>
  <c r="C972" i="7"/>
  <c r="B972" i="7"/>
  <c r="E971" i="7"/>
  <c r="D971" i="7"/>
  <c r="C971" i="7"/>
  <c r="E970" i="7"/>
  <c r="D970" i="7"/>
  <c r="C970" i="7"/>
  <c r="B970" i="7"/>
  <c r="E969" i="7"/>
  <c r="D969" i="7"/>
  <c r="C969" i="7"/>
  <c r="B969" i="7"/>
  <c r="E968" i="7"/>
  <c r="D968" i="7"/>
  <c r="C968" i="7"/>
  <c r="B968" i="7"/>
  <c r="E967" i="7"/>
  <c r="D967" i="7"/>
  <c r="C967" i="7"/>
  <c r="B967" i="7"/>
  <c r="E966" i="7"/>
  <c r="D966" i="7"/>
  <c r="C966" i="7"/>
  <c r="B966" i="7"/>
  <c r="E965" i="7"/>
  <c r="D965" i="7"/>
  <c r="C965" i="7"/>
  <c r="E964" i="7"/>
  <c r="D964" i="7"/>
  <c r="C964" i="7"/>
  <c r="B964" i="7"/>
  <c r="E963" i="7"/>
  <c r="D963" i="7"/>
  <c r="C963" i="7"/>
  <c r="B963" i="7"/>
  <c r="E962" i="7"/>
  <c r="D962" i="7"/>
  <c r="C962" i="7"/>
  <c r="E961" i="7"/>
  <c r="D961" i="7"/>
  <c r="C961" i="7"/>
  <c r="B961" i="7"/>
  <c r="E960" i="7"/>
  <c r="D960" i="7"/>
  <c r="C960" i="7"/>
  <c r="B960" i="7"/>
  <c r="E959" i="7"/>
  <c r="D959" i="7"/>
  <c r="C959" i="7"/>
  <c r="E958" i="7"/>
  <c r="D958" i="7"/>
  <c r="C958" i="7"/>
  <c r="B958" i="7"/>
  <c r="E957" i="7"/>
  <c r="D957" i="7"/>
  <c r="C957" i="7"/>
  <c r="B957" i="7"/>
  <c r="E956" i="7"/>
  <c r="D956" i="7"/>
  <c r="C956" i="7"/>
  <c r="E955" i="7"/>
  <c r="D955" i="7"/>
  <c r="C955" i="7"/>
  <c r="B955" i="7"/>
  <c r="E954" i="7"/>
  <c r="D954" i="7"/>
  <c r="C954" i="7"/>
  <c r="B954" i="7"/>
  <c r="E953" i="7"/>
  <c r="D953" i="7"/>
  <c r="C953" i="7"/>
  <c r="E952" i="7"/>
  <c r="D952" i="7"/>
  <c r="C952" i="7"/>
  <c r="B952" i="7"/>
  <c r="E951" i="7"/>
  <c r="D951" i="7"/>
  <c r="C951" i="7"/>
  <c r="B951" i="7"/>
  <c r="E950" i="7"/>
  <c r="D950" i="7"/>
  <c r="C950" i="7"/>
  <c r="E949" i="7"/>
  <c r="D949" i="7"/>
  <c r="C949" i="7"/>
  <c r="B949" i="7"/>
  <c r="E948" i="7"/>
  <c r="D948" i="7"/>
  <c r="C948" i="7"/>
  <c r="B948" i="7"/>
  <c r="E947" i="7"/>
  <c r="D947" i="7"/>
  <c r="C947" i="7"/>
  <c r="E946" i="7"/>
  <c r="D946" i="7"/>
  <c r="C946" i="7"/>
  <c r="B946" i="7"/>
  <c r="E945" i="7"/>
  <c r="D945" i="7"/>
  <c r="C945" i="7"/>
  <c r="B945" i="7"/>
  <c r="E944" i="7"/>
  <c r="D944" i="7"/>
  <c r="C944" i="7"/>
  <c r="E943" i="7"/>
  <c r="D943" i="7"/>
  <c r="C943" i="7"/>
  <c r="B943" i="7"/>
  <c r="E942" i="7"/>
  <c r="D942" i="7"/>
  <c r="C942" i="7"/>
  <c r="B942" i="7"/>
  <c r="E941" i="7"/>
  <c r="D941" i="7"/>
  <c r="C941" i="7"/>
  <c r="E940" i="7"/>
  <c r="D940" i="7"/>
  <c r="C940" i="7"/>
  <c r="B940" i="7"/>
  <c r="E939" i="7"/>
  <c r="D939" i="7"/>
  <c r="C939" i="7"/>
  <c r="B939" i="7"/>
  <c r="E938" i="7"/>
  <c r="D938" i="7"/>
  <c r="C938" i="7"/>
  <c r="E937" i="7"/>
  <c r="D937" i="7"/>
  <c r="C937" i="7"/>
  <c r="B937" i="7"/>
  <c r="E936" i="7"/>
  <c r="D936" i="7"/>
  <c r="C936" i="7"/>
  <c r="B936" i="7"/>
  <c r="E935" i="7"/>
  <c r="D935" i="7"/>
  <c r="C935" i="7"/>
  <c r="E934" i="7"/>
  <c r="D934" i="7"/>
  <c r="C934" i="7"/>
  <c r="B934" i="7"/>
  <c r="E933" i="7"/>
  <c r="D933" i="7"/>
  <c r="C933" i="7"/>
  <c r="B933" i="7"/>
  <c r="E932" i="7"/>
  <c r="D932" i="7"/>
  <c r="C932" i="7"/>
  <c r="E931" i="7"/>
  <c r="D931" i="7"/>
  <c r="C931" i="7"/>
  <c r="B931" i="7"/>
  <c r="E930" i="7"/>
  <c r="D930" i="7"/>
  <c r="C930" i="7"/>
  <c r="B930" i="7"/>
  <c r="E929" i="7"/>
  <c r="D929" i="7"/>
  <c r="C929" i="7"/>
  <c r="E928" i="7"/>
  <c r="D928" i="7"/>
  <c r="C928" i="7"/>
  <c r="B928" i="7"/>
  <c r="E927" i="7"/>
  <c r="D927" i="7"/>
  <c r="C927" i="7"/>
  <c r="B927" i="7"/>
  <c r="E926" i="7"/>
  <c r="D926" i="7"/>
  <c r="C926" i="7"/>
  <c r="E925" i="7"/>
  <c r="D925" i="7"/>
  <c r="C925" i="7"/>
  <c r="B925" i="7"/>
  <c r="E924" i="7"/>
  <c r="D924" i="7"/>
  <c r="C924" i="7"/>
  <c r="B924" i="7"/>
  <c r="E923" i="7"/>
  <c r="D923" i="7"/>
  <c r="C923" i="7"/>
  <c r="E922" i="7"/>
  <c r="D922" i="7"/>
  <c r="C922" i="7"/>
  <c r="B922" i="7"/>
  <c r="E921" i="7"/>
  <c r="D921" i="7"/>
  <c r="C921" i="7"/>
  <c r="B921" i="7"/>
  <c r="E920" i="7"/>
  <c r="D920" i="7"/>
  <c r="C920" i="7"/>
  <c r="E919" i="7"/>
  <c r="D919" i="7"/>
  <c r="C919" i="7"/>
  <c r="B919" i="7"/>
  <c r="E918" i="7"/>
  <c r="D918" i="7"/>
  <c r="C918" i="7"/>
  <c r="B918" i="7"/>
  <c r="E917" i="7"/>
  <c r="D917" i="7"/>
  <c r="C917" i="7"/>
  <c r="E916" i="7"/>
  <c r="D916" i="7"/>
  <c r="C916" i="7"/>
  <c r="B916" i="7"/>
  <c r="E915" i="7"/>
  <c r="D915" i="7"/>
  <c r="C915" i="7"/>
  <c r="B915" i="7"/>
  <c r="E914" i="7"/>
  <c r="D914" i="7"/>
  <c r="C914" i="7"/>
  <c r="E913" i="7"/>
  <c r="D913" i="7"/>
  <c r="C913" i="7"/>
  <c r="B913" i="7"/>
  <c r="E912" i="7"/>
  <c r="D912" i="7"/>
  <c r="C912" i="7"/>
  <c r="B912" i="7"/>
  <c r="E911" i="7"/>
  <c r="D911" i="7"/>
  <c r="C911" i="7"/>
  <c r="E910" i="7"/>
  <c r="D910" i="7"/>
  <c r="C910" i="7"/>
  <c r="B910" i="7"/>
  <c r="E909" i="7"/>
  <c r="D909" i="7"/>
  <c r="C909" i="7"/>
  <c r="B909" i="7"/>
  <c r="E908" i="7"/>
  <c r="D908" i="7"/>
  <c r="C908" i="7"/>
  <c r="E907" i="7"/>
  <c r="D907" i="7"/>
  <c r="C907" i="7"/>
  <c r="B907" i="7"/>
  <c r="E906" i="7"/>
  <c r="D906" i="7"/>
  <c r="C906" i="7"/>
  <c r="B906" i="7"/>
  <c r="E905" i="7"/>
  <c r="D905" i="7"/>
  <c r="C905" i="7"/>
  <c r="E904" i="7"/>
  <c r="D904" i="7"/>
  <c r="C904" i="7"/>
  <c r="B904" i="7"/>
  <c r="E903" i="7"/>
  <c r="D903" i="7"/>
  <c r="C903" i="7"/>
  <c r="B903" i="7"/>
  <c r="E902" i="7"/>
  <c r="D902" i="7"/>
  <c r="C902" i="7"/>
  <c r="E901" i="7"/>
  <c r="D901" i="7"/>
  <c r="C901" i="7"/>
  <c r="B901" i="7"/>
  <c r="E900" i="7"/>
  <c r="D900" i="7"/>
  <c r="C900" i="7"/>
  <c r="E899" i="7"/>
  <c r="D899" i="7"/>
  <c r="C899" i="7"/>
  <c r="E898" i="7"/>
  <c r="D898" i="7"/>
  <c r="C898" i="7"/>
  <c r="E897" i="7"/>
  <c r="D897" i="7"/>
  <c r="C897" i="7"/>
  <c r="E896" i="7"/>
  <c r="D896" i="7"/>
  <c r="C896" i="7"/>
  <c r="B896" i="7"/>
  <c r="E895" i="7"/>
  <c r="D895" i="7"/>
  <c r="C895" i="7"/>
  <c r="B895" i="7"/>
  <c r="E894" i="7"/>
  <c r="D894" i="7"/>
  <c r="C894" i="7"/>
  <c r="B894" i="7"/>
  <c r="E893" i="7"/>
  <c r="D893" i="7"/>
  <c r="C893" i="7"/>
  <c r="E892" i="7"/>
  <c r="D892" i="7"/>
  <c r="C892" i="7"/>
  <c r="B892" i="7"/>
  <c r="E891" i="7"/>
  <c r="D891" i="7"/>
  <c r="C891" i="7"/>
  <c r="B891" i="7"/>
  <c r="E890" i="7"/>
  <c r="D890" i="7"/>
  <c r="C890" i="7"/>
  <c r="B890" i="7"/>
  <c r="E889" i="7"/>
  <c r="D889" i="7"/>
  <c r="C889" i="7"/>
  <c r="B889" i="7"/>
  <c r="E888" i="7"/>
  <c r="D888" i="7"/>
  <c r="C888" i="7"/>
  <c r="B888" i="7"/>
  <c r="E887" i="7"/>
  <c r="D887" i="7"/>
  <c r="C887" i="7"/>
  <c r="E886" i="7"/>
  <c r="D886" i="7"/>
  <c r="C886" i="7"/>
  <c r="B886" i="7"/>
  <c r="E885" i="7"/>
  <c r="D885" i="7"/>
  <c r="C885" i="7"/>
  <c r="B885" i="7"/>
  <c r="E884" i="7"/>
  <c r="D884" i="7"/>
  <c r="C884" i="7"/>
  <c r="B884" i="7"/>
  <c r="E883" i="7"/>
  <c r="D883" i="7"/>
  <c r="C883" i="7"/>
  <c r="B883" i="7"/>
  <c r="E882" i="7"/>
  <c r="D882" i="7"/>
  <c r="C882" i="7"/>
  <c r="B882" i="7"/>
  <c r="E881" i="7"/>
  <c r="D881" i="7"/>
  <c r="C881" i="7"/>
  <c r="E880" i="7"/>
  <c r="D880" i="7"/>
  <c r="C880" i="7"/>
  <c r="B880" i="7"/>
  <c r="E879" i="7"/>
  <c r="D879" i="7"/>
  <c r="C879" i="7"/>
  <c r="B879" i="7"/>
  <c r="E878" i="7"/>
  <c r="D878" i="7"/>
  <c r="C878" i="7"/>
  <c r="E877" i="7"/>
  <c r="D877" i="7"/>
  <c r="C877" i="7"/>
  <c r="B877" i="7"/>
  <c r="E876" i="7"/>
  <c r="D876" i="7"/>
  <c r="C876" i="7"/>
  <c r="B876" i="7"/>
  <c r="E875" i="7"/>
  <c r="D875" i="7"/>
  <c r="C875" i="7"/>
  <c r="E874" i="7"/>
  <c r="D874" i="7"/>
  <c r="C874" i="7"/>
  <c r="B874" i="7"/>
  <c r="E873" i="7"/>
  <c r="D873" i="7"/>
  <c r="C873" i="7"/>
  <c r="B873" i="7"/>
  <c r="E872" i="7"/>
  <c r="D872" i="7"/>
  <c r="C872" i="7"/>
  <c r="E871" i="7"/>
  <c r="D871" i="7"/>
  <c r="C871" i="7"/>
  <c r="B871" i="7"/>
  <c r="E870" i="7"/>
  <c r="D870" i="7"/>
  <c r="C870" i="7"/>
  <c r="B870" i="7"/>
  <c r="E869" i="7"/>
  <c r="D869" i="7"/>
  <c r="C869" i="7"/>
  <c r="E868" i="7"/>
  <c r="D868" i="7"/>
  <c r="C868" i="7"/>
  <c r="B868" i="7"/>
  <c r="E867" i="7"/>
  <c r="D867" i="7"/>
  <c r="C867" i="7"/>
  <c r="B867" i="7"/>
  <c r="E866" i="7"/>
  <c r="D866" i="7"/>
  <c r="C866" i="7"/>
  <c r="E865" i="7"/>
  <c r="D865" i="7"/>
  <c r="C865" i="7"/>
  <c r="B865" i="7"/>
  <c r="E864" i="7"/>
  <c r="D864" i="7"/>
  <c r="C864" i="7"/>
  <c r="B864" i="7"/>
  <c r="E863" i="7"/>
  <c r="D863" i="7"/>
  <c r="C863" i="7"/>
  <c r="E862" i="7"/>
  <c r="D862" i="7"/>
  <c r="C862" i="7"/>
  <c r="B862" i="7"/>
  <c r="E861" i="7"/>
  <c r="D861" i="7"/>
  <c r="C861" i="7"/>
  <c r="B861" i="7"/>
  <c r="E860" i="7"/>
  <c r="D860" i="7"/>
  <c r="C860" i="7"/>
  <c r="E859" i="7"/>
  <c r="D859" i="7"/>
  <c r="C859" i="7"/>
  <c r="B859" i="7"/>
  <c r="E858" i="7"/>
  <c r="D858" i="7"/>
  <c r="C858" i="7"/>
  <c r="B858" i="7"/>
  <c r="E857" i="7"/>
  <c r="D857" i="7"/>
  <c r="C857" i="7"/>
  <c r="E856" i="7"/>
  <c r="D856" i="7"/>
  <c r="C856" i="7"/>
  <c r="B856" i="7"/>
  <c r="E855" i="7"/>
  <c r="D855" i="7"/>
  <c r="C855" i="7"/>
  <c r="B855" i="7"/>
  <c r="E854" i="7"/>
  <c r="D854" i="7"/>
  <c r="C854" i="7"/>
  <c r="E853" i="7"/>
  <c r="D853" i="7"/>
  <c r="C853" i="7"/>
  <c r="B853" i="7"/>
  <c r="E852" i="7"/>
  <c r="D852" i="7"/>
  <c r="C852" i="7"/>
  <c r="B852" i="7"/>
  <c r="E851" i="7"/>
  <c r="D851" i="7"/>
  <c r="C851" i="7"/>
  <c r="E850" i="7"/>
  <c r="D850" i="7"/>
  <c r="C850" i="7"/>
  <c r="B850" i="7"/>
  <c r="E849" i="7"/>
  <c r="D849" i="7"/>
  <c r="C849" i="7"/>
  <c r="B849" i="7"/>
  <c r="E848" i="7"/>
  <c r="D848" i="7"/>
  <c r="C848" i="7"/>
  <c r="E847" i="7"/>
  <c r="D847" i="7"/>
  <c r="C847" i="7"/>
  <c r="B847" i="7"/>
  <c r="E846" i="7"/>
  <c r="D846" i="7"/>
  <c r="C846" i="7"/>
  <c r="B846" i="7"/>
  <c r="E845" i="7"/>
  <c r="D845" i="7"/>
  <c r="C845" i="7"/>
  <c r="E844" i="7"/>
  <c r="D844" i="7"/>
  <c r="C844" i="7"/>
  <c r="B844" i="7"/>
  <c r="E843" i="7"/>
  <c r="D843" i="7"/>
  <c r="C843" i="7"/>
  <c r="B843" i="7"/>
  <c r="E842" i="7"/>
  <c r="D842" i="7"/>
  <c r="C842" i="7"/>
  <c r="E841" i="7"/>
  <c r="D841" i="7"/>
  <c r="C841" i="7"/>
  <c r="B841" i="7"/>
  <c r="E840" i="7"/>
  <c r="D840" i="7"/>
  <c r="C840" i="7"/>
  <c r="B840" i="7"/>
  <c r="E839" i="7"/>
  <c r="D839" i="7"/>
  <c r="C839" i="7"/>
  <c r="E838" i="7"/>
  <c r="D838" i="7"/>
  <c r="C838" i="7"/>
  <c r="B838" i="7"/>
  <c r="E837" i="7"/>
  <c r="D837" i="7"/>
  <c r="C837" i="7"/>
  <c r="B837" i="7"/>
  <c r="E836" i="7"/>
  <c r="D836" i="7"/>
  <c r="C836" i="7"/>
  <c r="E835" i="7"/>
  <c r="D835" i="7"/>
  <c r="C835" i="7"/>
  <c r="B835" i="7"/>
  <c r="E834" i="7"/>
  <c r="D834" i="7"/>
  <c r="C834" i="7"/>
  <c r="B834" i="7"/>
  <c r="E833" i="7"/>
  <c r="D833" i="7"/>
  <c r="C833" i="7"/>
  <c r="E832" i="7"/>
  <c r="D832" i="7"/>
  <c r="C832" i="7"/>
  <c r="B832" i="7"/>
  <c r="E831" i="7"/>
  <c r="D831" i="7"/>
  <c r="C831" i="7"/>
  <c r="B831" i="7"/>
  <c r="E830" i="7"/>
  <c r="D830" i="7"/>
  <c r="C830" i="7"/>
  <c r="E829" i="7"/>
  <c r="D829" i="7"/>
  <c r="C829" i="7"/>
  <c r="B829" i="7"/>
  <c r="E828" i="7"/>
  <c r="D828" i="7"/>
  <c r="C828" i="7"/>
  <c r="B828" i="7"/>
  <c r="E827" i="7"/>
  <c r="D827" i="7"/>
  <c r="C827" i="7"/>
  <c r="E826" i="7"/>
  <c r="D826" i="7"/>
  <c r="C826" i="7"/>
  <c r="B826" i="7"/>
  <c r="E825" i="7"/>
  <c r="D825" i="7"/>
  <c r="C825" i="7"/>
  <c r="B825" i="7"/>
  <c r="E824" i="7"/>
  <c r="D824" i="7"/>
  <c r="C824" i="7"/>
  <c r="E823" i="7"/>
  <c r="D823" i="7"/>
  <c r="C823" i="7"/>
  <c r="B823" i="7"/>
  <c r="E822" i="7"/>
  <c r="D822" i="7"/>
  <c r="C822" i="7"/>
  <c r="B822" i="7"/>
  <c r="E821" i="7"/>
  <c r="D821" i="7"/>
  <c r="C821" i="7"/>
  <c r="B821" i="7"/>
  <c r="E820" i="7"/>
  <c r="D820" i="7"/>
  <c r="C820" i="7"/>
  <c r="B820" i="7"/>
  <c r="E819" i="7"/>
  <c r="D819" i="7"/>
  <c r="C819" i="7"/>
  <c r="B819" i="7"/>
  <c r="E818" i="7"/>
  <c r="D818" i="7"/>
  <c r="C818" i="7"/>
  <c r="E817" i="7"/>
  <c r="D817" i="7"/>
  <c r="C817" i="7"/>
  <c r="B817" i="7"/>
  <c r="E816" i="7"/>
  <c r="D816" i="7"/>
  <c r="C816" i="7"/>
  <c r="B816" i="7"/>
  <c r="E815" i="7"/>
  <c r="D815" i="7"/>
  <c r="C815" i="7"/>
  <c r="E814" i="7"/>
  <c r="D814" i="7"/>
  <c r="C814" i="7"/>
  <c r="B814" i="7"/>
  <c r="E813" i="7"/>
  <c r="D813" i="7"/>
  <c r="C813" i="7"/>
  <c r="B813" i="7"/>
  <c r="E812" i="7"/>
  <c r="D812" i="7"/>
  <c r="C812" i="7"/>
  <c r="E811" i="7"/>
  <c r="D811" i="7"/>
  <c r="C811" i="7"/>
  <c r="B811" i="7"/>
  <c r="E810" i="7"/>
  <c r="D810" i="7"/>
  <c r="C810" i="7"/>
  <c r="B810" i="7"/>
  <c r="E809" i="7"/>
  <c r="D809" i="7"/>
  <c r="C809" i="7"/>
  <c r="E808" i="7"/>
  <c r="D808" i="7"/>
  <c r="C808" i="7"/>
  <c r="B808" i="7"/>
  <c r="E807" i="7"/>
  <c r="D807" i="7"/>
  <c r="C807" i="7"/>
  <c r="B807" i="7"/>
  <c r="E806" i="7"/>
  <c r="D806" i="7"/>
  <c r="C806" i="7"/>
  <c r="E805" i="7"/>
  <c r="D805" i="7"/>
  <c r="C805" i="7"/>
  <c r="B805" i="7"/>
  <c r="E804" i="7"/>
  <c r="D804" i="7"/>
  <c r="C804" i="7"/>
  <c r="B804" i="7"/>
  <c r="E803" i="7"/>
  <c r="D803" i="7"/>
  <c r="C803" i="7"/>
  <c r="E802" i="7"/>
  <c r="D802" i="7"/>
  <c r="C802" i="7"/>
  <c r="B802" i="7"/>
  <c r="E801" i="7"/>
  <c r="D801" i="7"/>
  <c r="C801" i="7"/>
  <c r="B801" i="7"/>
  <c r="E800" i="7"/>
  <c r="D800" i="7"/>
  <c r="C800" i="7"/>
  <c r="E799" i="7"/>
  <c r="D799" i="7"/>
  <c r="C799" i="7"/>
  <c r="B799" i="7"/>
  <c r="E798" i="7"/>
  <c r="D798" i="7"/>
  <c r="C798" i="7"/>
  <c r="B798" i="7"/>
  <c r="E797" i="7"/>
  <c r="D797" i="7"/>
  <c r="C797" i="7"/>
  <c r="E796" i="7"/>
  <c r="D796" i="7"/>
  <c r="C796" i="7"/>
  <c r="B796" i="7"/>
  <c r="E795" i="7"/>
  <c r="D795" i="7"/>
  <c r="C795" i="7"/>
  <c r="B795" i="7"/>
  <c r="E794" i="7"/>
  <c r="D794" i="7"/>
  <c r="C794" i="7"/>
  <c r="E793" i="7"/>
  <c r="D793" i="7"/>
  <c r="C793" i="7"/>
  <c r="B793" i="7"/>
  <c r="E792" i="7"/>
  <c r="D792" i="7"/>
  <c r="C792" i="7"/>
  <c r="B792" i="7"/>
  <c r="E791" i="7"/>
  <c r="D791" i="7"/>
  <c r="C791" i="7"/>
  <c r="E790" i="7"/>
  <c r="D790" i="7"/>
  <c r="C790" i="7"/>
  <c r="B790" i="7"/>
  <c r="E789" i="7"/>
  <c r="D789" i="7"/>
  <c r="C789" i="7"/>
  <c r="B789" i="7"/>
  <c r="E788" i="7"/>
  <c r="D788" i="7"/>
  <c r="C788" i="7"/>
  <c r="E787" i="7"/>
  <c r="D787" i="7"/>
  <c r="C787" i="7"/>
  <c r="B787" i="7"/>
  <c r="E786" i="7"/>
  <c r="D786" i="7"/>
  <c r="C786" i="7"/>
  <c r="B786" i="7"/>
  <c r="E785" i="7"/>
  <c r="D785" i="7"/>
  <c r="C785" i="7"/>
  <c r="E784" i="7"/>
  <c r="D784" i="7"/>
  <c r="C784" i="7"/>
  <c r="B784" i="7"/>
  <c r="E783" i="7"/>
  <c r="D783" i="7"/>
  <c r="C783" i="7"/>
  <c r="B783" i="7"/>
  <c r="E782" i="7"/>
  <c r="D782" i="7"/>
  <c r="C782" i="7"/>
  <c r="E781" i="7"/>
  <c r="D781" i="7"/>
  <c r="C781" i="7"/>
  <c r="B781" i="7"/>
  <c r="E780" i="7"/>
  <c r="D780" i="7"/>
  <c r="C780" i="7"/>
  <c r="B780" i="7"/>
  <c r="E779" i="7"/>
  <c r="D779" i="7"/>
  <c r="C779" i="7"/>
  <c r="E778" i="7"/>
  <c r="D778" i="7"/>
  <c r="C778" i="7"/>
  <c r="B778" i="7"/>
  <c r="E777" i="7"/>
  <c r="D777" i="7"/>
  <c r="C777" i="7"/>
  <c r="B777" i="7"/>
  <c r="E776" i="7"/>
  <c r="D776" i="7"/>
  <c r="C776" i="7"/>
  <c r="E775" i="7"/>
  <c r="D775" i="7"/>
  <c r="C775" i="7"/>
  <c r="B775" i="7"/>
  <c r="E774" i="7"/>
  <c r="D774" i="7"/>
  <c r="C774" i="7"/>
  <c r="B774" i="7"/>
  <c r="E773" i="7"/>
  <c r="D773" i="7"/>
  <c r="C773" i="7"/>
  <c r="E772" i="7"/>
  <c r="D772" i="7"/>
  <c r="C772" i="7"/>
  <c r="B772" i="7"/>
  <c r="E771" i="7"/>
  <c r="D771" i="7"/>
  <c r="C771" i="7"/>
  <c r="B771" i="7"/>
  <c r="E770" i="7"/>
  <c r="D770" i="7"/>
  <c r="C770" i="7"/>
  <c r="E769" i="7"/>
  <c r="D769" i="7"/>
  <c r="C769" i="7"/>
  <c r="B769" i="7"/>
  <c r="E768" i="7"/>
  <c r="D768" i="7"/>
  <c r="C768" i="7"/>
  <c r="B768" i="7"/>
  <c r="E767" i="7"/>
  <c r="D767" i="7"/>
  <c r="C767" i="7"/>
  <c r="E766" i="7"/>
  <c r="D766" i="7"/>
  <c r="C766" i="7"/>
  <c r="B766" i="7"/>
  <c r="E765" i="7"/>
  <c r="D765" i="7"/>
  <c r="C765" i="7"/>
  <c r="B765" i="7"/>
  <c r="E764" i="7"/>
  <c r="D764" i="7"/>
  <c r="C764" i="7"/>
  <c r="E763" i="7"/>
  <c r="D763" i="7"/>
  <c r="C763" i="7"/>
  <c r="B763" i="7"/>
  <c r="E762" i="7"/>
  <c r="D762" i="7"/>
  <c r="C762" i="7"/>
  <c r="B762" i="7"/>
  <c r="E761" i="7"/>
  <c r="D761" i="7"/>
  <c r="C761" i="7"/>
  <c r="E760" i="7"/>
  <c r="D760" i="7"/>
  <c r="C760" i="7"/>
  <c r="B760" i="7"/>
  <c r="E759" i="7"/>
  <c r="D759" i="7"/>
  <c r="C759" i="7"/>
  <c r="B759" i="7"/>
  <c r="E758" i="7"/>
  <c r="D758" i="7"/>
  <c r="C758" i="7"/>
  <c r="E757" i="7"/>
  <c r="D757" i="7"/>
  <c r="C757" i="7"/>
  <c r="B757" i="7"/>
  <c r="E756" i="7"/>
  <c r="D756" i="7"/>
  <c r="C756" i="7"/>
  <c r="B756" i="7"/>
  <c r="E755" i="7"/>
  <c r="D755" i="7"/>
  <c r="C755" i="7"/>
  <c r="E754" i="7"/>
  <c r="D754" i="7"/>
  <c r="C754" i="7"/>
  <c r="B754" i="7"/>
  <c r="E753" i="7"/>
  <c r="D753" i="7"/>
  <c r="C753" i="7"/>
  <c r="B753" i="7"/>
  <c r="E752" i="7"/>
  <c r="D752" i="7"/>
  <c r="C752" i="7"/>
  <c r="E751" i="7"/>
  <c r="D751" i="7"/>
  <c r="C751" i="7"/>
  <c r="B751" i="7"/>
  <c r="E750" i="7"/>
  <c r="D750" i="7"/>
  <c r="C750" i="7"/>
  <c r="B750" i="7"/>
  <c r="E749" i="7"/>
  <c r="D749" i="7"/>
  <c r="C749" i="7"/>
  <c r="E748" i="7"/>
  <c r="D748" i="7"/>
  <c r="C748" i="7"/>
  <c r="B748" i="7"/>
  <c r="E747" i="7"/>
  <c r="D747" i="7"/>
  <c r="C747" i="7"/>
  <c r="B747" i="7"/>
  <c r="E746" i="7"/>
  <c r="D746" i="7"/>
  <c r="C746" i="7"/>
  <c r="E745" i="7"/>
  <c r="D745" i="7"/>
  <c r="C745" i="7"/>
  <c r="B745" i="7"/>
  <c r="E744" i="7"/>
  <c r="D744" i="7"/>
  <c r="C744" i="7"/>
  <c r="B744" i="7"/>
  <c r="E743" i="7"/>
  <c r="D743" i="7"/>
  <c r="C743" i="7"/>
  <c r="E742" i="7"/>
  <c r="D742" i="7"/>
  <c r="C742" i="7"/>
  <c r="B742" i="7"/>
  <c r="E741" i="7"/>
  <c r="D741" i="7"/>
  <c r="C741" i="7"/>
  <c r="B741" i="7"/>
  <c r="E740" i="7"/>
  <c r="D740" i="7"/>
  <c r="C740" i="7"/>
  <c r="E739" i="7"/>
  <c r="D739" i="7"/>
  <c r="C739" i="7"/>
  <c r="B739" i="7"/>
  <c r="E738" i="7"/>
  <c r="D738" i="7"/>
  <c r="C738" i="7"/>
  <c r="B738" i="7"/>
  <c r="E737" i="7"/>
  <c r="D737" i="7"/>
  <c r="C737" i="7"/>
  <c r="E736" i="7"/>
  <c r="D736" i="7"/>
  <c r="C736" i="7"/>
  <c r="B736" i="7"/>
  <c r="E735" i="7"/>
  <c r="D735" i="7"/>
  <c r="C735" i="7"/>
  <c r="B735" i="7"/>
  <c r="E734" i="7"/>
  <c r="D734" i="7"/>
  <c r="C734" i="7"/>
  <c r="E733" i="7"/>
  <c r="D733" i="7"/>
  <c r="C733" i="7"/>
  <c r="B733" i="7"/>
  <c r="E732" i="7"/>
  <c r="E16" i="4" s="1"/>
  <c r="D732" i="7"/>
  <c r="D16" i="4" s="1"/>
  <c r="C732" i="7"/>
  <c r="C16" i="4" s="1"/>
  <c r="B732" i="7"/>
  <c r="E731" i="7"/>
  <c r="D731" i="7"/>
  <c r="C731" i="7"/>
  <c r="E730" i="7"/>
  <c r="D730" i="7"/>
  <c r="C730" i="7"/>
  <c r="B730" i="7"/>
  <c r="E729" i="7"/>
  <c r="D729" i="7"/>
  <c r="C729" i="7"/>
  <c r="B729" i="7"/>
  <c r="E728" i="7"/>
  <c r="D728" i="7"/>
  <c r="C728" i="7"/>
  <c r="E727" i="7"/>
  <c r="D727" i="7"/>
  <c r="C727" i="7"/>
  <c r="B727" i="7"/>
  <c r="E726" i="7"/>
  <c r="D726" i="7"/>
  <c r="C726" i="7"/>
  <c r="B726" i="7"/>
  <c r="E725" i="7"/>
  <c r="D725" i="7"/>
  <c r="C725" i="7"/>
  <c r="E724" i="7"/>
  <c r="D724" i="7"/>
  <c r="C724" i="7"/>
  <c r="B724" i="7"/>
  <c r="E723" i="7"/>
  <c r="D723" i="7"/>
  <c r="C723" i="7"/>
  <c r="B723" i="7"/>
  <c r="E722" i="7"/>
  <c r="D722" i="7"/>
  <c r="C722" i="7"/>
  <c r="E721" i="7"/>
  <c r="D721" i="7"/>
  <c r="C721" i="7"/>
  <c r="B721" i="7"/>
  <c r="E720" i="7"/>
  <c r="D720" i="7"/>
  <c r="C720" i="7"/>
  <c r="B720" i="7"/>
  <c r="E719" i="7"/>
  <c r="D719" i="7"/>
  <c r="C719" i="7"/>
  <c r="E718" i="7"/>
  <c r="D718" i="7"/>
  <c r="C718" i="7"/>
  <c r="B718" i="7"/>
  <c r="E717" i="7"/>
  <c r="D717" i="7"/>
  <c r="C717" i="7"/>
  <c r="B717" i="7"/>
  <c r="E716" i="7"/>
  <c r="D716" i="7"/>
  <c r="C716" i="7"/>
  <c r="E715" i="7"/>
  <c r="D715" i="7"/>
  <c r="C715" i="7"/>
  <c r="B715" i="7"/>
  <c r="E714" i="7"/>
  <c r="D714" i="7"/>
  <c r="C714" i="7"/>
  <c r="B714" i="7"/>
  <c r="E713" i="7"/>
  <c r="D713" i="7"/>
  <c r="C713" i="7"/>
  <c r="E712" i="7"/>
  <c r="D712" i="7"/>
  <c r="C712" i="7"/>
  <c r="B712" i="7"/>
  <c r="E711" i="7"/>
  <c r="D711" i="7"/>
  <c r="C711" i="7"/>
  <c r="B711" i="7"/>
  <c r="E710" i="7"/>
  <c r="D710" i="7"/>
  <c r="C710" i="7"/>
  <c r="E709" i="7"/>
  <c r="D709" i="7"/>
  <c r="C709" i="7"/>
  <c r="B709" i="7"/>
  <c r="E708" i="7"/>
  <c r="D708" i="7"/>
  <c r="C708" i="7"/>
  <c r="B708" i="7"/>
  <c r="E707" i="7"/>
  <c r="D707" i="7"/>
  <c r="C707" i="7"/>
  <c r="E706" i="7"/>
  <c r="D706" i="7"/>
  <c r="C706" i="7"/>
  <c r="B706" i="7"/>
  <c r="E705" i="7"/>
  <c r="D705" i="7"/>
  <c r="C705" i="7"/>
  <c r="B705" i="7"/>
  <c r="E704" i="7"/>
  <c r="D704" i="7"/>
  <c r="C704" i="7"/>
  <c r="E703" i="7"/>
  <c r="D703" i="7"/>
  <c r="C703" i="7"/>
  <c r="B703" i="7"/>
  <c r="E702" i="7"/>
  <c r="D702" i="7"/>
  <c r="C702" i="7"/>
  <c r="B702" i="7"/>
  <c r="E701" i="7"/>
  <c r="D701" i="7"/>
  <c r="C701" i="7"/>
  <c r="E700" i="7"/>
  <c r="D700" i="7"/>
  <c r="C700" i="7"/>
  <c r="B700" i="7"/>
  <c r="E699" i="7"/>
  <c r="D699" i="7"/>
  <c r="C699" i="7"/>
  <c r="B699" i="7"/>
  <c r="E698" i="7"/>
  <c r="D698" i="7"/>
  <c r="C698" i="7"/>
  <c r="E697" i="7"/>
  <c r="D697" i="7"/>
  <c r="C697" i="7"/>
  <c r="B697" i="7"/>
  <c r="E696" i="7"/>
  <c r="D696" i="7"/>
  <c r="C696" i="7"/>
  <c r="B696" i="7"/>
  <c r="E695" i="7"/>
  <c r="D695" i="7"/>
  <c r="C695" i="7"/>
  <c r="E694" i="7"/>
  <c r="D694" i="7"/>
  <c r="C694" i="7"/>
  <c r="B694" i="7"/>
  <c r="E693" i="7"/>
  <c r="D693" i="7"/>
  <c r="C693" i="7"/>
  <c r="B693" i="7"/>
  <c r="E692" i="7"/>
  <c r="D692" i="7"/>
  <c r="C692" i="7"/>
  <c r="E691" i="7"/>
  <c r="D691" i="7"/>
  <c r="C691" i="7"/>
  <c r="B691" i="7"/>
  <c r="E690" i="7"/>
  <c r="D690" i="7"/>
  <c r="C690" i="7"/>
  <c r="B690" i="7"/>
  <c r="E689" i="7"/>
  <c r="D689" i="7"/>
  <c r="C689" i="7"/>
  <c r="E688" i="7"/>
  <c r="D688" i="7"/>
  <c r="C688" i="7"/>
  <c r="B688" i="7"/>
  <c r="E687" i="7"/>
  <c r="D687" i="7"/>
  <c r="C687" i="7"/>
  <c r="B687" i="7"/>
  <c r="E686" i="7"/>
  <c r="D686" i="7"/>
  <c r="C686" i="7"/>
  <c r="E685" i="7"/>
  <c r="D685" i="7"/>
  <c r="C685" i="7"/>
  <c r="B685" i="7"/>
  <c r="E684" i="7"/>
  <c r="D684" i="7"/>
  <c r="C684" i="7"/>
  <c r="B684" i="7"/>
  <c r="E683" i="7"/>
  <c r="D683" i="7"/>
  <c r="C683" i="7"/>
  <c r="E682" i="7"/>
  <c r="D682" i="7"/>
  <c r="C682" i="7"/>
  <c r="B682" i="7"/>
  <c r="E681" i="7"/>
  <c r="D681" i="7"/>
  <c r="C681" i="7"/>
  <c r="B681" i="7"/>
  <c r="E680" i="7"/>
  <c r="D680" i="7"/>
  <c r="C680" i="7"/>
  <c r="E679" i="7"/>
  <c r="D679" i="7"/>
  <c r="C679" i="7"/>
  <c r="B679" i="7"/>
  <c r="E678" i="7"/>
  <c r="D678" i="7"/>
  <c r="C678" i="7"/>
  <c r="B678" i="7"/>
  <c r="E677" i="7"/>
  <c r="D677" i="7"/>
  <c r="C677" i="7"/>
  <c r="E676" i="7"/>
  <c r="D676" i="7"/>
  <c r="C676" i="7"/>
  <c r="B676" i="7"/>
  <c r="E675" i="7"/>
  <c r="D675" i="7"/>
  <c r="C675" i="7"/>
  <c r="B675" i="7"/>
  <c r="E674" i="7"/>
  <c r="D674" i="7"/>
  <c r="C674" i="7"/>
  <c r="E673" i="7"/>
  <c r="D673" i="7"/>
  <c r="C673" i="7"/>
  <c r="B673" i="7"/>
  <c r="E672" i="7"/>
  <c r="D672" i="7"/>
  <c r="C672" i="7"/>
  <c r="B672" i="7"/>
  <c r="E671" i="7"/>
  <c r="D671" i="7"/>
  <c r="C671" i="7"/>
  <c r="E670" i="7"/>
  <c r="D670" i="7"/>
  <c r="C670" i="7"/>
  <c r="B670" i="7"/>
  <c r="E669" i="7"/>
  <c r="D669" i="7"/>
  <c r="C669" i="7"/>
  <c r="B669" i="7"/>
  <c r="E668" i="7"/>
  <c r="D668" i="7"/>
  <c r="C668" i="7"/>
  <c r="E667" i="7"/>
  <c r="D667" i="7"/>
  <c r="C667" i="7"/>
  <c r="B667" i="7"/>
  <c r="E666" i="7"/>
  <c r="D666" i="7"/>
  <c r="C666" i="7"/>
  <c r="B666" i="7"/>
  <c r="E665" i="7"/>
  <c r="D665" i="7"/>
  <c r="C665" i="7"/>
  <c r="E664" i="7"/>
  <c r="D664" i="7"/>
  <c r="C664" i="7"/>
  <c r="B664" i="7"/>
  <c r="E663" i="7"/>
  <c r="D663" i="7"/>
  <c r="C663" i="7"/>
  <c r="B663" i="7"/>
  <c r="E662" i="7"/>
  <c r="D662" i="7"/>
  <c r="C662" i="7"/>
  <c r="E661" i="7"/>
  <c r="D661" i="7"/>
  <c r="C661" i="7"/>
  <c r="B661" i="7"/>
  <c r="E660" i="7"/>
  <c r="D660" i="7"/>
  <c r="C660" i="7"/>
  <c r="B660" i="7"/>
  <c r="E659" i="7"/>
  <c r="D659" i="7"/>
  <c r="C659" i="7"/>
  <c r="E658" i="7"/>
  <c r="D658" i="7"/>
  <c r="C658" i="7"/>
  <c r="B658" i="7"/>
  <c r="E657" i="7"/>
  <c r="D657" i="7"/>
  <c r="C657" i="7"/>
  <c r="B657" i="7"/>
  <c r="E656" i="7"/>
  <c r="D656" i="7"/>
  <c r="C656" i="7"/>
  <c r="E655" i="7"/>
  <c r="D655" i="7"/>
  <c r="C655" i="7"/>
  <c r="B655" i="7"/>
  <c r="E654" i="7"/>
  <c r="D654" i="7"/>
  <c r="C654" i="7"/>
  <c r="B654" i="7"/>
  <c r="E653" i="7"/>
  <c r="D653" i="7"/>
  <c r="C653" i="7"/>
  <c r="E652" i="7"/>
  <c r="D652" i="7"/>
  <c r="C652" i="7"/>
  <c r="B652" i="7"/>
  <c r="E651" i="7"/>
  <c r="D651" i="7"/>
  <c r="C651" i="7"/>
  <c r="B651" i="7"/>
  <c r="E650" i="7"/>
  <c r="D650" i="7"/>
  <c r="C650" i="7"/>
  <c r="E649" i="7"/>
  <c r="D649" i="7"/>
  <c r="C649" i="7"/>
  <c r="B649" i="7"/>
  <c r="E648" i="7"/>
  <c r="D648" i="7"/>
  <c r="C648" i="7"/>
  <c r="B648" i="7"/>
  <c r="E647" i="7"/>
  <c r="D647" i="7"/>
  <c r="C647" i="7"/>
  <c r="E646" i="7"/>
  <c r="D646" i="7"/>
  <c r="C646" i="7"/>
  <c r="B646" i="7"/>
  <c r="E645" i="7"/>
  <c r="D645" i="7"/>
  <c r="C645" i="7"/>
  <c r="B645" i="7"/>
  <c r="E644" i="7"/>
  <c r="D644" i="7"/>
  <c r="C644" i="7"/>
  <c r="E643" i="7"/>
  <c r="D643" i="7"/>
  <c r="C643" i="7"/>
  <c r="B643" i="7"/>
  <c r="E642" i="7"/>
  <c r="D642" i="7"/>
  <c r="C642" i="7"/>
  <c r="B642" i="7"/>
  <c r="E641" i="7"/>
  <c r="D641" i="7"/>
  <c r="C641" i="7"/>
  <c r="E640" i="7"/>
  <c r="D640" i="7"/>
  <c r="C640" i="7"/>
  <c r="B640" i="7"/>
  <c r="E639" i="7"/>
  <c r="D639" i="7"/>
  <c r="C639" i="7"/>
  <c r="B639" i="7"/>
  <c r="E638" i="7"/>
  <c r="D638" i="7"/>
  <c r="C638" i="7"/>
  <c r="E637" i="7"/>
  <c r="D637" i="7"/>
  <c r="C637" i="7"/>
  <c r="B637" i="7"/>
  <c r="E636" i="7"/>
  <c r="D636" i="7"/>
  <c r="C636" i="7"/>
  <c r="B636" i="7"/>
  <c r="E635" i="7"/>
  <c r="D635" i="7"/>
  <c r="C635" i="7"/>
  <c r="E634" i="7"/>
  <c r="D634" i="7"/>
  <c r="C634" i="7"/>
  <c r="B634" i="7"/>
  <c r="E633" i="7"/>
  <c r="D633" i="7"/>
  <c r="C633" i="7"/>
  <c r="B633" i="7"/>
  <c r="E632" i="7"/>
  <c r="D632" i="7"/>
  <c r="C632" i="7"/>
  <c r="E631" i="7"/>
  <c r="D631" i="7"/>
  <c r="C631" i="7"/>
  <c r="B631" i="7"/>
  <c r="E630" i="7"/>
  <c r="D630" i="7"/>
  <c r="C630" i="7"/>
  <c r="B630" i="7"/>
  <c r="E629" i="7"/>
  <c r="D629" i="7"/>
  <c r="C629" i="7"/>
  <c r="E628" i="7"/>
  <c r="D628" i="7"/>
  <c r="C628" i="7"/>
  <c r="B628" i="7"/>
  <c r="E627" i="7"/>
  <c r="D627" i="7"/>
  <c r="C627" i="7"/>
  <c r="B627" i="7"/>
  <c r="E626" i="7"/>
  <c r="D626" i="7"/>
  <c r="C626" i="7"/>
  <c r="E625" i="7"/>
  <c r="D625" i="7"/>
  <c r="C625" i="7"/>
  <c r="B625" i="7"/>
  <c r="E624" i="7"/>
  <c r="D624" i="7"/>
  <c r="C624" i="7"/>
  <c r="B624" i="7"/>
  <c r="E623" i="7"/>
  <c r="D623" i="7"/>
  <c r="C623" i="7"/>
  <c r="E622" i="7"/>
  <c r="D622" i="7"/>
  <c r="C622" i="7"/>
  <c r="B622" i="7"/>
  <c r="E621" i="7"/>
  <c r="D621" i="7"/>
  <c r="C621" i="7"/>
  <c r="B621" i="7"/>
  <c r="E620" i="7"/>
  <c r="D620" i="7"/>
  <c r="C620" i="7"/>
  <c r="E619" i="7"/>
  <c r="D619" i="7"/>
  <c r="C619" i="7"/>
  <c r="B619" i="7"/>
  <c r="E618" i="7"/>
  <c r="D618" i="7"/>
  <c r="C618" i="7"/>
  <c r="B618" i="7"/>
  <c r="E617" i="7"/>
  <c r="D617" i="7"/>
  <c r="C617" i="7"/>
  <c r="E616" i="7"/>
  <c r="D616" i="7"/>
  <c r="C616" i="7"/>
  <c r="B616" i="7"/>
  <c r="E615" i="7"/>
  <c r="D615" i="7"/>
  <c r="C615" i="7"/>
  <c r="B615" i="7"/>
  <c r="E614" i="7"/>
  <c r="D614" i="7"/>
  <c r="C614" i="7"/>
  <c r="E613" i="7"/>
  <c r="D613" i="7"/>
  <c r="C613" i="7"/>
  <c r="B613" i="7"/>
  <c r="E612" i="7"/>
  <c r="D612" i="7"/>
  <c r="C612" i="7"/>
  <c r="B612" i="7"/>
  <c r="E611" i="7"/>
  <c r="D611" i="7"/>
  <c r="C611" i="7"/>
  <c r="E610" i="7"/>
  <c r="D610" i="7"/>
  <c r="C610" i="7"/>
  <c r="B610" i="7"/>
  <c r="E609" i="7"/>
  <c r="D609" i="7"/>
  <c r="C609" i="7"/>
  <c r="B609" i="7"/>
  <c r="E608" i="7"/>
  <c r="D608" i="7"/>
  <c r="C608" i="7"/>
  <c r="E607" i="7"/>
  <c r="D607" i="7"/>
  <c r="C607" i="7"/>
  <c r="B607" i="7"/>
  <c r="E606" i="7"/>
  <c r="D606" i="7"/>
  <c r="C606" i="7"/>
  <c r="B606" i="7"/>
  <c r="E605" i="7"/>
  <c r="D605" i="7"/>
  <c r="C605" i="7"/>
  <c r="E604" i="7"/>
  <c r="D604" i="7"/>
  <c r="C604" i="7"/>
  <c r="B604" i="7"/>
  <c r="E603" i="7"/>
  <c r="D603" i="7"/>
  <c r="C603" i="7"/>
  <c r="B603" i="7"/>
  <c r="E602" i="7"/>
  <c r="D602" i="7"/>
  <c r="C602" i="7"/>
  <c r="E601" i="7"/>
  <c r="D601" i="7"/>
  <c r="C601" i="7"/>
  <c r="B601" i="7"/>
  <c r="E600" i="7"/>
  <c r="D600" i="7"/>
  <c r="C600" i="7"/>
  <c r="B600" i="7"/>
  <c r="E599" i="7"/>
  <c r="D599" i="7"/>
  <c r="C599" i="7"/>
  <c r="E598" i="7"/>
  <c r="D598" i="7"/>
  <c r="C598" i="7"/>
  <c r="B598" i="7"/>
  <c r="E597" i="7"/>
  <c r="D597" i="7"/>
  <c r="C597" i="7"/>
  <c r="B597" i="7"/>
  <c r="E596" i="7"/>
  <c r="D596" i="7"/>
  <c r="C596" i="7"/>
  <c r="E595" i="7"/>
  <c r="D595" i="7"/>
  <c r="C595" i="7"/>
  <c r="B595" i="7"/>
  <c r="E594" i="7"/>
  <c r="D594" i="7"/>
  <c r="C594" i="7"/>
  <c r="B594" i="7"/>
  <c r="E593" i="7"/>
  <c r="D593" i="7"/>
  <c r="C593" i="7"/>
  <c r="E592" i="7"/>
  <c r="D592" i="7"/>
  <c r="C592" i="7"/>
  <c r="B592" i="7"/>
  <c r="E591" i="7"/>
  <c r="D591" i="7"/>
  <c r="C591" i="7"/>
  <c r="B591" i="7"/>
  <c r="E590" i="7"/>
  <c r="D590" i="7"/>
  <c r="C590" i="7"/>
  <c r="E589" i="7"/>
  <c r="D589" i="7"/>
  <c r="C589" i="7"/>
  <c r="B589" i="7"/>
  <c r="E588" i="7"/>
  <c r="D588" i="7"/>
  <c r="C588" i="7"/>
  <c r="B588" i="7"/>
  <c r="E587" i="7"/>
  <c r="D587" i="7"/>
  <c r="C587" i="7"/>
  <c r="E586" i="7"/>
  <c r="D586" i="7"/>
  <c r="C586" i="7"/>
  <c r="B586" i="7"/>
  <c r="E585" i="7"/>
  <c r="D585" i="7"/>
  <c r="C585" i="7"/>
  <c r="B585" i="7"/>
  <c r="E584" i="7"/>
  <c r="D584" i="7"/>
  <c r="C584" i="7"/>
  <c r="E583" i="7"/>
  <c r="D583" i="7"/>
  <c r="C583" i="7"/>
  <c r="B583" i="7"/>
  <c r="E582" i="7"/>
  <c r="D582" i="7"/>
  <c r="C582" i="7"/>
  <c r="B582" i="7"/>
  <c r="E581" i="7"/>
  <c r="D581" i="7"/>
  <c r="C581" i="7"/>
  <c r="E580" i="7"/>
  <c r="D580" i="7"/>
  <c r="C580" i="7"/>
  <c r="B580" i="7"/>
  <c r="E579" i="7"/>
  <c r="D579" i="7"/>
  <c r="C579" i="7"/>
  <c r="B579" i="7"/>
  <c r="E578" i="7"/>
  <c r="D578" i="7"/>
  <c r="C578" i="7"/>
  <c r="E577" i="7"/>
  <c r="D577" i="7"/>
  <c r="C577" i="7"/>
  <c r="B577" i="7"/>
  <c r="E576" i="7"/>
  <c r="D576" i="7"/>
  <c r="C576" i="7"/>
  <c r="B576" i="7"/>
  <c r="E575" i="7"/>
  <c r="D575" i="7"/>
  <c r="C575" i="7"/>
  <c r="E574" i="7"/>
  <c r="D574" i="7"/>
  <c r="C574" i="7"/>
  <c r="B574" i="7"/>
  <c r="E573" i="7"/>
  <c r="D573" i="7"/>
  <c r="C573" i="7"/>
  <c r="B573" i="7"/>
  <c r="E572" i="7"/>
  <c r="D572" i="7"/>
  <c r="C572" i="7"/>
  <c r="E571" i="7"/>
  <c r="D571" i="7"/>
  <c r="C571" i="7"/>
  <c r="B571" i="7"/>
  <c r="E570" i="7"/>
  <c r="D570" i="7"/>
  <c r="C570" i="7"/>
  <c r="B570" i="7"/>
  <c r="E569" i="7"/>
  <c r="D569" i="7"/>
  <c r="C569" i="7"/>
  <c r="E568" i="7"/>
  <c r="D568" i="7"/>
  <c r="C568" i="7"/>
  <c r="B568" i="7"/>
  <c r="E567" i="7"/>
  <c r="D567" i="7"/>
  <c r="C567" i="7"/>
  <c r="B567" i="7"/>
  <c r="E566" i="7"/>
  <c r="D566" i="7"/>
  <c r="C566" i="7"/>
  <c r="E565" i="7"/>
  <c r="D565" i="7"/>
  <c r="C565" i="7"/>
  <c r="B565" i="7"/>
  <c r="E564" i="7"/>
  <c r="D564" i="7"/>
  <c r="C564" i="7"/>
  <c r="B564" i="7"/>
  <c r="E563" i="7"/>
  <c r="D563" i="7"/>
  <c r="C563" i="7"/>
  <c r="E562" i="7"/>
  <c r="D562" i="7"/>
  <c r="C562" i="7"/>
  <c r="B562" i="7"/>
  <c r="E561" i="7"/>
  <c r="D561" i="7"/>
  <c r="C561" i="7"/>
  <c r="B561" i="7"/>
  <c r="E560" i="7"/>
  <c r="D560" i="7"/>
  <c r="C560" i="7"/>
  <c r="E559" i="7"/>
  <c r="D559" i="7"/>
  <c r="C559" i="7"/>
  <c r="B559" i="7"/>
  <c r="E558" i="7"/>
  <c r="D558" i="7"/>
  <c r="C558" i="7"/>
  <c r="B558" i="7"/>
  <c r="E557" i="7"/>
  <c r="D557" i="7"/>
  <c r="C557" i="7"/>
  <c r="E556" i="7"/>
  <c r="D556" i="7"/>
  <c r="C556" i="7"/>
  <c r="B556" i="7"/>
  <c r="E555" i="7"/>
  <c r="D555" i="7"/>
  <c r="C555" i="7"/>
  <c r="B555" i="7"/>
  <c r="E554" i="7"/>
  <c r="D554" i="7"/>
  <c r="C554" i="7"/>
  <c r="E553" i="7"/>
  <c r="D553" i="7"/>
  <c r="C553" i="7"/>
  <c r="B553" i="7"/>
  <c r="E552" i="7"/>
  <c r="D552" i="7"/>
  <c r="C552" i="7"/>
  <c r="B552" i="7"/>
  <c r="E551" i="7"/>
  <c r="D551" i="7"/>
  <c r="C551" i="7"/>
  <c r="E550" i="7"/>
  <c r="D550" i="7"/>
  <c r="C550" i="7"/>
  <c r="B550" i="7"/>
  <c r="E549" i="7"/>
  <c r="D549" i="7"/>
  <c r="C549" i="7"/>
  <c r="B549" i="7"/>
  <c r="E548" i="7"/>
  <c r="D548" i="7"/>
  <c r="C548" i="7"/>
  <c r="E547" i="7"/>
  <c r="D547" i="7"/>
  <c r="C547" i="7"/>
  <c r="B547" i="7"/>
  <c r="E546" i="7"/>
  <c r="D546" i="7"/>
  <c r="C546" i="7"/>
  <c r="B546" i="7"/>
  <c r="E545" i="7"/>
  <c r="D545" i="7"/>
  <c r="C545" i="7"/>
  <c r="E544" i="7"/>
  <c r="D544" i="7"/>
  <c r="C544" i="7"/>
  <c r="B544" i="7"/>
  <c r="E543" i="7"/>
  <c r="D543" i="7"/>
  <c r="C543" i="7"/>
  <c r="B543" i="7"/>
  <c r="E542" i="7"/>
  <c r="D542" i="7"/>
  <c r="C542" i="7"/>
  <c r="E541" i="7"/>
  <c r="D541" i="7"/>
  <c r="C541" i="7"/>
  <c r="B541" i="7"/>
  <c r="E540" i="7"/>
  <c r="D540" i="7"/>
  <c r="C540" i="7"/>
  <c r="B540" i="7"/>
  <c r="E539" i="7"/>
  <c r="D539" i="7"/>
  <c r="C539" i="7"/>
  <c r="E538" i="7"/>
  <c r="D538" i="7"/>
  <c r="C538" i="7"/>
  <c r="B538" i="7"/>
  <c r="E537" i="7"/>
  <c r="D537" i="7"/>
  <c r="C537" i="7"/>
  <c r="B537" i="7"/>
  <c r="E536" i="7"/>
  <c r="D536" i="7"/>
  <c r="C536" i="7"/>
  <c r="E535" i="7"/>
  <c r="D535" i="7"/>
  <c r="C535" i="7"/>
  <c r="B535" i="7"/>
  <c r="E534" i="7"/>
  <c r="D534" i="7"/>
  <c r="C534" i="7"/>
  <c r="B534" i="7"/>
  <c r="E533" i="7"/>
  <c r="D533" i="7"/>
  <c r="C533" i="7"/>
  <c r="E532" i="7"/>
  <c r="D532" i="7"/>
  <c r="C532" i="7"/>
  <c r="B532" i="7"/>
  <c r="E531" i="7"/>
  <c r="D531" i="7"/>
  <c r="C531" i="7"/>
  <c r="B531" i="7"/>
  <c r="E530" i="7"/>
  <c r="D530" i="7"/>
  <c r="C530" i="7"/>
  <c r="E529" i="7"/>
  <c r="D529" i="7"/>
  <c r="C529" i="7"/>
  <c r="B529" i="7"/>
  <c r="E528" i="7"/>
  <c r="D528" i="7"/>
  <c r="C528" i="7"/>
  <c r="B528" i="7"/>
  <c r="E527" i="7"/>
  <c r="D527" i="7"/>
  <c r="C527" i="7"/>
  <c r="E526" i="7"/>
  <c r="D526" i="7"/>
  <c r="C526" i="7"/>
  <c r="B526" i="7"/>
  <c r="E525" i="7"/>
  <c r="D525" i="7"/>
  <c r="C525" i="7"/>
  <c r="B525" i="7"/>
  <c r="E524" i="7"/>
  <c r="D524" i="7"/>
  <c r="C524" i="7"/>
  <c r="E523" i="7"/>
  <c r="D523" i="7"/>
  <c r="C523" i="7"/>
  <c r="B523" i="7"/>
  <c r="E522" i="7"/>
  <c r="D522" i="7"/>
  <c r="C522" i="7"/>
  <c r="B522" i="7"/>
  <c r="E521" i="7"/>
  <c r="D521" i="7"/>
  <c r="C521" i="7"/>
  <c r="E520" i="7"/>
  <c r="D520" i="7"/>
  <c r="C520" i="7"/>
  <c r="B520" i="7"/>
  <c r="E519" i="7"/>
  <c r="D519" i="7"/>
  <c r="C519" i="7"/>
  <c r="B519" i="7"/>
  <c r="E518" i="7"/>
  <c r="D518" i="7"/>
  <c r="C518" i="7"/>
  <c r="E517" i="7"/>
  <c r="D517" i="7"/>
  <c r="C517" i="7"/>
  <c r="B517" i="7"/>
  <c r="E516" i="7"/>
  <c r="D516" i="7"/>
  <c r="C516" i="7"/>
  <c r="B516" i="7"/>
  <c r="E515" i="7"/>
  <c r="D515" i="7"/>
  <c r="C515" i="7"/>
  <c r="E514" i="7"/>
  <c r="D514" i="7"/>
  <c r="C514" i="7"/>
  <c r="B514" i="7"/>
  <c r="E513" i="7"/>
  <c r="D513" i="7"/>
  <c r="C513" i="7"/>
  <c r="B513" i="7"/>
  <c r="E512" i="7"/>
  <c r="D512" i="7"/>
  <c r="C512" i="7"/>
  <c r="E511" i="7"/>
  <c r="D511" i="7"/>
  <c r="C511" i="7"/>
  <c r="B511" i="7"/>
  <c r="E510" i="7"/>
  <c r="D510" i="7"/>
  <c r="C510" i="7"/>
  <c r="B510" i="7"/>
  <c r="E509" i="7"/>
  <c r="D509" i="7"/>
  <c r="C509" i="7"/>
  <c r="E508" i="7"/>
  <c r="D508" i="7"/>
  <c r="C508" i="7"/>
  <c r="B508" i="7"/>
  <c r="E507" i="7"/>
  <c r="D507" i="7"/>
  <c r="C507" i="7"/>
  <c r="B507" i="7"/>
  <c r="E506" i="7"/>
  <c r="D506" i="7"/>
  <c r="C506" i="7"/>
  <c r="E505" i="7"/>
  <c r="D505" i="7"/>
  <c r="C505" i="7"/>
  <c r="B505" i="7"/>
  <c r="E504" i="7"/>
  <c r="D504" i="7"/>
  <c r="C504" i="7"/>
  <c r="B504" i="7"/>
  <c r="E503" i="7"/>
  <c r="D503" i="7"/>
  <c r="C503" i="7"/>
  <c r="E502" i="7"/>
  <c r="D502" i="7"/>
  <c r="C502" i="7"/>
  <c r="B502" i="7"/>
  <c r="E501" i="7"/>
  <c r="D501" i="7"/>
  <c r="C501" i="7"/>
  <c r="B501" i="7"/>
  <c r="E500" i="7"/>
  <c r="D500" i="7"/>
  <c r="C500" i="7"/>
  <c r="E499" i="7"/>
  <c r="D499" i="7"/>
  <c r="C499" i="7"/>
  <c r="B499" i="7"/>
  <c r="E498" i="7"/>
  <c r="D498" i="7"/>
  <c r="C498" i="7"/>
  <c r="B498" i="7"/>
  <c r="E497" i="7"/>
  <c r="D497" i="7"/>
  <c r="C497" i="7"/>
  <c r="E496" i="7"/>
  <c r="D496" i="7"/>
  <c r="C496" i="7"/>
  <c r="B496" i="7"/>
  <c r="E495" i="7"/>
  <c r="D495" i="7"/>
  <c r="C495" i="7"/>
  <c r="B495" i="7"/>
  <c r="E494" i="7"/>
  <c r="D494" i="7"/>
  <c r="C494" i="7"/>
  <c r="E493" i="7"/>
  <c r="D493" i="7"/>
  <c r="C493" i="7"/>
  <c r="B493" i="7"/>
  <c r="E492" i="7"/>
  <c r="D492" i="7"/>
  <c r="C492" i="7"/>
  <c r="B492" i="7"/>
  <c r="E491" i="7"/>
  <c r="D491" i="7"/>
  <c r="C491" i="7"/>
  <c r="E490" i="7"/>
  <c r="D490" i="7"/>
  <c r="C490" i="7"/>
  <c r="B490" i="7"/>
  <c r="E489" i="7"/>
  <c r="D489" i="7"/>
  <c r="C489" i="7"/>
  <c r="B489" i="7"/>
  <c r="E488" i="7"/>
  <c r="D488" i="7"/>
  <c r="C488" i="7"/>
  <c r="E487" i="7"/>
  <c r="D487" i="7"/>
  <c r="C487" i="7"/>
  <c r="B487" i="7"/>
  <c r="E486" i="7"/>
  <c r="D486" i="7"/>
  <c r="C486" i="7"/>
  <c r="B486" i="7"/>
  <c r="E485" i="7"/>
  <c r="D485" i="7"/>
  <c r="C485" i="7"/>
  <c r="E484" i="7"/>
  <c r="D484" i="7"/>
  <c r="C484" i="7"/>
  <c r="B484" i="7"/>
  <c r="E483" i="7"/>
  <c r="D483" i="7"/>
  <c r="C483" i="7"/>
  <c r="B483" i="7"/>
  <c r="E482" i="7"/>
  <c r="D482" i="7"/>
  <c r="C482" i="7"/>
  <c r="E481" i="7"/>
  <c r="D481" i="7"/>
  <c r="C481" i="7"/>
  <c r="B481" i="7"/>
  <c r="E480" i="7"/>
  <c r="D480" i="7"/>
  <c r="C480" i="7"/>
  <c r="B480" i="7"/>
  <c r="E479" i="7"/>
  <c r="D479" i="7"/>
  <c r="C479" i="7"/>
  <c r="E478" i="7"/>
  <c r="D478" i="7"/>
  <c r="C478" i="7"/>
  <c r="B478" i="7"/>
  <c r="E477" i="7"/>
  <c r="D477" i="7"/>
  <c r="C477" i="7"/>
  <c r="B477" i="7"/>
  <c r="E476" i="7"/>
  <c r="D476" i="7"/>
  <c r="C476" i="7"/>
  <c r="E475" i="7"/>
  <c r="D475" i="7"/>
  <c r="C475" i="7"/>
  <c r="B475" i="7"/>
  <c r="E474" i="7"/>
  <c r="D474" i="7"/>
  <c r="C474" i="7"/>
  <c r="B474" i="7"/>
  <c r="E473" i="7"/>
  <c r="D473" i="7"/>
  <c r="C473" i="7"/>
  <c r="E472" i="7"/>
  <c r="D472" i="7"/>
  <c r="C472" i="7"/>
  <c r="B472" i="7"/>
  <c r="E471" i="7"/>
  <c r="D471" i="7"/>
  <c r="C471" i="7"/>
  <c r="B471" i="7"/>
  <c r="E470" i="7"/>
  <c r="D470" i="7"/>
  <c r="C470" i="7"/>
  <c r="E469" i="7"/>
  <c r="D469" i="7"/>
  <c r="C469" i="7"/>
  <c r="B469" i="7"/>
  <c r="E468" i="7"/>
  <c r="D468" i="7"/>
  <c r="C468" i="7"/>
  <c r="B468" i="7"/>
  <c r="E467" i="7"/>
  <c r="D467" i="7"/>
  <c r="C467" i="7"/>
  <c r="E466" i="7"/>
  <c r="D466" i="7"/>
  <c r="C466" i="7"/>
  <c r="B466" i="7"/>
  <c r="E465" i="7"/>
  <c r="D465" i="7"/>
  <c r="C465" i="7"/>
  <c r="B465" i="7"/>
  <c r="E464" i="7"/>
  <c r="D464" i="7"/>
  <c r="C464" i="7"/>
  <c r="E463" i="7"/>
  <c r="D463" i="7"/>
  <c r="C463" i="7"/>
  <c r="B463" i="7"/>
  <c r="E462" i="7"/>
  <c r="D462" i="7"/>
  <c r="C462" i="7"/>
  <c r="B462" i="7"/>
  <c r="E461" i="7"/>
  <c r="D461" i="7"/>
  <c r="C461" i="7"/>
  <c r="E460" i="7"/>
  <c r="D460" i="7"/>
  <c r="C460" i="7"/>
  <c r="B460" i="7"/>
  <c r="E459" i="7"/>
  <c r="D459" i="7"/>
  <c r="C459" i="7"/>
  <c r="B459" i="7"/>
  <c r="E458" i="7"/>
  <c r="D458" i="7"/>
  <c r="C458" i="7"/>
  <c r="E457" i="7"/>
  <c r="D457" i="7"/>
  <c r="C457" i="7"/>
  <c r="B457" i="7"/>
  <c r="E456" i="7"/>
  <c r="D456" i="7"/>
  <c r="C456" i="7"/>
  <c r="B456" i="7"/>
  <c r="E455" i="7"/>
  <c r="D455" i="7"/>
  <c r="C455" i="7"/>
  <c r="E454" i="7"/>
  <c r="D454" i="7"/>
  <c r="C454" i="7"/>
  <c r="B454" i="7"/>
  <c r="E453" i="7"/>
  <c r="D453" i="7"/>
  <c r="C453" i="7"/>
  <c r="B453" i="7"/>
  <c r="E452" i="7"/>
  <c r="D452" i="7"/>
  <c r="C452" i="7"/>
  <c r="E451" i="7"/>
  <c r="D451" i="7"/>
  <c r="C451" i="7"/>
  <c r="B451" i="7"/>
  <c r="E450" i="7"/>
  <c r="D450" i="7"/>
  <c r="C450" i="7"/>
  <c r="B450" i="7"/>
  <c r="E449" i="7"/>
  <c r="D449" i="7"/>
  <c r="C449" i="7"/>
  <c r="E448" i="7"/>
  <c r="D448" i="7"/>
  <c r="C448" i="7"/>
  <c r="B448" i="7"/>
  <c r="E447" i="7"/>
  <c r="D447" i="7"/>
  <c r="C447" i="7"/>
  <c r="B447" i="7"/>
  <c r="E446" i="7"/>
  <c r="D446" i="7"/>
  <c r="C446" i="7"/>
  <c r="E445" i="7"/>
  <c r="D445" i="7"/>
  <c r="C445" i="7"/>
  <c r="B445" i="7"/>
  <c r="E444" i="7"/>
  <c r="D444" i="7"/>
  <c r="C444" i="7"/>
  <c r="B444" i="7"/>
  <c r="E443" i="7"/>
  <c r="D443" i="7"/>
  <c r="C443" i="7"/>
  <c r="E442" i="7"/>
  <c r="D442" i="7"/>
  <c r="C442" i="7"/>
  <c r="B442" i="7"/>
  <c r="E441" i="7"/>
  <c r="D441" i="7"/>
  <c r="C441" i="7"/>
  <c r="B441" i="7"/>
  <c r="E440" i="7"/>
  <c r="D440" i="7"/>
  <c r="C440" i="7"/>
  <c r="E439" i="7"/>
  <c r="D439" i="7"/>
  <c r="C439" i="7"/>
  <c r="B439" i="7"/>
  <c r="E438" i="7"/>
  <c r="D438" i="7"/>
  <c r="C438" i="7"/>
  <c r="B438" i="7"/>
  <c r="E437" i="7"/>
  <c r="D437" i="7"/>
  <c r="C437" i="7"/>
  <c r="E436" i="7"/>
  <c r="D436" i="7"/>
  <c r="C436" i="7"/>
  <c r="B436" i="7"/>
  <c r="E435" i="7"/>
  <c r="D435" i="7"/>
  <c r="C435" i="7"/>
  <c r="B435" i="7"/>
  <c r="E434" i="7"/>
  <c r="D434" i="7"/>
  <c r="C434" i="7"/>
  <c r="E433" i="7"/>
  <c r="D433" i="7"/>
  <c r="C433" i="7"/>
  <c r="B433" i="7"/>
  <c r="E432" i="7"/>
  <c r="D432" i="7"/>
  <c r="C432" i="7"/>
  <c r="B432" i="7"/>
  <c r="E431" i="7"/>
  <c r="D431" i="7"/>
  <c r="C431" i="7"/>
  <c r="E430" i="7"/>
  <c r="D430" i="7"/>
  <c r="C430" i="7"/>
  <c r="B430" i="7"/>
  <c r="E429" i="7"/>
  <c r="D429" i="7"/>
  <c r="C429" i="7"/>
  <c r="B429" i="7"/>
  <c r="E428" i="7"/>
  <c r="D428" i="7"/>
  <c r="C428" i="7"/>
  <c r="E427" i="7"/>
  <c r="D427" i="7"/>
  <c r="C427" i="7"/>
  <c r="B427" i="7"/>
  <c r="E426" i="7"/>
  <c r="D426" i="7"/>
  <c r="C426" i="7"/>
  <c r="B426" i="7"/>
  <c r="E425" i="7"/>
  <c r="D425" i="7"/>
  <c r="C425" i="7"/>
  <c r="B425" i="7"/>
  <c r="E424" i="7"/>
  <c r="D424" i="7"/>
  <c r="C424" i="7"/>
  <c r="B424" i="7"/>
  <c r="E423" i="7"/>
  <c r="D423" i="7"/>
  <c r="C423" i="7"/>
  <c r="B423" i="7"/>
  <c r="E422" i="7"/>
  <c r="D422" i="7"/>
  <c r="C422" i="7"/>
  <c r="E421" i="7"/>
  <c r="D421" i="7"/>
  <c r="C421" i="7"/>
  <c r="B421" i="7"/>
  <c r="E420" i="7"/>
  <c r="D420" i="7"/>
  <c r="C420" i="7"/>
  <c r="B420" i="7"/>
  <c r="E419" i="7"/>
  <c r="D419" i="7"/>
  <c r="C419" i="7"/>
  <c r="E418" i="7"/>
  <c r="D418" i="7"/>
  <c r="C418" i="7"/>
  <c r="B418" i="7"/>
  <c r="E417" i="7"/>
  <c r="D417" i="7"/>
  <c r="C417" i="7"/>
  <c r="B417" i="7"/>
  <c r="E416" i="7"/>
  <c r="D416" i="7"/>
  <c r="C416" i="7"/>
  <c r="E415" i="7"/>
  <c r="D415" i="7"/>
  <c r="C415" i="7"/>
  <c r="B415" i="7"/>
  <c r="E414" i="7"/>
  <c r="D414" i="7"/>
  <c r="C414" i="7"/>
  <c r="B414" i="7"/>
  <c r="E413" i="7"/>
  <c r="D413" i="7"/>
  <c r="C413" i="7"/>
  <c r="E412" i="7"/>
  <c r="D412" i="7"/>
  <c r="C412" i="7"/>
  <c r="B412" i="7"/>
  <c r="E411" i="7"/>
  <c r="D411" i="7"/>
  <c r="C411" i="7"/>
  <c r="B411" i="7"/>
  <c r="E410" i="7"/>
  <c r="D410" i="7"/>
  <c r="C410" i="7"/>
  <c r="E409" i="7"/>
  <c r="D409" i="7"/>
  <c r="C409" i="7"/>
  <c r="B409" i="7"/>
  <c r="E408" i="7"/>
  <c r="D408" i="7"/>
  <c r="C408" i="7"/>
  <c r="B408" i="7"/>
  <c r="E407" i="7"/>
  <c r="D407" i="7"/>
  <c r="C407" i="7"/>
  <c r="E406" i="7"/>
  <c r="D406" i="7"/>
  <c r="C406" i="7"/>
  <c r="B406" i="7"/>
  <c r="E405" i="7"/>
  <c r="D405" i="7"/>
  <c r="C405" i="7"/>
  <c r="B405" i="7"/>
  <c r="E404" i="7"/>
  <c r="D404" i="7"/>
  <c r="C404" i="7"/>
  <c r="E403" i="7"/>
  <c r="D403" i="7"/>
  <c r="C403" i="7"/>
  <c r="B403" i="7"/>
  <c r="E402" i="7"/>
  <c r="D402" i="7"/>
  <c r="C402" i="7"/>
  <c r="B402" i="7"/>
  <c r="E401" i="7"/>
  <c r="D401" i="7"/>
  <c r="C401" i="7"/>
  <c r="E400" i="7"/>
  <c r="D400" i="7"/>
  <c r="C400" i="7"/>
  <c r="B400" i="7"/>
  <c r="E399" i="7"/>
  <c r="D399" i="7"/>
  <c r="C399" i="7"/>
  <c r="B399" i="7"/>
  <c r="E398" i="7"/>
  <c r="D398" i="7"/>
  <c r="C398" i="7"/>
  <c r="E397" i="7"/>
  <c r="D397" i="7"/>
  <c r="C397" i="7"/>
  <c r="B397" i="7"/>
  <c r="E396" i="7"/>
  <c r="D396" i="7"/>
  <c r="C396" i="7"/>
  <c r="B396" i="7"/>
  <c r="E395" i="7"/>
  <c r="D395" i="7"/>
  <c r="C395" i="7"/>
  <c r="E394" i="7"/>
  <c r="D394" i="7"/>
  <c r="C394" i="7"/>
  <c r="B394" i="7"/>
  <c r="E393" i="7"/>
  <c r="D393" i="7"/>
  <c r="C393" i="7"/>
  <c r="B393" i="7"/>
  <c r="E392" i="7"/>
  <c r="D392" i="7"/>
  <c r="C392" i="7"/>
  <c r="E391" i="7"/>
  <c r="D391" i="7"/>
  <c r="C391" i="7"/>
  <c r="B391" i="7"/>
  <c r="E390" i="7"/>
  <c r="D390" i="7"/>
  <c r="C390" i="7"/>
  <c r="B390" i="7"/>
  <c r="E389" i="7"/>
  <c r="D389" i="7"/>
  <c r="C389" i="7"/>
  <c r="E388" i="7"/>
  <c r="D388" i="7"/>
  <c r="C388" i="7"/>
  <c r="B388" i="7"/>
  <c r="E387" i="7"/>
  <c r="D387" i="7"/>
  <c r="C387" i="7"/>
  <c r="B387" i="7"/>
  <c r="E386" i="7"/>
  <c r="D386" i="7"/>
  <c r="C386" i="7"/>
  <c r="E385" i="7"/>
  <c r="D385" i="7"/>
  <c r="C385" i="7"/>
  <c r="B385" i="7"/>
  <c r="E384" i="7"/>
  <c r="D384" i="7"/>
  <c r="C384" i="7"/>
  <c r="B384" i="7"/>
  <c r="E383" i="7"/>
  <c r="D383" i="7"/>
  <c r="C383" i="7"/>
  <c r="E382" i="7"/>
  <c r="D382" i="7"/>
  <c r="C382" i="7"/>
  <c r="B382" i="7"/>
  <c r="E381" i="7"/>
  <c r="D381" i="7"/>
  <c r="C381" i="7"/>
  <c r="B381" i="7"/>
  <c r="E380" i="7"/>
  <c r="D380" i="7"/>
  <c r="C380" i="7"/>
  <c r="E379" i="7"/>
  <c r="D379" i="7"/>
  <c r="C379" i="7"/>
  <c r="B379" i="7"/>
  <c r="E378" i="7"/>
  <c r="D378" i="7"/>
  <c r="C378" i="7"/>
  <c r="B378" i="7"/>
  <c r="E377" i="7"/>
  <c r="D377" i="7"/>
  <c r="C377" i="7"/>
  <c r="E376" i="7"/>
  <c r="D376" i="7"/>
  <c r="C376" i="7"/>
  <c r="B376" i="7"/>
  <c r="E375" i="7"/>
  <c r="D375" i="7"/>
  <c r="C375" i="7"/>
  <c r="B375" i="7"/>
  <c r="E374" i="7"/>
  <c r="D374" i="7"/>
  <c r="C374" i="7"/>
  <c r="B374" i="7"/>
  <c r="E373" i="7"/>
  <c r="D373" i="7"/>
  <c r="C373" i="7"/>
  <c r="B373" i="7"/>
  <c r="E372" i="7"/>
  <c r="D372" i="7"/>
  <c r="C372" i="7"/>
  <c r="B372" i="7"/>
  <c r="E371" i="7"/>
  <c r="D371" i="7"/>
  <c r="C371" i="7"/>
  <c r="E370" i="7"/>
  <c r="D370" i="7"/>
  <c r="C370" i="7"/>
  <c r="B370" i="7"/>
  <c r="E369" i="7"/>
  <c r="D369" i="7"/>
  <c r="C369" i="7"/>
  <c r="B369" i="7"/>
  <c r="E368" i="7"/>
  <c r="D368" i="7"/>
  <c r="C368" i="7"/>
  <c r="E367" i="7"/>
  <c r="E11" i="4" s="1"/>
  <c r="D367" i="7"/>
  <c r="D11" i="4" s="1"/>
  <c r="C367" i="7"/>
  <c r="C11" i="4" s="1"/>
  <c r="B367" i="7"/>
  <c r="E366" i="7"/>
  <c r="D366" i="7"/>
  <c r="C366" i="7"/>
  <c r="B366" i="7"/>
  <c r="E365" i="7"/>
  <c r="D365" i="7"/>
  <c r="C365" i="7"/>
  <c r="E364" i="7"/>
  <c r="D364" i="7"/>
  <c r="C364" i="7"/>
  <c r="B364" i="7"/>
  <c r="E363" i="7"/>
  <c r="D363" i="7"/>
  <c r="C363" i="7"/>
  <c r="B363" i="7"/>
  <c r="E362" i="7"/>
  <c r="D362" i="7"/>
  <c r="C362" i="7"/>
  <c r="E361" i="7"/>
  <c r="D361" i="7"/>
  <c r="C361" i="7"/>
  <c r="B361" i="7"/>
  <c r="E360" i="7"/>
  <c r="D360" i="7"/>
  <c r="C360" i="7"/>
  <c r="B360" i="7"/>
  <c r="E359" i="7"/>
  <c r="D359" i="7"/>
  <c r="C359" i="7"/>
  <c r="E358" i="7"/>
  <c r="D358" i="7"/>
  <c r="C358" i="7"/>
  <c r="B358" i="7"/>
  <c r="E357" i="7"/>
  <c r="D357" i="7"/>
  <c r="C357" i="7"/>
  <c r="B357" i="7"/>
  <c r="E356" i="7"/>
  <c r="D356" i="7"/>
  <c r="C356" i="7"/>
  <c r="E355" i="7"/>
  <c r="D355" i="7"/>
  <c r="C355" i="7"/>
  <c r="B355" i="7"/>
  <c r="E354" i="7"/>
  <c r="D354" i="7"/>
  <c r="C354" i="7"/>
  <c r="B354" i="7"/>
  <c r="E353" i="7"/>
  <c r="D353" i="7"/>
  <c r="C353" i="7"/>
  <c r="E352" i="7"/>
  <c r="D352" i="7"/>
  <c r="C352" i="7"/>
  <c r="B352" i="7"/>
  <c r="E351" i="7"/>
  <c r="D351" i="7"/>
  <c r="C351" i="7"/>
  <c r="B351" i="7"/>
  <c r="E350" i="7"/>
  <c r="D350" i="7"/>
  <c r="C350" i="7"/>
  <c r="E349" i="7"/>
  <c r="D349" i="7"/>
  <c r="C349" i="7"/>
  <c r="B349" i="7"/>
  <c r="E348" i="7"/>
  <c r="D348" i="7"/>
  <c r="C348" i="7"/>
  <c r="B348" i="7"/>
  <c r="E347" i="7"/>
  <c r="D347" i="7"/>
  <c r="C347" i="7"/>
  <c r="E346" i="7"/>
  <c r="D346" i="7"/>
  <c r="C346" i="7"/>
  <c r="B346" i="7"/>
  <c r="E345" i="7"/>
  <c r="D345" i="7"/>
  <c r="C345" i="7"/>
  <c r="B345" i="7"/>
  <c r="E344" i="7"/>
  <c r="D344" i="7"/>
  <c r="C344" i="7"/>
  <c r="E343" i="7"/>
  <c r="D343" i="7"/>
  <c r="C343" i="7"/>
  <c r="B343" i="7"/>
  <c r="E342" i="7"/>
  <c r="D342" i="7"/>
  <c r="C342" i="7"/>
  <c r="B342" i="7"/>
  <c r="E341" i="7"/>
  <c r="D341" i="7"/>
  <c r="C341" i="7"/>
  <c r="E340" i="7"/>
  <c r="D340" i="7"/>
  <c r="C340" i="7"/>
  <c r="B340" i="7"/>
  <c r="E339" i="7"/>
  <c r="D339" i="7"/>
  <c r="C339" i="7"/>
  <c r="B339" i="7"/>
  <c r="E338" i="7"/>
  <c r="D338" i="7"/>
  <c r="C338" i="7"/>
  <c r="E337" i="7"/>
  <c r="D337" i="7"/>
  <c r="C337" i="7"/>
  <c r="B337" i="7"/>
  <c r="E336" i="7"/>
  <c r="D336" i="7"/>
  <c r="C336" i="7"/>
  <c r="B336" i="7"/>
  <c r="E335" i="7"/>
  <c r="D335" i="7"/>
  <c r="C335" i="7"/>
  <c r="E334" i="7"/>
  <c r="D334" i="7"/>
  <c r="C334" i="7"/>
  <c r="B334" i="7"/>
  <c r="E333" i="7"/>
  <c r="D333" i="7"/>
  <c r="C333" i="7"/>
  <c r="B333" i="7"/>
  <c r="E332" i="7"/>
  <c r="D332" i="7"/>
  <c r="C332" i="7"/>
  <c r="E331" i="7"/>
  <c r="D331" i="7"/>
  <c r="C331" i="7"/>
  <c r="B331" i="7"/>
  <c r="E330" i="7"/>
  <c r="D330" i="7"/>
  <c r="C330" i="7"/>
  <c r="B330" i="7"/>
  <c r="E329" i="7"/>
  <c r="D329" i="7"/>
  <c r="C329" i="7"/>
  <c r="E328" i="7"/>
  <c r="D328" i="7"/>
  <c r="C328" i="7"/>
  <c r="B328" i="7"/>
  <c r="E327" i="7"/>
  <c r="D327" i="7"/>
  <c r="C327" i="7"/>
  <c r="B327" i="7"/>
  <c r="E326" i="7"/>
  <c r="D326" i="7"/>
  <c r="C326" i="7"/>
  <c r="E325" i="7"/>
  <c r="D325" i="7"/>
  <c r="C325" i="7"/>
  <c r="B325" i="7"/>
  <c r="E324" i="7"/>
  <c r="D324" i="7"/>
  <c r="C324" i="7"/>
  <c r="B324" i="7"/>
  <c r="E323" i="7"/>
  <c r="D323" i="7"/>
  <c r="C323" i="7"/>
  <c r="E322" i="7"/>
  <c r="D322" i="7"/>
  <c r="C322" i="7"/>
  <c r="B322" i="7"/>
  <c r="E321" i="7"/>
  <c r="D321" i="7"/>
  <c r="C321" i="7"/>
  <c r="B321" i="7"/>
  <c r="E320" i="7"/>
  <c r="D320" i="7"/>
  <c r="C320" i="7"/>
  <c r="E319" i="7"/>
  <c r="D319" i="7"/>
  <c r="C319" i="7"/>
  <c r="B319" i="7"/>
  <c r="E318" i="7"/>
  <c r="D318" i="7"/>
  <c r="C318" i="7"/>
  <c r="B318" i="7"/>
  <c r="E317" i="7"/>
  <c r="D317" i="7"/>
  <c r="C317" i="7"/>
  <c r="E316" i="7"/>
  <c r="D316" i="7"/>
  <c r="C316" i="7"/>
  <c r="B316" i="7"/>
  <c r="E315" i="7"/>
  <c r="D315" i="7"/>
  <c r="C315" i="7"/>
  <c r="B315" i="7"/>
  <c r="E314" i="7"/>
  <c r="D314" i="7"/>
  <c r="C314" i="7"/>
  <c r="E313" i="7"/>
  <c r="D313" i="7"/>
  <c r="C313" i="7"/>
  <c r="B313" i="7"/>
  <c r="E312" i="7"/>
  <c r="D312" i="7"/>
  <c r="C312" i="7"/>
  <c r="B312" i="7"/>
  <c r="E311" i="7"/>
  <c r="D311" i="7"/>
  <c r="C311" i="7"/>
  <c r="E310" i="7"/>
  <c r="D310" i="7"/>
  <c r="C310" i="7"/>
  <c r="B310" i="7"/>
  <c r="E309" i="7"/>
  <c r="D309" i="7"/>
  <c r="C309" i="7"/>
  <c r="B309" i="7"/>
  <c r="E308" i="7"/>
  <c r="D308" i="7"/>
  <c r="C308" i="7"/>
  <c r="E307" i="7"/>
  <c r="D307" i="7"/>
  <c r="C307" i="7"/>
  <c r="B307" i="7"/>
  <c r="E306" i="7"/>
  <c r="D306" i="7"/>
  <c r="C306" i="7"/>
  <c r="B306" i="7"/>
  <c r="E305" i="7"/>
  <c r="D305" i="7"/>
  <c r="C305" i="7"/>
  <c r="E304" i="7"/>
  <c r="D304" i="7"/>
  <c r="C304" i="7"/>
  <c r="B304" i="7"/>
  <c r="E303" i="7"/>
  <c r="D303" i="7"/>
  <c r="C303" i="7"/>
  <c r="B303" i="7"/>
  <c r="E302" i="7"/>
  <c r="D302" i="7"/>
  <c r="C302" i="7"/>
  <c r="E301" i="7"/>
  <c r="D301" i="7"/>
  <c r="C301" i="7"/>
  <c r="B301" i="7"/>
  <c r="E300" i="7"/>
  <c r="D300" i="7"/>
  <c r="C300" i="7"/>
  <c r="B300" i="7"/>
  <c r="E299" i="7"/>
  <c r="D299" i="7"/>
  <c r="C299" i="7"/>
  <c r="E298" i="7"/>
  <c r="D298" i="7"/>
  <c r="C298" i="7"/>
  <c r="B298" i="7"/>
  <c r="E297" i="7"/>
  <c r="D297" i="7"/>
  <c r="C297" i="7"/>
  <c r="B297" i="7"/>
  <c r="E296" i="7"/>
  <c r="D296" i="7"/>
  <c r="C296" i="7"/>
  <c r="E295" i="7"/>
  <c r="D295" i="7"/>
  <c r="C295" i="7"/>
  <c r="B295" i="7"/>
  <c r="E294" i="7"/>
  <c r="D294" i="7"/>
  <c r="C294" i="7"/>
  <c r="B294" i="7"/>
  <c r="E293" i="7"/>
  <c r="D293" i="7"/>
  <c r="C293" i="7"/>
  <c r="E292" i="7"/>
  <c r="D292" i="7"/>
  <c r="C292" i="7"/>
  <c r="B292" i="7"/>
  <c r="E291" i="7"/>
  <c r="D291" i="7"/>
  <c r="C291" i="7"/>
  <c r="B291" i="7"/>
  <c r="E290" i="7"/>
  <c r="D290" i="7"/>
  <c r="C290" i="7"/>
  <c r="E289" i="7"/>
  <c r="D289" i="7"/>
  <c r="C289" i="7"/>
  <c r="B289" i="7"/>
  <c r="E288" i="7"/>
  <c r="D288" i="7"/>
  <c r="C288" i="7"/>
  <c r="B288" i="7"/>
  <c r="E287" i="7"/>
  <c r="D287" i="7"/>
  <c r="C287" i="7"/>
  <c r="E286" i="7"/>
  <c r="D286" i="7"/>
  <c r="C286" i="7"/>
  <c r="B286" i="7"/>
  <c r="E285" i="7"/>
  <c r="D285" i="7"/>
  <c r="C285" i="7"/>
  <c r="B285" i="7"/>
  <c r="E284" i="7"/>
  <c r="D284" i="7"/>
  <c r="C284" i="7"/>
  <c r="E283" i="7"/>
  <c r="D283" i="7"/>
  <c r="C283" i="7"/>
  <c r="B283" i="7"/>
  <c r="E282" i="7"/>
  <c r="D282" i="7"/>
  <c r="C282" i="7"/>
  <c r="B282" i="7"/>
  <c r="E281" i="7"/>
  <c r="D281" i="7"/>
  <c r="C281" i="7"/>
  <c r="E280" i="7"/>
  <c r="D280" i="7"/>
  <c r="C280" i="7"/>
  <c r="B280" i="7"/>
  <c r="E279" i="7"/>
  <c r="D279" i="7"/>
  <c r="C279" i="7"/>
  <c r="B279" i="7"/>
  <c r="E278" i="7"/>
  <c r="D278" i="7"/>
  <c r="C278" i="7"/>
  <c r="E277" i="7"/>
  <c r="D277" i="7"/>
  <c r="C277" i="7"/>
  <c r="B277" i="7"/>
  <c r="E276" i="7"/>
  <c r="D276" i="7"/>
  <c r="C276" i="7"/>
  <c r="B276" i="7"/>
  <c r="E275" i="7"/>
  <c r="D275" i="7"/>
  <c r="C275" i="7"/>
  <c r="E274" i="7"/>
  <c r="D274" i="7"/>
  <c r="C274" i="7"/>
  <c r="B274" i="7"/>
  <c r="E273" i="7"/>
  <c r="D273" i="7"/>
  <c r="C273" i="7"/>
  <c r="B273" i="7"/>
  <c r="E272" i="7"/>
  <c r="D272" i="7"/>
  <c r="C272" i="7"/>
  <c r="E271" i="7"/>
  <c r="D271" i="7"/>
  <c r="C271" i="7"/>
  <c r="B271" i="7"/>
  <c r="E270" i="7"/>
  <c r="D270" i="7"/>
  <c r="C270" i="7"/>
  <c r="B270" i="7"/>
  <c r="E269" i="7"/>
  <c r="D269" i="7"/>
  <c r="C269" i="7"/>
  <c r="E268" i="7"/>
  <c r="D268" i="7"/>
  <c r="C268" i="7"/>
  <c r="B268" i="7"/>
  <c r="E267" i="7"/>
  <c r="D267" i="7"/>
  <c r="C267" i="7"/>
  <c r="B267" i="7"/>
  <c r="E266" i="7"/>
  <c r="D266" i="7"/>
  <c r="C266" i="7"/>
  <c r="E265" i="7"/>
  <c r="D265" i="7"/>
  <c r="C265" i="7"/>
  <c r="B265" i="7"/>
  <c r="E264" i="7"/>
  <c r="D264" i="7"/>
  <c r="C264" i="7"/>
  <c r="B264" i="7"/>
  <c r="E263" i="7"/>
  <c r="D263" i="7"/>
  <c r="C263" i="7"/>
  <c r="E262" i="7"/>
  <c r="D262" i="7"/>
  <c r="C262" i="7"/>
  <c r="B262" i="7"/>
  <c r="E261" i="7"/>
  <c r="D261" i="7"/>
  <c r="C261" i="7"/>
  <c r="B261" i="7"/>
  <c r="E260" i="7"/>
  <c r="D260" i="7"/>
  <c r="C260" i="7"/>
  <c r="E259" i="7"/>
  <c r="D259" i="7"/>
  <c r="C259" i="7"/>
  <c r="B259" i="7"/>
  <c r="E258" i="7"/>
  <c r="D258" i="7"/>
  <c r="C258" i="7"/>
  <c r="B258" i="7"/>
  <c r="E257" i="7"/>
  <c r="D257" i="7"/>
  <c r="C257" i="7"/>
  <c r="E256" i="7"/>
  <c r="D256" i="7"/>
  <c r="C256" i="7"/>
  <c r="B256" i="7"/>
  <c r="E255" i="7"/>
  <c r="D255" i="7"/>
  <c r="C255" i="7"/>
  <c r="B255" i="7"/>
  <c r="E254" i="7"/>
  <c r="D254" i="7"/>
  <c r="C254" i="7"/>
  <c r="E253" i="7"/>
  <c r="D253" i="7"/>
  <c r="C253" i="7"/>
  <c r="B253" i="7"/>
  <c r="E252" i="7"/>
  <c r="D252" i="7"/>
  <c r="C252" i="7"/>
  <c r="B252" i="7"/>
  <c r="E251" i="7"/>
  <c r="D251" i="7"/>
  <c r="C251" i="7"/>
  <c r="E250" i="7"/>
  <c r="D250" i="7"/>
  <c r="C250" i="7"/>
  <c r="B250" i="7"/>
  <c r="E249" i="7"/>
  <c r="D249" i="7"/>
  <c r="C249" i="7"/>
  <c r="B249" i="7"/>
  <c r="E248" i="7"/>
  <c r="D248" i="7"/>
  <c r="C248" i="7"/>
  <c r="E247" i="7"/>
  <c r="D247" i="7"/>
  <c r="C247" i="7"/>
  <c r="B247" i="7"/>
  <c r="E246" i="7"/>
  <c r="D246" i="7"/>
  <c r="C246" i="7"/>
  <c r="B246" i="7"/>
  <c r="E245" i="7"/>
  <c r="D245" i="7"/>
  <c r="C245" i="7"/>
  <c r="E244" i="7"/>
  <c r="D244" i="7"/>
  <c r="C244" i="7"/>
  <c r="B244" i="7"/>
  <c r="E243" i="7"/>
  <c r="D243" i="7"/>
  <c r="C243" i="7"/>
  <c r="B243" i="7"/>
  <c r="E242" i="7"/>
  <c r="D242" i="7"/>
  <c r="C242" i="7"/>
  <c r="E241" i="7"/>
  <c r="D241" i="7"/>
  <c r="C241" i="7"/>
  <c r="B241" i="7"/>
  <c r="E240" i="7"/>
  <c r="D240" i="7"/>
  <c r="C240" i="7"/>
  <c r="B240" i="7"/>
  <c r="E239" i="7"/>
  <c r="D239" i="7"/>
  <c r="C239" i="7"/>
  <c r="E238" i="7"/>
  <c r="D238" i="7"/>
  <c r="C238" i="7"/>
  <c r="B238" i="7"/>
  <c r="E237" i="7"/>
  <c r="D237" i="7"/>
  <c r="C237" i="7"/>
  <c r="B237" i="7"/>
  <c r="E236" i="7"/>
  <c r="D236" i="7"/>
  <c r="C236" i="7"/>
  <c r="E235" i="7"/>
  <c r="D235" i="7"/>
  <c r="C235" i="7"/>
  <c r="B235" i="7"/>
  <c r="E234" i="7"/>
  <c r="D234" i="7"/>
  <c r="C234" i="7"/>
  <c r="B234" i="7"/>
  <c r="E233" i="7"/>
  <c r="D233" i="7"/>
  <c r="C233" i="7"/>
  <c r="E232" i="7"/>
  <c r="D232" i="7"/>
  <c r="C232" i="7"/>
  <c r="B232" i="7"/>
  <c r="E231" i="7"/>
  <c r="D231" i="7"/>
  <c r="C231" i="7"/>
  <c r="B231" i="7"/>
  <c r="E230" i="7"/>
  <c r="D230" i="7"/>
  <c r="C230" i="7"/>
  <c r="E229" i="7"/>
  <c r="D229" i="7"/>
  <c r="C229" i="7"/>
  <c r="B229" i="7"/>
  <c r="E228" i="7"/>
  <c r="D228" i="7"/>
  <c r="C228" i="7"/>
  <c r="B228" i="7"/>
  <c r="E227" i="7"/>
  <c r="D227" i="7"/>
  <c r="C227" i="7"/>
  <c r="E226" i="7"/>
  <c r="D226" i="7"/>
  <c r="C226" i="7"/>
  <c r="B226" i="7"/>
  <c r="E225" i="7"/>
  <c r="D225" i="7"/>
  <c r="C225" i="7"/>
  <c r="B225" i="7"/>
  <c r="E224" i="7"/>
  <c r="D224" i="7"/>
  <c r="C224" i="7"/>
  <c r="E223" i="7"/>
  <c r="D223" i="7"/>
  <c r="C223" i="7"/>
  <c r="B223" i="7"/>
  <c r="E222" i="7"/>
  <c r="D222" i="7"/>
  <c r="C222" i="7"/>
  <c r="B222" i="7"/>
  <c r="E221" i="7"/>
  <c r="D221" i="7"/>
  <c r="C221" i="7"/>
  <c r="E220" i="7"/>
  <c r="D220" i="7"/>
  <c r="C220" i="7"/>
  <c r="B220" i="7"/>
  <c r="E219" i="7"/>
  <c r="D219" i="7"/>
  <c r="C219" i="7"/>
  <c r="B219" i="7"/>
  <c r="E218" i="7"/>
  <c r="D218" i="7"/>
  <c r="C218" i="7"/>
  <c r="E217" i="7"/>
  <c r="D217" i="7"/>
  <c r="C217" i="7"/>
  <c r="B217" i="7"/>
  <c r="E216" i="7"/>
  <c r="D216" i="7"/>
  <c r="C216" i="7"/>
  <c r="B216" i="7"/>
  <c r="E215" i="7"/>
  <c r="D215" i="7"/>
  <c r="C215" i="7"/>
  <c r="E214" i="7"/>
  <c r="D214" i="7"/>
  <c r="C214" i="7"/>
  <c r="B214" i="7"/>
  <c r="E213" i="7"/>
  <c r="D213" i="7"/>
  <c r="C213" i="7"/>
  <c r="B213" i="7"/>
  <c r="E212" i="7"/>
  <c r="D212" i="7"/>
  <c r="C212" i="7"/>
  <c r="E211" i="7"/>
  <c r="D211" i="7"/>
  <c r="C211" i="7"/>
  <c r="B211" i="7"/>
  <c r="E210" i="7"/>
  <c r="D210" i="7"/>
  <c r="C210" i="7"/>
  <c r="B210" i="7"/>
  <c r="E209" i="7"/>
  <c r="D209" i="7"/>
  <c r="C209" i="7"/>
  <c r="E208" i="7"/>
  <c r="D208" i="7"/>
  <c r="C208" i="7"/>
  <c r="B208" i="7"/>
  <c r="E207" i="7"/>
  <c r="D207" i="7"/>
  <c r="C207" i="7"/>
  <c r="B207" i="7"/>
  <c r="E206" i="7"/>
  <c r="D206" i="7"/>
  <c r="C206" i="7"/>
  <c r="E205" i="7"/>
  <c r="D205" i="7"/>
  <c r="C205" i="7"/>
  <c r="B205" i="7"/>
  <c r="E204" i="7"/>
  <c r="D204" i="7"/>
  <c r="C204" i="7"/>
  <c r="B204" i="7"/>
  <c r="E203" i="7"/>
  <c r="D203" i="7"/>
  <c r="C203" i="7"/>
  <c r="E202" i="7"/>
  <c r="D202" i="7"/>
  <c r="C202" i="7"/>
  <c r="B202" i="7"/>
  <c r="E201" i="7"/>
  <c r="D201" i="7"/>
  <c r="C201" i="7"/>
  <c r="B201" i="7"/>
  <c r="E200" i="7"/>
  <c r="D200" i="7"/>
  <c r="C200" i="7"/>
  <c r="E199" i="7"/>
  <c r="D199" i="7"/>
  <c r="C199" i="7"/>
  <c r="B199" i="7"/>
  <c r="E198" i="7"/>
  <c r="D198" i="7"/>
  <c r="C198" i="7"/>
  <c r="B198" i="7"/>
  <c r="E197" i="7"/>
  <c r="D197" i="7"/>
  <c r="C197" i="7"/>
  <c r="E196" i="7"/>
  <c r="D196" i="7"/>
  <c r="C196" i="7"/>
  <c r="B196" i="7"/>
  <c r="E195" i="7"/>
  <c r="D195" i="7"/>
  <c r="C195" i="7"/>
  <c r="B195" i="7"/>
  <c r="E194" i="7"/>
  <c r="D194" i="7"/>
  <c r="C194" i="7"/>
  <c r="E193" i="7"/>
  <c r="D193" i="7"/>
  <c r="C193" i="7"/>
  <c r="B193" i="7"/>
  <c r="E192" i="7"/>
  <c r="D192" i="7"/>
  <c r="C192" i="7"/>
  <c r="B192" i="7"/>
  <c r="E191" i="7"/>
  <c r="D191" i="7"/>
  <c r="C191" i="7"/>
  <c r="E190" i="7"/>
  <c r="D190" i="7"/>
  <c r="C190" i="7"/>
  <c r="B190" i="7"/>
  <c r="E189" i="7"/>
  <c r="D189" i="7"/>
  <c r="C189" i="7"/>
  <c r="B189" i="7"/>
  <c r="E188" i="7"/>
  <c r="D188" i="7"/>
  <c r="C188" i="7"/>
  <c r="E187" i="7"/>
  <c r="D187" i="7"/>
  <c r="C187" i="7"/>
  <c r="B187" i="7"/>
  <c r="E186" i="7"/>
  <c r="D186" i="7"/>
  <c r="C186" i="7"/>
  <c r="B186" i="7"/>
  <c r="E185" i="7"/>
  <c r="D185" i="7"/>
  <c r="C185" i="7"/>
  <c r="E184" i="7"/>
  <c r="D184" i="7"/>
  <c r="C184" i="7"/>
  <c r="B184" i="7"/>
  <c r="E183" i="7"/>
  <c r="D183" i="7"/>
  <c r="C183" i="7"/>
  <c r="B183" i="7"/>
  <c r="E182" i="7"/>
  <c r="D182" i="7"/>
  <c r="C182" i="7"/>
  <c r="E181" i="7"/>
  <c r="D181" i="7"/>
  <c r="C181" i="7"/>
  <c r="B181" i="7"/>
  <c r="E180" i="7"/>
  <c r="D180" i="7"/>
  <c r="C180" i="7"/>
  <c r="B180" i="7"/>
  <c r="E179" i="7"/>
  <c r="D179" i="7"/>
  <c r="C179" i="7"/>
  <c r="E178" i="7"/>
  <c r="D178" i="7"/>
  <c r="C178" i="7"/>
  <c r="B178" i="7"/>
  <c r="E177" i="7"/>
  <c r="D177" i="7"/>
  <c r="C177" i="7"/>
  <c r="B177" i="7"/>
  <c r="E176" i="7"/>
  <c r="D176" i="7"/>
  <c r="C176" i="7"/>
  <c r="E175" i="7"/>
  <c r="D175" i="7"/>
  <c r="C175" i="7"/>
  <c r="B175" i="7"/>
  <c r="E174" i="7"/>
  <c r="D174" i="7"/>
  <c r="C174" i="7"/>
  <c r="B174" i="7"/>
  <c r="E173" i="7"/>
  <c r="D173" i="7"/>
  <c r="C173" i="7"/>
  <c r="E172" i="7"/>
  <c r="D172" i="7"/>
  <c r="C172" i="7"/>
  <c r="B172" i="7"/>
  <c r="E171" i="7"/>
  <c r="D171" i="7"/>
  <c r="C171" i="7"/>
  <c r="B171" i="7"/>
  <c r="E170" i="7"/>
  <c r="D170" i="7"/>
  <c r="C170" i="7"/>
  <c r="E169" i="7"/>
  <c r="D169" i="7"/>
  <c r="C169" i="7"/>
  <c r="B169" i="7"/>
  <c r="E168" i="7"/>
  <c r="D168" i="7"/>
  <c r="C168" i="7"/>
  <c r="B168" i="7"/>
  <c r="E167" i="7"/>
  <c r="D167" i="7"/>
  <c r="C167" i="7"/>
  <c r="E166" i="7"/>
  <c r="D166" i="7"/>
  <c r="C166" i="7"/>
  <c r="B166" i="7"/>
  <c r="E165" i="7"/>
  <c r="D165" i="7"/>
  <c r="C165" i="7"/>
  <c r="B165" i="7"/>
  <c r="E164" i="7"/>
  <c r="D164" i="7"/>
  <c r="C164" i="7"/>
  <c r="E163" i="7"/>
  <c r="D163" i="7"/>
  <c r="C163" i="7"/>
  <c r="B163" i="7"/>
  <c r="E162" i="7"/>
  <c r="D162" i="7"/>
  <c r="C162" i="7"/>
  <c r="B162" i="7"/>
  <c r="E161" i="7"/>
  <c r="D161" i="7"/>
  <c r="C161" i="7"/>
  <c r="E160" i="7"/>
  <c r="D160" i="7"/>
  <c r="C160" i="7"/>
  <c r="B160" i="7"/>
  <c r="E159" i="7"/>
  <c r="D159" i="7"/>
  <c r="C159" i="7"/>
  <c r="B159" i="7"/>
  <c r="E158" i="7"/>
  <c r="D158" i="7"/>
  <c r="C158" i="7"/>
  <c r="E157" i="7"/>
  <c r="D157" i="7"/>
  <c r="C157" i="7"/>
  <c r="B157" i="7"/>
  <c r="E156" i="7"/>
  <c r="D156" i="7"/>
  <c r="C156" i="7"/>
  <c r="B156" i="7"/>
  <c r="E155" i="7"/>
  <c r="D155" i="7"/>
  <c r="C155" i="7"/>
  <c r="E154" i="7"/>
  <c r="D154" i="7"/>
  <c r="C154" i="7"/>
  <c r="B154" i="7"/>
  <c r="E153" i="7"/>
  <c r="D153" i="7"/>
  <c r="C153" i="7"/>
  <c r="B153" i="7"/>
  <c r="E152" i="7"/>
  <c r="D152" i="7"/>
  <c r="C152" i="7"/>
  <c r="E151" i="7"/>
  <c r="D151" i="7"/>
  <c r="C151" i="7"/>
  <c r="B151" i="7"/>
  <c r="E150" i="7"/>
  <c r="D150" i="7"/>
  <c r="C150" i="7"/>
  <c r="B150" i="7"/>
  <c r="E149" i="7"/>
  <c r="D149" i="7"/>
  <c r="C149" i="7"/>
  <c r="E148" i="7"/>
  <c r="D148" i="7"/>
  <c r="C148" i="7"/>
  <c r="B148" i="7"/>
  <c r="E147" i="7"/>
  <c r="D147" i="7"/>
  <c r="C147" i="7"/>
  <c r="B147" i="7"/>
  <c r="E146" i="7"/>
  <c r="D146" i="7"/>
  <c r="C146" i="7"/>
  <c r="E145" i="7"/>
  <c r="D145" i="7"/>
  <c r="C145" i="7"/>
  <c r="B145" i="7"/>
  <c r="E144" i="7"/>
  <c r="D144" i="7"/>
  <c r="C144" i="7"/>
  <c r="B144" i="7"/>
  <c r="E143" i="7"/>
  <c r="D143" i="7"/>
  <c r="C143" i="7"/>
  <c r="E142" i="7"/>
  <c r="D142" i="7"/>
  <c r="C142" i="7"/>
  <c r="B142" i="7"/>
  <c r="E141" i="7"/>
  <c r="D141" i="7"/>
  <c r="C141" i="7"/>
  <c r="B141" i="7"/>
  <c r="E140" i="7"/>
  <c r="D140" i="7"/>
  <c r="C140" i="7"/>
  <c r="E139" i="7"/>
  <c r="D139" i="7"/>
  <c r="C139" i="7"/>
  <c r="B139" i="7"/>
  <c r="E138" i="7"/>
  <c r="D138" i="7"/>
  <c r="C138" i="7"/>
  <c r="B138" i="7"/>
  <c r="E137" i="7"/>
  <c r="D137" i="7"/>
  <c r="C137" i="7"/>
  <c r="E136" i="7"/>
  <c r="D136" i="7"/>
  <c r="C136" i="7"/>
  <c r="B136" i="7"/>
  <c r="E135" i="7"/>
  <c r="D135" i="7"/>
  <c r="C135" i="7"/>
  <c r="B135" i="7"/>
  <c r="E134" i="7"/>
  <c r="D134" i="7"/>
  <c r="C134" i="7"/>
  <c r="E133" i="7"/>
  <c r="D133" i="7"/>
  <c r="C133" i="7"/>
  <c r="B133" i="7"/>
  <c r="E132" i="7"/>
  <c r="D132" i="7"/>
  <c r="C132" i="7"/>
  <c r="B132" i="7"/>
  <c r="E131" i="7"/>
  <c r="D131" i="7"/>
  <c r="C131" i="7"/>
  <c r="E130" i="7"/>
  <c r="D130" i="7"/>
  <c r="C130" i="7"/>
  <c r="B130" i="7"/>
  <c r="E129" i="7"/>
  <c r="D129" i="7"/>
  <c r="C129" i="7"/>
  <c r="B129" i="7"/>
  <c r="E128" i="7"/>
  <c r="D128" i="7"/>
  <c r="C128" i="7"/>
  <c r="E127" i="7"/>
  <c r="D127" i="7"/>
  <c r="C127" i="7"/>
  <c r="B127" i="7"/>
  <c r="E126" i="7"/>
  <c r="D126" i="7"/>
  <c r="C126" i="7"/>
  <c r="B126" i="7"/>
  <c r="E125" i="7"/>
  <c r="D125" i="7"/>
  <c r="C125" i="7"/>
  <c r="E124" i="7"/>
  <c r="D124" i="7"/>
  <c r="C124" i="7"/>
  <c r="B124" i="7"/>
  <c r="E123" i="7"/>
  <c r="D123" i="7"/>
  <c r="C123" i="7"/>
  <c r="B123" i="7"/>
  <c r="E122" i="7"/>
  <c r="D122" i="7"/>
  <c r="C122" i="7"/>
  <c r="E121" i="7"/>
  <c r="D121" i="7"/>
  <c r="C121" i="7"/>
  <c r="B121" i="7"/>
  <c r="E120" i="7"/>
  <c r="D120" i="7"/>
  <c r="C120" i="7"/>
  <c r="B120" i="7"/>
  <c r="E119" i="7"/>
  <c r="D119" i="7"/>
  <c r="C119" i="7"/>
  <c r="E118" i="7"/>
  <c r="D118" i="7"/>
  <c r="C118" i="7"/>
  <c r="B118" i="7"/>
  <c r="E117" i="7"/>
  <c r="D117" i="7"/>
  <c r="C117" i="7"/>
  <c r="B117" i="7"/>
  <c r="E116" i="7"/>
  <c r="D116" i="7"/>
  <c r="C116" i="7"/>
  <c r="E115" i="7"/>
  <c r="D115" i="7"/>
  <c r="C115" i="7"/>
  <c r="B115" i="7"/>
  <c r="E114" i="7"/>
  <c r="D114" i="7"/>
  <c r="C114" i="7"/>
  <c r="B114" i="7"/>
  <c r="E113" i="7"/>
  <c r="D113" i="7"/>
  <c r="C113" i="7"/>
  <c r="E112" i="7"/>
  <c r="D112" i="7"/>
  <c r="C112" i="7"/>
  <c r="B112" i="7"/>
  <c r="E111" i="7"/>
  <c r="D111" i="7"/>
  <c r="C111" i="7"/>
  <c r="B111" i="7"/>
  <c r="E110" i="7"/>
  <c r="D110" i="7"/>
  <c r="C110" i="7"/>
  <c r="E109" i="7"/>
  <c r="D109" i="7"/>
  <c r="C109" i="7"/>
  <c r="B109" i="7"/>
  <c r="E108" i="7"/>
  <c r="D108" i="7"/>
  <c r="C108" i="7"/>
  <c r="B108" i="7"/>
  <c r="E107" i="7"/>
  <c r="D107" i="7"/>
  <c r="C107" i="7"/>
  <c r="E106" i="7"/>
  <c r="D106" i="7"/>
  <c r="C106" i="7"/>
  <c r="B106" i="7"/>
  <c r="E105" i="7"/>
  <c r="D105" i="7"/>
  <c r="C105" i="7"/>
  <c r="B105" i="7"/>
  <c r="E104" i="7"/>
  <c r="D104" i="7"/>
  <c r="C104" i="7"/>
  <c r="E103" i="7"/>
  <c r="D103" i="7"/>
  <c r="C103" i="7"/>
  <c r="B103" i="7"/>
  <c r="E102" i="7"/>
  <c r="D102" i="7"/>
  <c r="C102" i="7"/>
  <c r="B102" i="7"/>
  <c r="E101" i="7"/>
  <c r="D101" i="7"/>
  <c r="C101" i="7"/>
  <c r="E100" i="7"/>
  <c r="D100" i="7"/>
  <c r="C100" i="7"/>
  <c r="B100" i="7"/>
  <c r="E99" i="7"/>
  <c r="D99" i="7"/>
  <c r="C99" i="7"/>
  <c r="B99" i="7"/>
  <c r="E98" i="7"/>
  <c r="D98" i="7"/>
  <c r="C98" i="7"/>
  <c r="E97" i="7"/>
  <c r="D97" i="7"/>
  <c r="C97" i="7"/>
  <c r="B97" i="7"/>
  <c r="E96" i="7"/>
  <c r="D96" i="7"/>
  <c r="C96" i="7"/>
  <c r="B96" i="7"/>
  <c r="E95" i="7"/>
  <c r="D95" i="7"/>
  <c r="C95" i="7"/>
  <c r="E94" i="7"/>
  <c r="D94" i="7"/>
  <c r="C94" i="7"/>
  <c r="B94" i="7"/>
  <c r="E93" i="7"/>
  <c r="D93" i="7"/>
  <c r="C93" i="7"/>
  <c r="B93" i="7"/>
  <c r="E92" i="7"/>
  <c r="D92" i="7"/>
  <c r="C92" i="7"/>
  <c r="E91" i="7"/>
  <c r="D91" i="7"/>
  <c r="C91" i="7"/>
  <c r="B91" i="7"/>
  <c r="E90" i="7"/>
  <c r="D90" i="7"/>
  <c r="C90" i="7"/>
  <c r="B90" i="7"/>
  <c r="E89" i="7"/>
  <c r="D89" i="7"/>
  <c r="C89" i="7"/>
  <c r="E88" i="7"/>
  <c r="D88" i="7"/>
  <c r="C88" i="7"/>
  <c r="B88" i="7"/>
  <c r="E87" i="7"/>
  <c r="D87" i="7"/>
  <c r="C87" i="7"/>
  <c r="B87" i="7"/>
  <c r="E86" i="7"/>
  <c r="D86" i="7"/>
  <c r="C86" i="7"/>
  <c r="E85" i="7"/>
  <c r="D85" i="7"/>
  <c r="C85" i="7"/>
  <c r="B85" i="7"/>
  <c r="E84" i="7"/>
  <c r="D84" i="7"/>
  <c r="C84" i="7"/>
  <c r="B84" i="7"/>
  <c r="E83" i="7"/>
  <c r="D83" i="7"/>
  <c r="C83" i="7"/>
  <c r="E82" i="7"/>
  <c r="D82" i="7"/>
  <c r="C82" i="7"/>
  <c r="B82" i="7"/>
  <c r="E81" i="7"/>
  <c r="D81" i="7"/>
  <c r="C81" i="7"/>
  <c r="B81" i="7"/>
  <c r="E80" i="7"/>
  <c r="D80" i="7"/>
  <c r="C80" i="7"/>
  <c r="E79" i="7"/>
  <c r="D79" i="7"/>
  <c r="C79" i="7"/>
  <c r="B79" i="7"/>
  <c r="E78" i="7"/>
  <c r="D78" i="7"/>
  <c r="C78" i="7"/>
  <c r="B78" i="7"/>
  <c r="E77" i="7"/>
  <c r="D77" i="7"/>
  <c r="C77" i="7"/>
  <c r="E76" i="7"/>
  <c r="D76" i="7"/>
  <c r="C76" i="7"/>
  <c r="B76" i="7"/>
  <c r="E75" i="7"/>
  <c r="D75" i="7"/>
  <c r="C75" i="7"/>
  <c r="B75" i="7"/>
  <c r="E74" i="7"/>
  <c r="D74" i="7"/>
  <c r="C74" i="7"/>
  <c r="E73" i="7"/>
  <c r="D73" i="7"/>
  <c r="C73" i="7"/>
  <c r="B73" i="7"/>
  <c r="E72" i="7"/>
  <c r="D72" i="7"/>
  <c r="C72" i="7"/>
  <c r="B72" i="7"/>
  <c r="E71" i="7"/>
  <c r="D71" i="7"/>
  <c r="E70" i="7"/>
  <c r="D70" i="7"/>
  <c r="C70" i="7"/>
  <c r="B70" i="7"/>
  <c r="E69" i="7"/>
  <c r="D69" i="7"/>
  <c r="C69" i="7"/>
  <c r="B69" i="7"/>
  <c r="E68" i="7"/>
  <c r="D68" i="7"/>
  <c r="C68" i="7"/>
  <c r="E67" i="7"/>
  <c r="D67" i="7"/>
  <c r="C67" i="7"/>
  <c r="B67" i="7"/>
  <c r="E66" i="7"/>
  <c r="D66" i="7"/>
  <c r="C66" i="7"/>
  <c r="B66" i="7"/>
  <c r="E65" i="7"/>
  <c r="D65" i="7"/>
  <c r="E64" i="7"/>
  <c r="D64" i="7"/>
  <c r="C64" i="7"/>
  <c r="B64" i="7"/>
  <c r="E63" i="7"/>
  <c r="D63" i="7"/>
  <c r="C63" i="7"/>
  <c r="B63" i="7"/>
  <c r="E62" i="7"/>
  <c r="D62" i="7"/>
  <c r="C62" i="7"/>
  <c r="E61" i="7"/>
  <c r="D61" i="7"/>
  <c r="C61" i="7"/>
  <c r="B61" i="7"/>
  <c r="E60" i="7"/>
  <c r="D60" i="7"/>
  <c r="C60" i="7"/>
  <c r="B60" i="7"/>
  <c r="E59" i="7"/>
  <c r="D59" i="7"/>
  <c r="E58" i="7"/>
  <c r="D58" i="7"/>
  <c r="C58" i="7"/>
  <c r="B58" i="7"/>
  <c r="E57" i="7"/>
  <c r="D57" i="7"/>
  <c r="C57" i="7"/>
  <c r="B57" i="7"/>
  <c r="E56" i="7"/>
  <c r="D56" i="7"/>
  <c r="C56" i="7"/>
  <c r="E55" i="7"/>
  <c r="D55" i="7"/>
  <c r="C55" i="7"/>
  <c r="B55" i="7"/>
  <c r="E54" i="7"/>
  <c r="D54" i="7"/>
  <c r="C54" i="7"/>
  <c r="B54" i="7"/>
  <c r="E53" i="7"/>
  <c r="D53" i="7"/>
  <c r="E52" i="7"/>
  <c r="D52" i="7"/>
  <c r="C52" i="7"/>
  <c r="B52" i="7"/>
  <c r="E51" i="7"/>
  <c r="D51" i="7"/>
  <c r="C51" i="7"/>
  <c r="B51" i="7"/>
  <c r="E50" i="7"/>
  <c r="D50" i="7"/>
  <c r="C50" i="7"/>
  <c r="E49" i="7"/>
  <c r="D49" i="7"/>
  <c r="C49" i="7"/>
  <c r="B49" i="7"/>
  <c r="E48" i="7"/>
  <c r="D48" i="7"/>
  <c r="C48" i="7"/>
  <c r="B48" i="7"/>
  <c r="E47" i="7"/>
  <c r="D47" i="7"/>
  <c r="E46" i="7"/>
  <c r="D46" i="7"/>
  <c r="C46" i="7"/>
  <c r="B46" i="7"/>
  <c r="E45" i="7"/>
  <c r="D45" i="7"/>
  <c r="C45" i="7"/>
  <c r="B45" i="7"/>
  <c r="E44" i="7"/>
  <c r="D44" i="7"/>
  <c r="C44" i="7"/>
  <c r="E43" i="7"/>
  <c r="D43" i="7"/>
  <c r="C43" i="7"/>
  <c r="B43" i="7"/>
  <c r="E42" i="7"/>
  <c r="D42" i="7"/>
  <c r="C42" i="7"/>
  <c r="B42" i="7"/>
  <c r="E41" i="7"/>
  <c r="D41" i="7"/>
  <c r="E40" i="7"/>
  <c r="D40" i="7"/>
  <c r="C40" i="7"/>
  <c r="B40" i="7"/>
  <c r="E39" i="7"/>
  <c r="D39" i="7"/>
  <c r="C39" i="7"/>
  <c r="B39" i="7"/>
  <c r="E38" i="7"/>
  <c r="D38" i="7"/>
  <c r="C38" i="7"/>
  <c r="E37" i="7"/>
  <c r="D37" i="7"/>
  <c r="C37" i="7"/>
  <c r="B37" i="7"/>
  <c r="E36" i="7"/>
  <c r="D36" i="7"/>
  <c r="C36" i="7"/>
  <c r="B36" i="7"/>
  <c r="E35" i="7"/>
  <c r="D35" i="7"/>
  <c r="E34" i="7"/>
  <c r="D34" i="7"/>
  <c r="C34" i="7"/>
  <c r="B34" i="7"/>
  <c r="E33" i="7"/>
  <c r="D33" i="7"/>
  <c r="C33" i="7"/>
  <c r="B33" i="7"/>
  <c r="E32" i="7"/>
  <c r="D32" i="7"/>
  <c r="C32" i="7"/>
  <c r="E31" i="7"/>
  <c r="D31" i="7"/>
  <c r="C31" i="7"/>
  <c r="B31" i="7"/>
  <c r="E30" i="7"/>
  <c r="D30" i="7"/>
  <c r="C30" i="7"/>
  <c r="B30" i="7"/>
  <c r="E29" i="7"/>
  <c r="D29" i="7"/>
  <c r="E28" i="7"/>
  <c r="D28" i="7"/>
  <c r="C28" i="7"/>
  <c r="B28" i="7"/>
  <c r="E27" i="7"/>
  <c r="D27" i="7"/>
  <c r="C27" i="7"/>
  <c r="B27" i="7"/>
  <c r="E26" i="7"/>
  <c r="D26" i="7"/>
  <c r="C26" i="7"/>
  <c r="E25" i="7"/>
  <c r="D25" i="7"/>
  <c r="C25" i="7"/>
  <c r="B25" i="7"/>
  <c r="E24" i="7"/>
  <c r="D24" i="7"/>
  <c r="C24" i="7"/>
  <c r="B24" i="7"/>
  <c r="E23" i="7"/>
  <c r="D23" i="7"/>
  <c r="E22" i="7"/>
  <c r="D22" i="7"/>
  <c r="C22" i="7"/>
  <c r="B22" i="7"/>
  <c r="E21" i="7"/>
  <c r="D21" i="7"/>
  <c r="C21" i="7"/>
  <c r="B21" i="7"/>
  <c r="E20" i="7"/>
  <c r="D20" i="7"/>
  <c r="C20" i="7"/>
  <c r="E19" i="7"/>
  <c r="D19" i="7"/>
  <c r="C19" i="7"/>
  <c r="B19" i="7"/>
  <c r="E18" i="7"/>
  <c r="D18" i="7"/>
  <c r="C18" i="7"/>
  <c r="B18" i="7"/>
  <c r="E17" i="7"/>
  <c r="D17" i="7"/>
  <c r="E16" i="7"/>
  <c r="D16" i="7"/>
  <c r="C16" i="7"/>
  <c r="B16" i="7"/>
  <c r="E15" i="7"/>
  <c r="D15" i="7"/>
  <c r="C15" i="7"/>
  <c r="B15" i="7"/>
  <c r="E14" i="7"/>
  <c r="D14" i="7"/>
  <c r="C14" i="7"/>
  <c r="E13" i="7"/>
  <c r="D13" i="7"/>
  <c r="C13" i="7"/>
  <c r="B13" i="7"/>
  <c r="E12" i="7"/>
  <c r="D12" i="7"/>
  <c r="C12" i="7"/>
  <c r="B12" i="7"/>
  <c r="E11" i="7"/>
  <c r="D11" i="7"/>
  <c r="E10" i="7"/>
  <c r="D10" i="7"/>
  <c r="C10" i="7"/>
  <c r="B10" i="7"/>
  <c r="E9" i="7"/>
  <c r="D9" i="7"/>
  <c r="C9" i="7"/>
  <c r="E8" i="7"/>
  <c r="D8" i="7"/>
  <c r="C8" i="7"/>
  <c r="E7" i="7"/>
  <c r="D7" i="7"/>
  <c r="C7" i="7"/>
  <c r="B7" i="7"/>
  <c r="E6" i="7"/>
  <c r="D6" i="7"/>
  <c r="C6" i="7"/>
  <c r="B6" i="7"/>
  <c r="E5" i="7"/>
  <c r="D5" i="7"/>
  <c r="E4" i="7"/>
  <c r="D4" i="7"/>
  <c r="C4" i="7"/>
  <c r="B4" i="7"/>
  <c r="E3" i="7"/>
  <c r="D3" i="7"/>
  <c r="C3" i="7"/>
  <c r="B3" i="7"/>
  <c r="E1097" i="7"/>
  <c r="D1097" i="7"/>
  <c r="C1097" i="7"/>
  <c r="B1097" i="7"/>
  <c r="A5" i="6"/>
  <c r="D5" i="6" s="1"/>
  <c r="D4" i="6"/>
  <c r="C4" i="6"/>
  <c r="B4" i="6"/>
  <c r="E1103" i="2"/>
  <c r="D1103" i="2"/>
  <c r="C1103" i="2"/>
  <c r="B1103" i="2"/>
  <c r="E1102" i="2"/>
  <c r="D1102" i="2"/>
  <c r="C1102" i="2"/>
  <c r="B1102" i="2"/>
  <c r="E1101" i="2"/>
  <c r="D1101" i="2"/>
  <c r="C1101" i="2"/>
  <c r="E1100" i="2"/>
  <c r="D1100" i="2"/>
  <c r="C1100" i="2"/>
  <c r="B1100" i="2"/>
  <c r="E1099" i="2"/>
  <c r="D1099" i="2"/>
  <c r="C1099" i="2"/>
  <c r="B1099" i="2"/>
  <c r="E1098" i="2"/>
  <c r="D1098" i="2"/>
  <c r="C1098" i="2"/>
  <c r="E1097" i="2"/>
  <c r="D1097" i="2"/>
  <c r="C1097" i="2"/>
  <c r="B1097" i="2"/>
  <c r="E1096" i="2"/>
  <c r="D1096" i="2"/>
  <c r="C1096" i="2"/>
  <c r="B1096" i="2"/>
  <c r="E1095" i="2"/>
  <c r="D1095" i="2"/>
  <c r="C1095" i="2"/>
  <c r="E1094" i="2"/>
  <c r="D1094" i="2"/>
  <c r="C1094" i="2"/>
  <c r="B1094" i="2"/>
  <c r="E1093" i="2"/>
  <c r="D1093" i="2"/>
  <c r="C1093" i="2"/>
  <c r="B1093" i="2"/>
  <c r="E1092" i="2"/>
  <c r="D1092" i="2"/>
  <c r="C1092" i="2"/>
  <c r="E1091" i="2"/>
  <c r="D1091" i="2"/>
  <c r="C1091" i="2"/>
  <c r="B1091" i="2"/>
  <c r="E1090" i="2"/>
  <c r="D1090" i="2"/>
  <c r="C1090" i="2"/>
  <c r="B1090" i="2"/>
  <c r="E1089" i="2"/>
  <c r="D1089" i="2"/>
  <c r="C1089" i="2"/>
  <c r="E1088" i="2"/>
  <c r="D1088" i="2"/>
  <c r="C1088" i="2"/>
  <c r="B1088" i="2"/>
  <c r="E1087" i="2"/>
  <c r="D1087" i="2"/>
  <c r="C1087" i="2"/>
  <c r="B1087" i="2"/>
  <c r="E1086" i="2"/>
  <c r="D1086" i="2"/>
  <c r="C1086" i="2"/>
  <c r="E1085" i="2"/>
  <c r="D1085" i="2"/>
  <c r="C1085" i="2"/>
  <c r="B1085" i="2"/>
  <c r="E1084" i="2"/>
  <c r="D1084" i="2"/>
  <c r="C1084" i="2"/>
  <c r="B1084" i="2"/>
  <c r="E1083" i="2"/>
  <c r="D1083" i="2"/>
  <c r="C1083" i="2"/>
  <c r="E1082" i="2"/>
  <c r="D1082" i="2"/>
  <c r="C1082" i="2"/>
  <c r="B1082" i="2"/>
  <c r="E1081" i="2"/>
  <c r="D1081" i="2"/>
  <c r="C1081" i="2"/>
  <c r="B1081" i="2"/>
  <c r="E1080" i="2"/>
  <c r="D1080" i="2"/>
  <c r="C1080" i="2"/>
  <c r="E1079" i="2"/>
  <c r="D1079" i="2"/>
  <c r="C1079" i="2"/>
  <c r="B1079" i="2"/>
  <c r="E1078" i="2"/>
  <c r="D1078" i="2"/>
  <c r="C1078" i="2"/>
  <c r="B1078" i="2"/>
  <c r="E1077" i="2"/>
  <c r="D1077" i="2"/>
  <c r="C1077" i="2"/>
  <c r="E1076" i="2"/>
  <c r="D1076" i="2"/>
  <c r="C1076" i="2"/>
  <c r="B1076" i="2"/>
  <c r="E1075" i="2"/>
  <c r="D1075" i="2"/>
  <c r="C1075" i="2"/>
  <c r="B1075" i="2"/>
  <c r="E1074" i="2"/>
  <c r="D1074" i="2"/>
  <c r="C1074" i="2"/>
  <c r="E1073" i="2"/>
  <c r="D1073" i="2"/>
  <c r="C1073" i="2"/>
  <c r="B1073" i="2"/>
  <c r="E1072" i="2"/>
  <c r="D1072" i="2"/>
  <c r="C1072" i="2"/>
  <c r="B1072" i="2"/>
  <c r="E1071" i="2"/>
  <c r="D1071" i="2"/>
  <c r="C1071" i="2"/>
  <c r="E1070" i="2"/>
  <c r="D1070" i="2"/>
  <c r="C1070" i="2"/>
  <c r="B1070" i="2"/>
  <c r="E1069" i="2"/>
  <c r="D1069" i="2"/>
  <c r="C1069" i="2"/>
  <c r="B1069" i="2"/>
  <c r="E1068" i="2"/>
  <c r="D1068" i="2"/>
  <c r="C1068" i="2"/>
  <c r="E1067" i="2"/>
  <c r="D1067" i="2"/>
  <c r="C1067" i="2"/>
  <c r="B1067" i="2"/>
  <c r="E1066" i="2"/>
  <c r="D1066" i="2"/>
  <c r="C1066" i="2"/>
  <c r="B1066" i="2"/>
  <c r="E1065" i="2"/>
  <c r="D1065" i="2"/>
  <c r="C1065" i="2"/>
  <c r="E1064" i="2"/>
  <c r="D1064" i="2"/>
  <c r="C1064" i="2"/>
  <c r="B1064" i="2"/>
  <c r="E1063" i="2"/>
  <c r="D1063" i="2"/>
  <c r="C1063" i="2"/>
  <c r="B1063" i="2"/>
  <c r="E1062" i="2"/>
  <c r="D1062" i="2"/>
  <c r="C1062" i="2"/>
  <c r="E1061" i="2"/>
  <c r="D1061" i="2"/>
  <c r="C1061" i="2"/>
  <c r="B1061" i="2"/>
  <c r="E1060" i="2"/>
  <c r="D1060" i="2"/>
  <c r="C1060" i="2"/>
  <c r="B1060" i="2"/>
  <c r="E1059" i="2"/>
  <c r="D1059" i="2"/>
  <c r="C1059" i="2"/>
  <c r="E1058" i="2"/>
  <c r="D1058" i="2"/>
  <c r="C1058" i="2"/>
  <c r="B1058" i="2"/>
  <c r="E1057" i="2"/>
  <c r="D1057" i="2"/>
  <c r="C1057" i="2"/>
  <c r="B1057" i="2"/>
  <c r="E1056" i="2"/>
  <c r="D1056" i="2"/>
  <c r="C1056" i="2"/>
  <c r="E1055" i="2"/>
  <c r="D1055" i="2"/>
  <c r="C1055" i="2"/>
  <c r="B1055" i="2"/>
  <c r="E1054" i="2"/>
  <c r="D1054" i="2"/>
  <c r="C1054" i="2"/>
  <c r="B1054" i="2"/>
  <c r="E1053" i="2"/>
  <c r="D1053" i="2"/>
  <c r="C1053" i="2"/>
  <c r="E1052" i="2"/>
  <c r="D1052" i="2"/>
  <c r="C1052" i="2"/>
  <c r="B1052" i="2"/>
  <c r="E1051" i="2"/>
  <c r="D1051" i="2"/>
  <c r="C1051" i="2"/>
  <c r="B1051" i="2"/>
  <c r="E1050" i="2"/>
  <c r="D1050" i="2"/>
  <c r="C1050" i="2"/>
  <c r="E1049" i="2"/>
  <c r="D1049" i="2"/>
  <c r="C1049" i="2"/>
  <c r="B1049" i="2"/>
  <c r="E1048" i="2"/>
  <c r="D1048" i="2"/>
  <c r="C1048" i="2"/>
  <c r="B1048" i="2"/>
  <c r="E1047" i="2"/>
  <c r="D1047" i="2"/>
  <c r="C1047" i="2"/>
  <c r="E1046" i="2"/>
  <c r="D1046" i="2"/>
  <c r="C1046" i="2"/>
  <c r="B1046" i="2"/>
  <c r="E1045" i="2"/>
  <c r="D1045" i="2"/>
  <c r="C1045" i="2"/>
  <c r="B1045" i="2"/>
  <c r="E1044" i="2"/>
  <c r="D1044" i="2"/>
  <c r="C1044" i="2"/>
  <c r="E1043" i="2"/>
  <c r="D1043" i="2"/>
  <c r="C1043" i="2"/>
  <c r="B1043" i="2"/>
  <c r="E1042" i="2"/>
  <c r="D1042" i="2"/>
  <c r="C1042" i="2"/>
  <c r="B1042" i="2"/>
  <c r="E1041" i="2"/>
  <c r="D1041" i="2"/>
  <c r="C1041" i="2"/>
  <c r="E1040" i="2"/>
  <c r="D1040" i="2"/>
  <c r="C1040" i="2"/>
  <c r="B1040" i="2"/>
  <c r="E1039" i="2"/>
  <c r="D1039" i="2"/>
  <c r="C1039" i="2"/>
  <c r="B1039" i="2"/>
  <c r="E1038" i="2"/>
  <c r="D1038" i="2"/>
  <c r="C1038" i="2"/>
  <c r="E1037" i="2"/>
  <c r="D1037" i="2"/>
  <c r="C1037" i="2"/>
  <c r="B1037" i="2"/>
  <c r="E1036" i="2"/>
  <c r="D1036" i="2"/>
  <c r="C1036" i="2"/>
  <c r="B1036" i="2"/>
  <c r="E1035" i="2"/>
  <c r="D1035" i="2"/>
  <c r="C1035" i="2"/>
  <c r="E1034" i="2"/>
  <c r="D1034" i="2"/>
  <c r="C1034" i="2"/>
  <c r="B1034" i="2"/>
  <c r="E1033" i="2"/>
  <c r="D1033" i="2"/>
  <c r="C1033" i="2"/>
  <c r="B1033" i="2"/>
  <c r="E1032" i="2"/>
  <c r="D1032" i="2"/>
  <c r="C1032" i="2"/>
  <c r="E1031" i="2"/>
  <c r="D1031" i="2"/>
  <c r="C1031" i="2"/>
  <c r="B1031" i="2"/>
  <c r="E1030" i="2"/>
  <c r="D1030" i="2"/>
  <c r="C1030" i="2"/>
  <c r="B1030" i="2"/>
  <c r="E1029" i="2"/>
  <c r="D1029" i="2"/>
  <c r="C1029" i="2"/>
  <c r="E1028" i="2"/>
  <c r="D1028" i="2"/>
  <c r="C1028" i="2"/>
  <c r="B1028" i="2"/>
  <c r="E1027" i="2"/>
  <c r="D1027" i="2"/>
  <c r="C1027" i="2"/>
  <c r="B1027" i="2"/>
  <c r="E1026" i="2"/>
  <c r="D1026" i="2"/>
  <c r="C1026" i="2"/>
  <c r="E1025" i="2"/>
  <c r="D1025" i="2"/>
  <c r="C1025" i="2"/>
  <c r="B1025" i="2"/>
  <c r="E1024" i="2"/>
  <c r="D1024" i="2"/>
  <c r="C1024" i="2"/>
  <c r="B1024" i="2"/>
  <c r="E1023" i="2"/>
  <c r="D1023" i="2"/>
  <c r="C1023" i="2"/>
  <c r="E1022" i="2"/>
  <c r="D1022" i="2"/>
  <c r="C1022" i="2"/>
  <c r="B1022" i="2"/>
  <c r="E1021" i="2"/>
  <c r="D1021" i="2"/>
  <c r="C1021" i="2"/>
  <c r="B1021" i="2"/>
  <c r="E1020" i="2"/>
  <c r="D1020" i="2"/>
  <c r="C1020" i="2"/>
  <c r="E1019" i="2"/>
  <c r="D1019" i="2"/>
  <c r="C1019" i="2"/>
  <c r="B1019" i="2"/>
  <c r="E1018" i="2"/>
  <c r="D1018" i="2"/>
  <c r="C1018" i="2"/>
  <c r="B1018" i="2"/>
  <c r="E1017" i="2"/>
  <c r="D1017" i="2"/>
  <c r="C1017" i="2"/>
  <c r="E1016" i="2"/>
  <c r="D1016" i="2"/>
  <c r="C1016" i="2"/>
  <c r="B1016" i="2"/>
  <c r="E1015" i="2"/>
  <c r="D1015" i="2"/>
  <c r="C1015" i="2"/>
  <c r="B1015" i="2"/>
  <c r="E1014" i="2"/>
  <c r="D1014" i="2"/>
  <c r="C1014" i="2"/>
  <c r="E1013" i="2"/>
  <c r="D1013" i="2"/>
  <c r="C1013" i="2"/>
  <c r="B1013" i="2"/>
  <c r="E1012" i="2"/>
  <c r="D1012" i="2"/>
  <c r="C1012" i="2"/>
  <c r="B1012" i="2"/>
  <c r="E1011" i="2"/>
  <c r="D1011" i="2"/>
  <c r="C1011" i="2"/>
  <c r="E1010" i="2"/>
  <c r="D1010" i="2"/>
  <c r="C1010" i="2"/>
  <c r="B1010" i="2"/>
  <c r="E1009" i="2"/>
  <c r="D1009" i="2"/>
  <c r="C1009" i="2"/>
  <c r="B1009" i="2"/>
  <c r="E1008" i="2"/>
  <c r="D1008" i="2"/>
  <c r="C1008" i="2"/>
  <c r="E1007" i="2"/>
  <c r="D1007" i="2"/>
  <c r="C1007" i="2"/>
  <c r="B1007" i="2"/>
  <c r="E1006" i="2"/>
  <c r="D1006" i="2"/>
  <c r="C1006" i="2"/>
  <c r="B1006" i="2"/>
  <c r="E1005" i="2"/>
  <c r="D1005" i="2"/>
  <c r="C1005" i="2"/>
  <c r="E1004" i="2"/>
  <c r="D1004" i="2"/>
  <c r="C1004" i="2"/>
  <c r="B1004" i="2"/>
  <c r="E1003" i="2"/>
  <c r="D1003" i="2"/>
  <c r="C1003" i="2"/>
  <c r="B1003" i="2"/>
  <c r="E1002" i="2"/>
  <c r="D1002" i="2"/>
  <c r="C1002" i="2"/>
  <c r="E1001" i="2"/>
  <c r="D1001" i="2"/>
  <c r="C1001" i="2"/>
  <c r="B1001" i="2"/>
  <c r="E1000" i="2"/>
  <c r="D1000" i="2"/>
  <c r="C1000" i="2"/>
  <c r="B1000" i="2"/>
  <c r="E999" i="2"/>
  <c r="D999" i="2"/>
  <c r="C999" i="2"/>
  <c r="E998" i="2"/>
  <c r="D998" i="2"/>
  <c r="C998" i="2"/>
  <c r="B998" i="2"/>
  <c r="E997" i="2"/>
  <c r="D997" i="2"/>
  <c r="C997" i="2"/>
  <c r="B997" i="2"/>
  <c r="E996" i="2"/>
  <c r="D996" i="2"/>
  <c r="C996" i="2"/>
  <c r="E995" i="2"/>
  <c r="D995" i="2"/>
  <c r="C995" i="2"/>
  <c r="B995" i="2"/>
  <c r="E994" i="2"/>
  <c r="D994" i="2"/>
  <c r="C994" i="2"/>
  <c r="B994" i="2"/>
  <c r="E993" i="2"/>
  <c r="D993" i="2"/>
  <c r="C993" i="2"/>
  <c r="E992" i="2"/>
  <c r="D992" i="2"/>
  <c r="C992" i="2"/>
  <c r="B992" i="2"/>
  <c r="E991" i="2"/>
  <c r="D991" i="2"/>
  <c r="C991" i="2"/>
  <c r="B991" i="2"/>
  <c r="E990" i="2"/>
  <c r="D990" i="2"/>
  <c r="C990" i="2"/>
  <c r="E989" i="2"/>
  <c r="D989" i="2"/>
  <c r="C989" i="2"/>
  <c r="B989" i="2"/>
  <c r="E988" i="2"/>
  <c r="D988" i="2"/>
  <c r="C988" i="2"/>
  <c r="B988" i="2"/>
  <c r="E987" i="2"/>
  <c r="D987" i="2"/>
  <c r="C987" i="2"/>
  <c r="E986" i="2"/>
  <c r="D986" i="2"/>
  <c r="C986" i="2"/>
  <c r="B986" i="2"/>
  <c r="E985" i="2"/>
  <c r="D985" i="2"/>
  <c r="C985" i="2"/>
  <c r="B985" i="2"/>
  <c r="E984" i="2"/>
  <c r="D984" i="2"/>
  <c r="C984" i="2"/>
  <c r="E983" i="2"/>
  <c r="D983" i="2"/>
  <c r="C983" i="2"/>
  <c r="B983" i="2"/>
  <c r="E982" i="2"/>
  <c r="D982" i="2"/>
  <c r="C982" i="2"/>
  <c r="B982" i="2"/>
  <c r="E981" i="2"/>
  <c r="D981" i="2"/>
  <c r="C981" i="2"/>
  <c r="E980" i="2"/>
  <c r="D980" i="2"/>
  <c r="C980" i="2"/>
  <c r="B980" i="2"/>
  <c r="E979" i="2"/>
  <c r="D979" i="2"/>
  <c r="C979" i="2"/>
  <c r="B979" i="2"/>
  <c r="E978" i="2"/>
  <c r="D978" i="2"/>
  <c r="C978" i="2"/>
  <c r="E977" i="2"/>
  <c r="D977" i="2"/>
  <c r="C977" i="2"/>
  <c r="B977" i="2"/>
  <c r="E976" i="2"/>
  <c r="D976" i="2"/>
  <c r="C976" i="2"/>
  <c r="B976" i="2"/>
  <c r="E975" i="2"/>
  <c r="D975" i="2"/>
  <c r="C975" i="2"/>
  <c r="B975" i="2"/>
  <c r="E974" i="2"/>
  <c r="D974" i="2"/>
  <c r="C974" i="2"/>
  <c r="B974" i="2"/>
  <c r="E973" i="2"/>
  <c r="D973" i="2"/>
  <c r="C973" i="2"/>
  <c r="B973" i="2"/>
  <c r="E972" i="2"/>
  <c r="D972" i="2"/>
  <c r="C972" i="2"/>
  <c r="E971" i="2"/>
  <c r="D971" i="2"/>
  <c r="C971" i="2"/>
  <c r="B971" i="2"/>
  <c r="E970" i="2"/>
  <c r="D970" i="2"/>
  <c r="C970" i="2"/>
  <c r="B970" i="2"/>
  <c r="E969" i="2"/>
  <c r="D969" i="2"/>
  <c r="C969" i="2"/>
  <c r="E968" i="2"/>
  <c r="D968" i="2"/>
  <c r="C968" i="2"/>
  <c r="B968" i="2"/>
  <c r="E967" i="2"/>
  <c r="D967" i="2"/>
  <c r="C967" i="2"/>
  <c r="B967" i="2"/>
  <c r="E966" i="2"/>
  <c r="D966" i="2"/>
  <c r="C966" i="2"/>
  <c r="E965" i="2"/>
  <c r="D965" i="2"/>
  <c r="C965" i="2"/>
  <c r="B965" i="2"/>
  <c r="E964" i="2"/>
  <c r="D964" i="2"/>
  <c r="C964" i="2"/>
  <c r="B964" i="2"/>
  <c r="E963" i="2"/>
  <c r="D963" i="2"/>
  <c r="C963" i="2"/>
  <c r="E962" i="2"/>
  <c r="D962" i="2"/>
  <c r="C962" i="2"/>
  <c r="B962" i="2"/>
  <c r="E961" i="2"/>
  <c r="D961" i="2"/>
  <c r="C961" i="2"/>
  <c r="B961" i="2"/>
  <c r="E960" i="2"/>
  <c r="D960" i="2"/>
  <c r="C960" i="2"/>
  <c r="E959" i="2"/>
  <c r="D959" i="2"/>
  <c r="C959" i="2"/>
  <c r="B959" i="2"/>
  <c r="E958" i="2"/>
  <c r="D958" i="2"/>
  <c r="C958" i="2"/>
  <c r="B958" i="2"/>
  <c r="E957" i="2"/>
  <c r="D957" i="2"/>
  <c r="C957" i="2"/>
  <c r="E956" i="2"/>
  <c r="D956" i="2"/>
  <c r="C956" i="2"/>
  <c r="B956" i="2"/>
  <c r="E955" i="2"/>
  <c r="D955" i="2"/>
  <c r="C955" i="2"/>
  <c r="B955" i="2"/>
  <c r="E954" i="2"/>
  <c r="D954" i="2"/>
  <c r="C954" i="2"/>
  <c r="E953" i="2"/>
  <c r="D953" i="2"/>
  <c r="C953" i="2"/>
  <c r="B953" i="2"/>
  <c r="E952" i="2"/>
  <c r="D952" i="2"/>
  <c r="C952" i="2"/>
  <c r="B952" i="2"/>
  <c r="E951" i="2"/>
  <c r="D951" i="2"/>
  <c r="C951" i="2"/>
  <c r="E950" i="2"/>
  <c r="D950" i="2"/>
  <c r="C950" i="2"/>
  <c r="B950" i="2"/>
  <c r="E949" i="2"/>
  <c r="D949" i="2"/>
  <c r="C949" i="2"/>
  <c r="B949" i="2"/>
  <c r="E948" i="2"/>
  <c r="D948" i="2"/>
  <c r="C948" i="2"/>
  <c r="E947" i="2"/>
  <c r="D947" i="2"/>
  <c r="C947" i="2"/>
  <c r="B947" i="2"/>
  <c r="E946" i="2"/>
  <c r="D946" i="2"/>
  <c r="C946" i="2"/>
  <c r="B946" i="2"/>
  <c r="E945" i="2"/>
  <c r="D945" i="2"/>
  <c r="C945" i="2"/>
  <c r="E944" i="2"/>
  <c r="D944" i="2"/>
  <c r="C944" i="2"/>
  <c r="B944" i="2"/>
  <c r="E943" i="2"/>
  <c r="D943" i="2"/>
  <c r="C943" i="2"/>
  <c r="B943" i="2"/>
  <c r="E942" i="2"/>
  <c r="D942" i="2"/>
  <c r="C942" i="2"/>
  <c r="E941" i="2"/>
  <c r="D941" i="2"/>
  <c r="C941" i="2"/>
  <c r="B941" i="2"/>
  <c r="E940" i="2"/>
  <c r="D940" i="2"/>
  <c r="C940" i="2"/>
  <c r="B940" i="2"/>
  <c r="E939" i="2"/>
  <c r="D939" i="2"/>
  <c r="C939" i="2"/>
  <c r="E938" i="2"/>
  <c r="D938" i="2"/>
  <c r="C938" i="2"/>
  <c r="B938" i="2"/>
  <c r="E937" i="2"/>
  <c r="D937" i="2"/>
  <c r="C937" i="2"/>
  <c r="B937" i="2"/>
  <c r="E936" i="2"/>
  <c r="D936" i="2"/>
  <c r="C936" i="2"/>
  <c r="E935" i="2"/>
  <c r="D935" i="2"/>
  <c r="C935" i="2"/>
  <c r="B935" i="2"/>
  <c r="E934" i="2"/>
  <c r="D934" i="2"/>
  <c r="C934" i="2"/>
  <c r="B934" i="2"/>
  <c r="E933" i="2"/>
  <c r="D933" i="2"/>
  <c r="C933" i="2"/>
  <c r="E932" i="2"/>
  <c r="D932" i="2"/>
  <c r="C932" i="2"/>
  <c r="B932" i="2"/>
  <c r="E931" i="2"/>
  <c r="D931" i="2"/>
  <c r="C931" i="2"/>
  <c r="B931" i="2"/>
  <c r="E930" i="2"/>
  <c r="D930" i="2"/>
  <c r="C930" i="2"/>
  <c r="E929" i="2"/>
  <c r="D929" i="2"/>
  <c r="C929" i="2"/>
  <c r="B929" i="2"/>
  <c r="E928" i="2"/>
  <c r="D928" i="2"/>
  <c r="C928" i="2"/>
  <c r="B928" i="2"/>
  <c r="E927" i="2"/>
  <c r="D927" i="2"/>
  <c r="C927" i="2"/>
  <c r="E926" i="2"/>
  <c r="D926" i="2"/>
  <c r="C926" i="2"/>
  <c r="B926" i="2"/>
  <c r="E925" i="2"/>
  <c r="D925" i="2"/>
  <c r="C925" i="2"/>
  <c r="B925" i="2"/>
  <c r="E924" i="2"/>
  <c r="D924" i="2"/>
  <c r="C924" i="2"/>
  <c r="E923" i="2"/>
  <c r="D923" i="2"/>
  <c r="C923" i="2"/>
  <c r="B923" i="2"/>
  <c r="E922" i="2"/>
  <c r="D922" i="2"/>
  <c r="C922" i="2"/>
  <c r="B922" i="2"/>
  <c r="E921" i="2"/>
  <c r="D921" i="2"/>
  <c r="C921" i="2"/>
  <c r="E920" i="2"/>
  <c r="D920" i="2"/>
  <c r="C920" i="2"/>
  <c r="B920" i="2"/>
  <c r="E919" i="2"/>
  <c r="D919" i="2"/>
  <c r="C919" i="2"/>
  <c r="B919" i="2"/>
  <c r="E918" i="2"/>
  <c r="D918" i="2"/>
  <c r="C918" i="2"/>
  <c r="E917" i="2"/>
  <c r="D917" i="2"/>
  <c r="C917" i="2"/>
  <c r="B917" i="2"/>
  <c r="E916" i="2"/>
  <c r="D916" i="2"/>
  <c r="C916" i="2"/>
  <c r="B916" i="2"/>
  <c r="E915" i="2"/>
  <c r="D915" i="2"/>
  <c r="C915" i="2"/>
  <c r="E914" i="2"/>
  <c r="D914" i="2"/>
  <c r="C914" i="2"/>
  <c r="B914" i="2"/>
  <c r="E913" i="2"/>
  <c r="D913" i="2"/>
  <c r="C913" i="2"/>
  <c r="B913" i="2"/>
  <c r="E912" i="2"/>
  <c r="D912" i="2"/>
  <c r="C912" i="2"/>
  <c r="E911" i="2"/>
  <c r="D911" i="2"/>
  <c r="C911" i="2"/>
  <c r="B911" i="2"/>
  <c r="E910" i="2"/>
  <c r="D910" i="2"/>
  <c r="C910" i="2"/>
  <c r="B910" i="2"/>
  <c r="E909" i="2"/>
  <c r="D909" i="2"/>
  <c r="C909" i="2"/>
  <c r="E908" i="2"/>
  <c r="D908" i="2"/>
  <c r="C908" i="2"/>
  <c r="B908" i="2"/>
  <c r="E907" i="2"/>
  <c r="D907" i="2"/>
  <c r="C907" i="2"/>
  <c r="E906" i="2"/>
  <c r="D906" i="2"/>
  <c r="C906" i="2"/>
  <c r="E905" i="2"/>
  <c r="D905" i="2"/>
  <c r="C905" i="2"/>
  <c r="E904" i="2"/>
  <c r="D904" i="2"/>
  <c r="C904" i="2"/>
  <c r="E903" i="2"/>
  <c r="D903" i="2"/>
  <c r="C903" i="2"/>
  <c r="B903" i="2"/>
  <c r="E902" i="2"/>
  <c r="D902" i="2"/>
  <c r="C902" i="2"/>
  <c r="B902" i="2"/>
  <c r="E901" i="2"/>
  <c r="D901" i="2"/>
  <c r="C901" i="2"/>
  <c r="B901" i="2"/>
  <c r="E900" i="2"/>
  <c r="D900" i="2"/>
  <c r="C900" i="2"/>
  <c r="E899" i="2"/>
  <c r="D899" i="2"/>
  <c r="C899" i="2"/>
  <c r="B899" i="2"/>
  <c r="E898" i="2"/>
  <c r="D898" i="2"/>
  <c r="C898" i="2"/>
  <c r="B898" i="2"/>
  <c r="E897" i="2"/>
  <c r="D897" i="2"/>
  <c r="C897" i="2"/>
  <c r="B897" i="2"/>
  <c r="E896" i="2"/>
  <c r="D896" i="2"/>
  <c r="C896" i="2"/>
  <c r="B896" i="2"/>
  <c r="E895" i="2"/>
  <c r="D895" i="2"/>
  <c r="C895" i="2"/>
  <c r="B895" i="2"/>
  <c r="E894" i="2"/>
  <c r="D894" i="2"/>
  <c r="C894" i="2"/>
  <c r="E893" i="2"/>
  <c r="D893" i="2"/>
  <c r="C893" i="2"/>
  <c r="B893" i="2"/>
  <c r="E892" i="2"/>
  <c r="D892" i="2"/>
  <c r="C892" i="2"/>
  <c r="B892" i="2"/>
  <c r="E891" i="2"/>
  <c r="D891" i="2"/>
  <c r="C891" i="2"/>
  <c r="B891" i="2"/>
  <c r="E890" i="2"/>
  <c r="D890" i="2"/>
  <c r="C890" i="2"/>
  <c r="B890" i="2"/>
  <c r="E889" i="2"/>
  <c r="D889" i="2"/>
  <c r="C889" i="2"/>
  <c r="B889" i="2"/>
  <c r="E888" i="2"/>
  <c r="D888" i="2"/>
  <c r="C888" i="2"/>
  <c r="E887" i="2"/>
  <c r="D887" i="2"/>
  <c r="C887" i="2"/>
  <c r="B887" i="2"/>
  <c r="E886" i="2"/>
  <c r="D886" i="2"/>
  <c r="C886" i="2"/>
  <c r="B886" i="2"/>
  <c r="E885" i="2"/>
  <c r="D885" i="2"/>
  <c r="C885" i="2"/>
  <c r="E884" i="2"/>
  <c r="D884" i="2"/>
  <c r="C884" i="2"/>
  <c r="B884" i="2"/>
  <c r="E883" i="2"/>
  <c r="D883" i="2"/>
  <c r="C883" i="2"/>
  <c r="B883" i="2"/>
  <c r="E882" i="2"/>
  <c r="D882" i="2"/>
  <c r="C882" i="2"/>
  <c r="E881" i="2"/>
  <c r="D881" i="2"/>
  <c r="C881" i="2"/>
  <c r="B881" i="2"/>
  <c r="E880" i="2"/>
  <c r="D880" i="2"/>
  <c r="C880" i="2"/>
  <c r="B880" i="2"/>
  <c r="E879" i="2"/>
  <c r="D879" i="2"/>
  <c r="C879" i="2"/>
  <c r="E878" i="2"/>
  <c r="D878" i="2"/>
  <c r="C878" i="2"/>
  <c r="B878" i="2"/>
  <c r="E877" i="2"/>
  <c r="D877" i="2"/>
  <c r="C877" i="2"/>
  <c r="B877" i="2"/>
  <c r="E876" i="2"/>
  <c r="D876" i="2"/>
  <c r="C876" i="2"/>
  <c r="E875" i="2"/>
  <c r="D875" i="2"/>
  <c r="C875" i="2"/>
  <c r="B875" i="2"/>
  <c r="E874" i="2"/>
  <c r="D874" i="2"/>
  <c r="C874" i="2"/>
  <c r="B874" i="2"/>
  <c r="E873" i="2"/>
  <c r="D873" i="2"/>
  <c r="C873" i="2"/>
  <c r="E872" i="2"/>
  <c r="D872" i="2"/>
  <c r="C872" i="2"/>
  <c r="B872" i="2"/>
  <c r="E871" i="2"/>
  <c r="D871" i="2"/>
  <c r="C871" i="2"/>
  <c r="B871" i="2"/>
  <c r="E870" i="2"/>
  <c r="D870" i="2"/>
  <c r="C870" i="2"/>
  <c r="E869" i="2"/>
  <c r="D869" i="2"/>
  <c r="C869" i="2"/>
  <c r="B869" i="2"/>
  <c r="E868" i="2"/>
  <c r="D868" i="2"/>
  <c r="C868" i="2"/>
  <c r="B868" i="2"/>
  <c r="E867" i="2"/>
  <c r="D867" i="2"/>
  <c r="C867" i="2"/>
  <c r="E866" i="2"/>
  <c r="D866" i="2"/>
  <c r="C866" i="2"/>
  <c r="B866" i="2"/>
  <c r="E865" i="2"/>
  <c r="D865" i="2"/>
  <c r="C865" i="2"/>
  <c r="B865" i="2"/>
  <c r="E864" i="2"/>
  <c r="D864" i="2"/>
  <c r="C864" i="2"/>
  <c r="E863" i="2"/>
  <c r="D863" i="2"/>
  <c r="C863" i="2"/>
  <c r="B863" i="2"/>
  <c r="E862" i="2"/>
  <c r="D862" i="2"/>
  <c r="C862" i="2"/>
  <c r="B862" i="2"/>
  <c r="E861" i="2"/>
  <c r="D861" i="2"/>
  <c r="C861" i="2"/>
  <c r="E860" i="2"/>
  <c r="D860" i="2"/>
  <c r="C860" i="2"/>
  <c r="B860" i="2"/>
  <c r="E859" i="2"/>
  <c r="D859" i="2"/>
  <c r="C859" i="2"/>
  <c r="B859" i="2"/>
  <c r="E858" i="2"/>
  <c r="D858" i="2"/>
  <c r="C858" i="2"/>
  <c r="E857" i="2"/>
  <c r="D857" i="2"/>
  <c r="C857" i="2"/>
  <c r="B857" i="2"/>
  <c r="E856" i="2"/>
  <c r="D856" i="2"/>
  <c r="C856" i="2"/>
  <c r="B856" i="2"/>
  <c r="E855" i="2"/>
  <c r="D855" i="2"/>
  <c r="C855" i="2"/>
  <c r="E854" i="2"/>
  <c r="D854" i="2"/>
  <c r="C854" i="2"/>
  <c r="B854" i="2"/>
  <c r="E853" i="2"/>
  <c r="D853" i="2"/>
  <c r="C853" i="2"/>
  <c r="B853" i="2"/>
  <c r="E852" i="2"/>
  <c r="D852" i="2"/>
  <c r="C852" i="2"/>
  <c r="E851" i="2"/>
  <c r="D851" i="2"/>
  <c r="C851" i="2"/>
  <c r="B851" i="2"/>
  <c r="E850" i="2"/>
  <c r="D850" i="2"/>
  <c r="C850" i="2"/>
  <c r="B850" i="2"/>
  <c r="E849" i="2"/>
  <c r="D849" i="2"/>
  <c r="C849" i="2"/>
  <c r="E848" i="2"/>
  <c r="D848" i="2"/>
  <c r="C848" i="2"/>
  <c r="B848" i="2"/>
  <c r="E847" i="2"/>
  <c r="D847" i="2"/>
  <c r="C847" i="2"/>
  <c r="B847" i="2"/>
  <c r="E846" i="2"/>
  <c r="D846" i="2"/>
  <c r="C846" i="2"/>
  <c r="E845" i="2"/>
  <c r="D845" i="2"/>
  <c r="C845" i="2"/>
  <c r="B845" i="2"/>
  <c r="E844" i="2"/>
  <c r="D844" i="2"/>
  <c r="C844" i="2"/>
  <c r="B844" i="2"/>
  <c r="E843" i="2"/>
  <c r="D843" i="2"/>
  <c r="C843" i="2"/>
  <c r="E842" i="2"/>
  <c r="D842" i="2"/>
  <c r="C842" i="2"/>
  <c r="B842" i="2"/>
  <c r="E841" i="2"/>
  <c r="D841" i="2"/>
  <c r="C841" i="2"/>
  <c r="B841" i="2"/>
  <c r="E840" i="2"/>
  <c r="D840" i="2"/>
  <c r="C840" i="2"/>
  <c r="E839" i="2"/>
  <c r="D839" i="2"/>
  <c r="C839" i="2"/>
  <c r="B839" i="2"/>
  <c r="E838" i="2"/>
  <c r="D838" i="2"/>
  <c r="C838" i="2"/>
  <c r="B838" i="2"/>
  <c r="E837" i="2"/>
  <c r="D837" i="2"/>
  <c r="C837" i="2"/>
  <c r="E836" i="2"/>
  <c r="D836" i="2"/>
  <c r="C836" i="2"/>
  <c r="B836" i="2"/>
  <c r="E835" i="2"/>
  <c r="D835" i="2"/>
  <c r="C835" i="2"/>
  <c r="B835" i="2"/>
  <c r="E834" i="2"/>
  <c r="D834" i="2"/>
  <c r="C834" i="2"/>
  <c r="E833" i="2"/>
  <c r="D833" i="2"/>
  <c r="C833" i="2"/>
  <c r="B833" i="2"/>
  <c r="E832" i="2"/>
  <c r="D832" i="2"/>
  <c r="C832" i="2"/>
  <c r="B832" i="2"/>
  <c r="E831" i="2"/>
  <c r="D831" i="2"/>
  <c r="C831" i="2"/>
  <c r="E830" i="2"/>
  <c r="D830" i="2"/>
  <c r="C830" i="2"/>
  <c r="B830" i="2"/>
  <c r="E829" i="2"/>
  <c r="D829" i="2"/>
  <c r="C829" i="2"/>
  <c r="B829" i="2"/>
  <c r="E828" i="2"/>
  <c r="D828" i="2"/>
  <c r="C828" i="2"/>
  <c r="B828" i="2"/>
  <c r="E827" i="2"/>
  <c r="D827" i="2"/>
  <c r="C827" i="2"/>
  <c r="B827" i="2"/>
  <c r="E826" i="2"/>
  <c r="D826" i="2"/>
  <c r="C826" i="2"/>
  <c r="B826" i="2"/>
  <c r="E825" i="2"/>
  <c r="D825" i="2"/>
  <c r="C825" i="2"/>
  <c r="E824" i="2"/>
  <c r="D824" i="2"/>
  <c r="C824" i="2"/>
  <c r="B824" i="2"/>
  <c r="E823" i="2"/>
  <c r="D823" i="2"/>
  <c r="C823" i="2"/>
  <c r="B823" i="2"/>
  <c r="E822" i="2"/>
  <c r="D822" i="2"/>
  <c r="C822" i="2"/>
  <c r="E821" i="2"/>
  <c r="D821" i="2"/>
  <c r="C821" i="2"/>
  <c r="B821" i="2"/>
  <c r="E820" i="2"/>
  <c r="D820" i="2"/>
  <c r="C820" i="2"/>
  <c r="B820" i="2"/>
  <c r="E819" i="2"/>
  <c r="D819" i="2"/>
  <c r="C819" i="2"/>
  <c r="E818" i="2"/>
  <c r="D818" i="2"/>
  <c r="C818" i="2"/>
  <c r="B818" i="2"/>
  <c r="E817" i="2"/>
  <c r="D817" i="2"/>
  <c r="C817" i="2"/>
  <c r="B817" i="2"/>
  <c r="E816" i="2"/>
  <c r="D816" i="2"/>
  <c r="C816" i="2"/>
  <c r="E815" i="2"/>
  <c r="D815" i="2"/>
  <c r="C815" i="2"/>
  <c r="B815" i="2"/>
  <c r="E814" i="2"/>
  <c r="D814" i="2"/>
  <c r="C814" i="2"/>
  <c r="B814" i="2"/>
  <c r="E813" i="2"/>
  <c r="D813" i="2"/>
  <c r="C813" i="2"/>
  <c r="E812" i="2"/>
  <c r="D812" i="2"/>
  <c r="C812" i="2"/>
  <c r="B812" i="2"/>
  <c r="E811" i="2"/>
  <c r="D811" i="2"/>
  <c r="C811" i="2"/>
  <c r="B811" i="2"/>
  <c r="E810" i="2"/>
  <c r="D810" i="2"/>
  <c r="C810" i="2"/>
  <c r="E809" i="2"/>
  <c r="D809" i="2"/>
  <c r="C809" i="2"/>
  <c r="B809" i="2"/>
  <c r="E808" i="2"/>
  <c r="D808" i="2"/>
  <c r="C808" i="2"/>
  <c r="B808" i="2"/>
  <c r="E807" i="2"/>
  <c r="D807" i="2"/>
  <c r="C807" i="2"/>
  <c r="E806" i="2"/>
  <c r="D806" i="2"/>
  <c r="C806" i="2"/>
  <c r="B806" i="2"/>
  <c r="E805" i="2"/>
  <c r="D805" i="2"/>
  <c r="C805" i="2"/>
  <c r="B805" i="2"/>
  <c r="E804" i="2"/>
  <c r="D804" i="2"/>
  <c r="C804" i="2"/>
  <c r="E803" i="2"/>
  <c r="D803" i="2"/>
  <c r="C803" i="2"/>
  <c r="B803" i="2"/>
  <c r="E802" i="2"/>
  <c r="D802" i="2"/>
  <c r="C802" i="2"/>
  <c r="B802" i="2"/>
  <c r="E801" i="2"/>
  <c r="D801" i="2"/>
  <c r="C801" i="2"/>
  <c r="E800" i="2"/>
  <c r="D800" i="2"/>
  <c r="C800" i="2"/>
  <c r="B800" i="2"/>
  <c r="E799" i="2"/>
  <c r="D799" i="2"/>
  <c r="C799" i="2"/>
  <c r="B799" i="2"/>
  <c r="E798" i="2"/>
  <c r="D798" i="2"/>
  <c r="C798" i="2"/>
  <c r="E797" i="2"/>
  <c r="D797" i="2"/>
  <c r="C797" i="2"/>
  <c r="B797" i="2"/>
  <c r="E796" i="2"/>
  <c r="D796" i="2"/>
  <c r="C796" i="2"/>
  <c r="B796" i="2"/>
  <c r="E795" i="2"/>
  <c r="D795" i="2"/>
  <c r="C795" i="2"/>
  <c r="E794" i="2"/>
  <c r="D794" i="2"/>
  <c r="C794" i="2"/>
  <c r="B794" i="2"/>
  <c r="E793" i="2"/>
  <c r="D793" i="2"/>
  <c r="C793" i="2"/>
  <c r="B793" i="2"/>
  <c r="E792" i="2"/>
  <c r="D792" i="2"/>
  <c r="C792" i="2"/>
  <c r="E791" i="2"/>
  <c r="D791" i="2"/>
  <c r="C791" i="2"/>
  <c r="B791" i="2"/>
  <c r="E790" i="2"/>
  <c r="D790" i="2"/>
  <c r="C790" i="2"/>
  <c r="B790" i="2"/>
  <c r="E789" i="2"/>
  <c r="D789" i="2"/>
  <c r="C789" i="2"/>
  <c r="E788" i="2"/>
  <c r="D788" i="2"/>
  <c r="C788" i="2"/>
  <c r="B788" i="2"/>
  <c r="E787" i="2"/>
  <c r="D787" i="2"/>
  <c r="C787" i="2"/>
  <c r="B787" i="2"/>
  <c r="E786" i="2"/>
  <c r="D786" i="2"/>
  <c r="C786" i="2"/>
  <c r="E785" i="2"/>
  <c r="D785" i="2"/>
  <c r="C785" i="2"/>
  <c r="B785" i="2"/>
  <c r="E784" i="2"/>
  <c r="D784" i="2"/>
  <c r="C784" i="2"/>
  <c r="B784" i="2"/>
  <c r="E783" i="2"/>
  <c r="D783" i="2"/>
  <c r="C783" i="2"/>
  <c r="E782" i="2"/>
  <c r="D782" i="2"/>
  <c r="C782" i="2"/>
  <c r="B782" i="2"/>
  <c r="E781" i="2"/>
  <c r="D781" i="2"/>
  <c r="C781" i="2"/>
  <c r="B781" i="2"/>
  <c r="E780" i="2"/>
  <c r="D780" i="2"/>
  <c r="C780" i="2"/>
  <c r="E779" i="2"/>
  <c r="D779" i="2"/>
  <c r="C779" i="2"/>
  <c r="B779" i="2"/>
  <c r="E778" i="2"/>
  <c r="D778" i="2"/>
  <c r="C778" i="2"/>
  <c r="B778" i="2"/>
  <c r="E777" i="2"/>
  <c r="D777" i="2"/>
  <c r="C777" i="2"/>
  <c r="E776" i="2"/>
  <c r="D776" i="2"/>
  <c r="C776" i="2"/>
  <c r="B776" i="2"/>
  <c r="E775" i="2"/>
  <c r="D775" i="2"/>
  <c r="C775" i="2"/>
  <c r="B775" i="2"/>
  <c r="E774" i="2"/>
  <c r="D774" i="2"/>
  <c r="C774" i="2"/>
  <c r="E773" i="2"/>
  <c r="D773" i="2"/>
  <c r="C773" i="2"/>
  <c r="B773" i="2"/>
  <c r="E772" i="2"/>
  <c r="D772" i="2"/>
  <c r="C772" i="2"/>
  <c r="B772" i="2"/>
  <c r="E771" i="2"/>
  <c r="D771" i="2"/>
  <c r="C771" i="2"/>
  <c r="E770" i="2"/>
  <c r="D770" i="2"/>
  <c r="C770" i="2"/>
  <c r="B770" i="2"/>
  <c r="E769" i="2"/>
  <c r="D769" i="2"/>
  <c r="C769" i="2"/>
  <c r="B769" i="2"/>
  <c r="E768" i="2"/>
  <c r="D768" i="2"/>
  <c r="C768" i="2"/>
  <c r="E767" i="2"/>
  <c r="D767" i="2"/>
  <c r="C767" i="2"/>
  <c r="B767" i="2"/>
  <c r="E766" i="2"/>
  <c r="D766" i="2"/>
  <c r="C766" i="2"/>
  <c r="B766" i="2"/>
  <c r="E765" i="2"/>
  <c r="D765" i="2"/>
  <c r="C765" i="2"/>
  <c r="E764" i="2"/>
  <c r="D764" i="2"/>
  <c r="C764" i="2"/>
  <c r="B764" i="2"/>
  <c r="E763" i="2"/>
  <c r="D763" i="2"/>
  <c r="C763" i="2"/>
  <c r="B763" i="2"/>
  <c r="E762" i="2"/>
  <c r="D762" i="2"/>
  <c r="C762" i="2"/>
  <c r="E761" i="2"/>
  <c r="D761" i="2"/>
  <c r="C761" i="2"/>
  <c r="B761" i="2"/>
  <c r="E760" i="2"/>
  <c r="D760" i="2"/>
  <c r="C760" i="2"/>
  <c r="B760" i="2"/>
  <c r="E759" i="2"/>
  <c r="D759" i="2"/>
  <c r="C759" i="2"/>
  <c r="E758" i="2"/>
  <c r="D758" i="2"/>
  <c r="C758" i="2"/>
  <c r="B758" i="2"/>
  <c r="E757" i="2"/>
  <c r="D757" i="2"/>
  <c r="C757" i="2"/>
  <c r="B757" i="2"/>
  <c r="E756" i="2"/>
  <c r="D756" i="2"/>
  <c r="C756" i="2"/>
  <c r="E755" i="2"/>
  <c r="D755" i="2"/>
  <c r="C755" i="2"/>
  <c r="B755" i="2"/>
  <c r="E754" i="2"/>
  <c r="D754" i="2"/>
  <c r="C754" i="2"/>
  <c r="B754" i="2"/>
  <c r="E753" i="2"/>
  <c r="D753" i="2"/>
  <c r="C753" i="2"/>
  <c r="E752" i="2"/>
  <c r="D752" i="2"/>
  <c r="C752" i="2"/>
  <c r="B752" i="2"/>
  <c r="E751" i="2"/>
  <c r="D751" i="2"/>
  <c r="C751" i="2"/>
  <c r="B751" i="2"/>
  <c r="E750" i="2"/>
  <c r="D750" i="2"/>
  <c r="C750" i="2"/>
  <c r="E749" i="2"/>
  <c r="D749" i="2"/>
  <c r="C749" i="2"/>
  <c r="B749" i="2"/>
  <c r="E748" i="2"/>
  <c r="D748" i="2"/>
  <c r="C748" i="2"/>
  <c r="B748" i="2"/>
  <c r="E747" i="2"/>
  <c r="D747" i="2"/>
  <c r="C747" i="2"/>
  <c r="E746" i="2"/>
  <c r="D746" i="2"/>
  <c r="C746" i="2"/>
  <c r="B746" i="2"/>
  <c r="E745" i="2"/>
  <c r="D745" i="2"/>
  <c r="C745" i="2"/>
  <c r="B745" i="2"/>
  <c r="E744" i="2"/>
  <c r="D744" i="2"/>
  <c r="C744" i="2"/>
  <c r="E743" i="2"/>
  <c r="D743" i="2"/>
  <c r="C743" i="2"/>
  <c r="B743" i="2"/>
  <c r="E742" i="2"/>
  <c r="D742" i="2"/>
  <c r="C742" i="2"/>
  <c r="B742" i="2"/>
  <c r="E741" i="2"/>
  <c r="D741" i="2"/>
  <c r="C741" i="2"/>
  <c r="E740" i="2"/>
  <c r="D740" i="2"/>
  <c r="C740" i="2"/>
  <c r="B740" i="2"/>
  <c r="E739" i="2"/>
  <c r="D739" i="2"/>
  <c r="C739" i="2"/>
  <c r="B739" i="2"/>
  <c r="E738" i="2"/>
  <c r="D738" i="2"/>
  <c r="C738" i="2"/>
  <c r="E737" i="2"/>
  <c r="D737" i="2"/>
  <c r="C737" i="2"/>
  <c r="B737" i="2"/>
  <c r="E736" i="2"/>
  <c r="D736" i="2"/>
  <c r="C736" i="2"/>
  <c r="B736" i="2"/>
  <c r="E735" i="2"/>
  <c r="D735" i="2"/>
  <c r="C735" i="2"/>
  <c r="E734" i="2"/>
  <c r="D734" i="2"/>
  <c r="C734" i="2"/>
  <c r="B734" i="2"/>
  <c r="E733" i="2"/>
  <c r="D733" i="2"/>
  <c r="C733" i="2"/>
  <c r="B733" i="2"/>
  <c r="E732" i="2"/>
  <c r="D732" i="2"/>
  <c r="C732" i="2"/>
  <c r="E731" i="2"/>
  <c r="D731" i="2"/>
  <c r="C731" i="2"/>
  <c r="B731" i="2"/>
  <c r="E730" i="2"/>
  <c r="D730" i="2"/>
  <c r="C730" i="2"/>
  <c r="B730" i="2"/>
  <c r="E729" i="2"/>
  <c r="D729" i="2"/>
  <c r="C729" i="2"/>
  <c r="E728" i="2"/>
  <c r="D728" i="2"/>
  <c r="C728" i="2"/>
  <c r="B728" i="2"/>
  <c r="E727" i="2"/>
  <c r="D727" i="2"/>
  <c r="C727" i="2"/>
  <c r="B727" i="2"/>
  <c r="E726" i="2"/>
  <c r="D726" i="2"/>
  <c r="C726" i="2"/>
  <c r="E725" i="2"/>
  <c r="D725" i="2"/>
  <c r="C725" i="2"/>
  <c r="B725" i="2"/>
  <c r="E724" i="2"/>
  <c r="D724" i="2"/>
  <c r="C724" i="2"/>
  <c r="B724" i="2"/>
  <c r="E723" i="2"/>
  <c r="D723" i="2"/>
  <c r="C723" i="2"/>
  <c r="E722" i="2"/>
  <c r="D722" i="2"/>
  <c r="C722" i="2"/>
  <c r="B722" i="2"/>
  <c r="E721" i="2"/>
  <c r="D721" i="2"/>
  <c r="C721" i="2"/>
  <c r="B721" i="2"/>
  <c r="E720" i="2"/>
  <c r="D720" i="2"/>
  <c r="C720" i="2"/>
  <c r="E719" i="2"/>
  <c r="D719" i="2"/>
  <c r="C719" i="2"/>
  <c r="B719" i="2"/>
  <c r="E718" i="2"/>
  <c r="D718" i="2"/>
  <c r="C718" i="2"/>
  <c r="B718" i="2"/>
  <c r="E717" i="2"/>
  <c r="D717" i="2"/>
  <c r="C717" i="2"/>
  <c r="E716" i="2"/>
  <c r="D716" i="2"/>
  <c r="C716" i="2"/>
  <c r="B716" i="2"/>
  <c r="E715" i="2"/>
  <c r="D715" i="2"/>
  <c r="C715" i="2"/>
  <c r="B715" i="2"/>
  <c r="E714" i="2"/>
  <c r="D714" i="2"/>
  <c r="C714" i="2"/>
  <c r="E713" i="2"/>
  <c r="D713" i="2"/>
  <c r="C713" i="2"/>
  <c r="B713" i="2"/>
  <c r="E712" i="2"/>
  <c r="D712" i="2"/>
  <c r="C712" i="2"/>
  <c r="B712" i="2"/>
  <c r="E711" i="2"/>
  <c r="D711" i="2"/>
  <c r="C711" i="2"/>
  <c r="E710" i="2"/>
  <c r="D710" i="2"/>
  <c r="C710" i="2"/>
  <c r="B710" i="2"/>
  <c r="E709" i="2"/>
  <c r="D709" i="2"/>
  <c r="C709" i="2"/>
  <c r="B709" i="2"/>
  <c r="E708" i="2"/>
  <c r="D708" i="2"/>
  <c r="C708" i="2"/>
  <c r="E707" i="2"/>
  <c r="D707" i="2"/>
  <c r="C707" i="2"/>
  <c r="B707" i="2"/>
  <c r="E706" i="2"/>
  <c r="D706" i="2"/>
  <c r="C706" i="2"/>
  <c r="B706" i="2"/>
  <c r="E705" i="2"/>
  <c r="D705" i="2"/>
  <c r="C705" i="2"/>
  <c r="E704" i="2"/>
  <c r="D704" i="2"/>
  <c r="C704" i="2"/>
  <c r="B704" i="2"/>
  <c r="E703" i="2"/>
  <c r="D703" i="2"/>
  <c r="C703" i="2"/>
  <c r="B703" i="2"/>
  <c r="E702" i="2"/>
  <c r="D702" i="2"/>
  <c r="C702" i="2"/>
  <c r="E701" i="2"/>
  <c r="D701" i="2"/>
  <c r="C701" i="2"/>
  <c r="B701" i="2"/>
  <c r="E700" i="2"/>
  <c r="D700" i="2"/>
  <c r="C700" i="2"/>
  <c r="B700" i="2"/>
  <c r="E699" i="2"/>
  <c r="D699" i="2"/>
  <c r="C699" i="2"/>
  <c r="E698" i="2"/>
  <c r="D698" i="2"/>
  <c r="C698" i="2"/>
  <c r="B698" i="2"/>
  <c r="E697" i="2"/>
  <c r="D697" i="2"/>
  <c r="C697" i="2"/>
  <c r="B697" i="2"/>
  <c r="E696" i="2"/>
  <c r="D696" i="2"/>
  <c r="C696" i="2"/>
  <c r="E695" i="2"/>
  <c r="D695" i="2"/>
  <c r="C695" i="2"/>
  <c r="B695" i="2"/>
  <c r="E694" i="2"/>
  <c r="D694" i="2"/>
  <c r="C694" i="2"/>
  <c r="B694" i="2"/>
  <c r="E693" i="2"/>
  <c r="D693" i="2"/>
  <c r="C693" i="2"/>
  <c r="E692" i="2"/>
  <c r="D692" i="2"/>
  <c r="C692" i="2"/>
  <c r="B692" i="2"/>
  <c r="E691" i="2"/>
  <c r="D691" i="2"/>
  <c r="C691" i="2"/>
  <c r="B691" i="2"/>
  <c r="E690" i="2"/>
  <c r="D690" i="2"/>
  <c r="C690" i="2"/>
  <c r="E689" i="2"/>
  <c r="D689" i="2"/>
  <c r="C689" i="2"/>
  <c r="B689" i="2"/>
  <c r="E688" i="2"/>
  <c r="D688" i="2"/>
  <c r="C688" i="2"/>
  <c r="B688" i="2"/>
  <c r="E687" i="2"/>
  <c r="D687" i="2"/>
  <c r="C687" i="2"/>
  <c r="E686" i="2"/>
  <c r="D686" i="2"/>
  <c r="C686" i="2"/>
  <c r="B686" i="2"/>
  <c r="E685" i="2"/>
  <c r="D685" i="2"/>
  <c r="C685" i="2"/>
  <c r="B685" i="2"/>
  <c r="E684" i="2"/>
  <c r="D684" i="2"/>
  <c r="C684" i="2"/>
  <c r="E683" i="2"/>
  <c r="D683" i="2"/>
  <c r="C683" i="2"/>
  <c r="B683" i="2"/>
  <c r="E682" i="2"/>
  <c r="D682" i="2"/>
  <c r="C682" i="2"/>
  <c r="B682" i="2"/>
  <c r="E681" i="2"/>
  <c r="D681" i="2"/>
  <c r="C681" i="2"/>
  <c r="E680" i="2"/>
  <c r="D680" i="2"/>
  <c r="C680" i="2"/>
  <c r="B680" i="2"/>
  <c r="E679" i="2"/>
  <c r="D679" i="2"/>
  <c r="C679" i="2"/>
  <c r="B679" i="2"/>
  <c r="E678" i="2"/>
  <c r="D678" i="2"/>
  <c r="C678" i="2"/>
  <c r="E677" i="2"/>
  <c r="D677" i="2"/>
  <c r="C677" i="2"/>
  <c r="B677" i="2"/>
  <c r="E676" i="2"/>
  <c r="D676" i="2"/>
  <c r="C676" i="2"/>
  <c r="B676" i="2"/>
  <c r="E675" i="2"/>
  <c r="D675" i="2"/>
  <c r="C675" i="2"/>
  <c r="E674" i="2"/>
  <c r="D674" i="2"/>
  <c r="C674" i="2"/>
  <c r="B674" i="2"/>
  <c r="E673" i="2"/>
  <c r="D673" i="2"/>
  <c r="C673" i="2"/>
  <c r="B673" i="2"/>
  <c r="E672" i="2"/>
  <c r="D672" i="2"/>
  <c r="C672" i="2"/>
  <c r="E671" i="2"/>
  <c r="D671" i="2"/>
  <c r="C671" i="2"/>
  <c r="B671" i="2"/>
  <c r="E670" i="2"/>
  <c r="D670" i="2"/>
  <c r="C670" i="2"/>
  <c r="B670" i="2"/>
  <c r="E669" i="2"/>
  <c r="D669" i="2"/>
  <c r="C669" i="2"/>
  <c r="E668" i="2"/>
  <c r="D668" i="2"/>
  <c r="C668" i="2"/>
  <c r="B668" i="2"/>
  <c r="E667" i="2"/>
  <c r="D667" i="2"/>
  <c r="C667" i="2"/>
  <c r="B667" i="2"/>
  <c r="E666" i="2"/>
  <c r="D666" i="2"/>
  <c r="C666" i="2"/>
  <c r="E665" i="2"/>
  <c r="D665" i="2"/>
  <c r="C665" i="2"/>
  <c r="B665" i="2"/>
  <c r="E664" i="2"/>
  <c r="D664" i="2"/>
  <c r="C664" i="2"/>
  <c r="B664" i="2"/>
  <c r="E663" i="2"/>
  <c r="D663" i="2"/>
  <c r="C663" i="2"/>
  <c r="E662" i="2"/>
  <c r="D662" i="2"/>
  <c r="C662" i="2"/>
  <c r="B662" i="2"/>
  <c r="E661" i="2"/>
  <c r="D661" i="2"/>
  <c r="C661" i="2"/>
  <c r="B661" i="2"/>
  <c r="E660" i="2"/>
  <c r="D660" i="2"/>
  <c r="C660" i="2"/>
  <c r="E659" i="2"/>
  <c r="D659" i="2"/>
  <c r="C659" i="2"/>
  <c r="B659" i="2"/>
  <c r="E658" i="2"/>
  <c r="D658" i="2"/>
  <c r="C658" i="2"/>
  <c r="B658" i="2"/>
  <c r="E657" i="2"/>
  <c r="D657" i="2"/>
  <c r="C657" i="2"/>
  <c r="E656" i="2"/>
  <c r="D656" i="2"/>
  <c r="C656" i="2"/>
  <c r="B656" i="2"/>
  <c r="E655" i="2"/>
  <c r="D655" i="2"/>
  <c r="C655" i="2"/>
  <c r="B655" i="2"/>
  <c r="E654" i="2"/>
  <c r="D654" i="2"/>
  <c r="C654" i="2"/>
  <c r="E653" i="2"/>
  <c r="D653" i="2"/>
  <c r="C653" i="2"/>
  <c r="B653" i="2"/>
  <c r="E652" i="2"/>
  <c r="D652" i="2"/>
  <c r="C652" i="2"/>
  <c r="B652" i="2"/>
  <c r="E651" i="2"/>
  <c r="D651" i="2"/>
  <c r="C651" i="2"/>
  <c r="E650" i="2"/>
  <c r="D650" i="2"/>
  <c r="C650" i="2"/>
  <c r="B650" i="2"/>
  <c r="E649" i="2"/>
  <c r="D649" i="2"/>
  <c r="C649" i="2"/>
  <c r="B649" i="2"/>
  <c r="E648" i="2"/>
  <c r="D648" i="2"/>
  <c r="C648" i="2"/>
  <c r="E647" i="2"/>
  <c r="D647" i="2"/>
  <c r="C647" i="2"/>
  <c r="B647" i="2"/>
  <c r="E646" i="2"/>
  <c r="D646" i="2"/>
  <c r="C646" i="2"/>
  <c r="B646" i="2"/>
  <c r="E645" i="2"/>
  <c r="D645" i="2"/>
  <c r="C645" i="2"/>
  <c r="E644" i="2"/>
  <c r="D644" i="2"/>
  <c r="C644" i="2"/>
  <c r="B644" i="2"/>
  <c r="E643" i="2"/>
  <c r="D643" i="2"/>
  <c r="C643" i="2"/>
  <c r="B643" i="2"/>
  <c r="E642" i="2"/>
  <c r="D642" i="2"/>
  <c r="C642" i="2"/>
  <c r="E641" i="2"/>
  <c r="D641" i="2"/>
  <c r="C641" i="2"/>
  <c r="B641" i="2"/>
  <c r="E640" i="2"/>
  <c r="D640" i="2"/>
  <c r="C640" i="2"/>
  <c r="B640" i="2"/>
  <c r="E639" i="2"/>
  <c r="D639" i="2"/>
  <c r="C639" i="2"/>
  <c r="E638" i="2"/>
  <c r="D638" i="2"/>
  <c r="C638" i="2"/>
  <c r="B638" i="2"/>
  <c r="E637" i="2"/>
  <c r="D637" i="2"/>
  <c r="C637" i="2"/>
  <c r="B637" i="2"/>
  <c r="E636" i="2"/>
  <c r="D636" i="2"/>
  <c r="C636" i="2"/>
  <c r="E635" i="2"/>
  <c r="D635" i="2"/>
  <c r="C635" i="2"/>
  <c r="B635" i="2"/>
  <c r="E634" i="2"/>
  <c r="D634" i="2"/>
  <c r="C634" i="2"/>
  <c r="B634" i="2"/>
  <c r="E633" i="2"/>
  <c r="D633" i="2"/>
  <c r="C633" i="2"/>
  <c r="E632" i="2"/>
  <c r="D632" i="2"/>
  <c r="C632" i="2"/>
  <c r="B632" i="2"/>
  <c r="E631" i="2"/>
  <c r="D631" i="2"/>
  <c r="C631" i="2"/>
  <c r="B631" i="2"/>
  <c r="E630" i="2"/>
  <c r="D630" i="2"/>
  <c r="C630" i="2"/>
  <c r="E629" i="2"/>
  <c r="D629" i="2"/>
  <c r="C629" i="2"/>
  <c r="B629" i="2"/>
  <c r="E628" i="2"/>
  <c r="D628" i="2"/>
  <c r="C628" i="2"/>
  <c r="B628" i="2"/>
  <c r="E627" i="2"/>
  <c r="D627" i="2"/>
  <c r="C627" i="2"/>
  <c r="E626" i="2"/>
  <c r="D626" i="2"/>
  <c r="C626" i="2"/>
  <c r="B626" i="2"/>
  <c r="E625" i="2"/>
  <c r="D625" i="2"/>
  <c r="C625" i="2"/>
  <c r="B625" i="2"/>
  <c r="E624" i="2"/>
  <c r="D624" i="2"/>
  <c r="C624" i="2"/>
  <c r="E623" i="2"/>
  <c r="D623" i="2"/>
  <c r="C623" i="2"/>
  <c r="B623" i="2"/>
  <c r="E622" i="2"/>
  <c r="D622" i="2"/>
  <c r="C622" i="2"/>
  <c r="B622" i="2"/>
  <c r="E621" i="2"/>
  <c r="D621" i="2"/>
  <c r="C621" i="2"/>
  <c r="E620" i="2"/>
  <c r="D620" i="2"/>
  <c r="C620" i="2"/>
  <c r="B620" i="2"/>
  <c r="E619" i="2"/>
  <c r="D619" i="2"/>
  <c r="C619" i="2"/>
  <c r="B619" i="2"/>
  <c r="E618" i="2"/>
  <c r="D618" i="2"/>
  <c r="C618" i="2"/>
  <c r="E617" i="2"/>
  <c r="D617" i="2"/>
  <c r="C617" i="2"/>
  <c r="B617" i="2"/>
  <c r="E616" i="2"/>
  <c r="D616" i="2"/>
  <c r="C616" i="2"/>
  <c r="B616" i="2"/>
  <c r="E615" i="2"/>
  <c r="D615" i="2"/>
  <c r="C615" i="2"/>
  <c r="E614" i="2"/>
  <c r="D614" i="2"/>
  <c r="C614" i="2"/>
  <c r="B614" i="2"/>
  <c r="E613" i="2"/>
  <c r="D613" i="2"/>
  <c r="C613" i="2"/>
  <c r="B613" i="2"/>
  <c r="E612" i="2"/>
  <c r="D612" i="2"/>
  <c r="C612" i="2"/>
  <c r="E611" i="2"/>
  <c r="D611" i="2"/>
  <c r="C611" i="2"/>
  <c r="B611" i="2"/>
  <c r="E610" i="2"/>
  <c r="D610" i="2"/>
  <c r="C610" i="2"/>
  <c r="B610" i="2"/>
  <c r="E609" i="2"/>
  <c r="D609" i="2"/>
  <c r="C609" i="2"/>
  <c r="E608" i="2"/>
  <c r="D608" i="2"/>
  <c r="C608" i="2"/>
  <c r="B608" i="2"/>
  <c r="E607" i="2"/>
  <c r="D607" i="2"/>
  <c r="C607" i="2"/>
  <c r="B607" i="2"/>
  <c r="E606" i="2"/>
  <c r="D606" i="2"/>
  <c r="C606" i="2"/>
  <c r="E605" i="2"/>
  <c r="D605" i="2"/>
  <c r="C605" i="2"/>
  <c r="B605" i="2"/>
  <c r="E604" i="2"/>
  <c r="D604" i="2"/>
  <c r="C604" i="2"/>
  <c r="B604" i="2"/>
  <c r="E603" i="2"/>
  <c r="D603" i="2"/>
  <c r="C603" i="2"/>
  <c r="E602" i="2"/>
  <c r="D602" i="2"/>
  <c r="C602" i="2"/>
  <c r="B602" i="2"/>
  <c r="E601" i="2"/>
  <c r="D601" i="2"/>
  <c r="C601" i="2"/>
  <c r="B601" i="2"/>
  <c r="E600" i="2"/>
  <c r="D600" i="2"/>
  <c r="C600" i="2"/>
  <c r="E599" i="2"/>
  <c r="D599" i="2"/>
  <c r="C599" i="2"/>
  <c r="B599" i="2"/>
  <c r="E598" i="2"/>
  <c r="D598" i="2"/>
  <c r="C598" i="2"/>
  <c r="B598" i="2"/>
  <c r="E597" i="2"/>
  <c r="D597" i="2"/>
  <c r="C597" i="2"/>
  <c r="E596" i="2"/>
  <c r="D596" i="2"/>
  <c r="C596" i="2"/>
  <c r="B596" i="2"/>
  <c r="E595" i="2"/>
  <c r="D595" i="2"/>
  <c r="C595" i="2"/>
  <c r="B595" i="2"/>
  <c r="E594" i="2"/>
  <c r="D594" i="2"/>
  <c r="C594" i="2"/>
  <c r="E593" i="2"/>
  <c r="D593" i="2"/>
  <c r="C593" i="2"/>
  <c r="B593" i="2"/>
  <c r="E592" i="2"/>
  <c r="D592" i="2"/>
  <c r="C592" i="2"/>
  <c r="B592" i="2"/>
  <c r="E591" i="2"/>
  <c r="D591" i="2"/>
  <c r="C591" i="2"/>
  <c r="E590" i="2"/>
  <c r="D590" i="2"/>
  <c r="C590" i="2"/>
  <c r="B590" i="2"/>
  <c r="E589" i="2"/>
  <c r="D589" i="2"/>
  <c r="C589" i="2"/>
  <c r="B589" i="2"/>
  <c r="E588" i="2"/>
  <c r="D588" i="2"/>
  <c r="C588" i="2"/>
  <c r="E587" i="2"/>
  <c r="D587" i="2"/>
  <c r="C587" i="2"/>
  <c r="B587" i="2"/>
  <c r="E586" i="2"/>
  <c r="D586" i="2"/>
  <c r="C586" i="2"/>
  <c r="B586" i="2"/>
  <c r="E585" i="2"/>
  <c r="D585" i="2"/>
  <c r="C585" i="2"/>
  <c r="E584" i="2"/>
  <c r="D584" i="2"/>
  <c r="C584" i="2"/>
  <c r="B584" i="2"/>
  <c r="E583" i="2"/>
  <c r="D583" i="2"/>
  <c r="C583" i="2"/>
  <c r="B583" i="2"/>
  <c r="E582" i="2"/>
  <c r="D582" i="2"/>
  <c r="C582" i="2"/>
  <c r="E581" i="2"/>
  <c r="D581" i="2"/>
  <c r="C581" i="2"/>
  <c r="B581" i="2"/>
  <c r="E580" i="2"/>
  <c r="D580" i="2"/>
  <c r="C580" i="2"/>
  <c r="B580" i="2"/>
  <c r="E579" i="2"/>
  <c r="D579" i="2"/>
  <c r="C579" i="2"/>
  <c r="E578" i="2"/>
  <c r="D578" i="2"/>
  <c r="C578" i="2"/>
  <c r="B578" i="2"/>
  <c r="E577" i="2"/>
  <c r="D577" i="2"/>
  <c r="C577" i="2"/>
  <c r="B577" i="2"/>
  <c r="E576" i="2"/>
  <c r="D576" i="2"/>
  <c r="C576" i="2"/>
  <c r="E575" i="2"/>
  <c r="D575" i="2"/>
  <c r="C575" i="2"/>
  <c r="B575" i="2"/>
  <c r="E574" i="2"/>
  <c r="D574" i="2"/>
  <c r="C574" i="2"/>
  <c r="B574" i="2"/>
  <c r="E573" i="2"/>
  <c r="D573" i="2"/>
  <c r="C573" i="2"/>
  <c r="E572" i="2"/>
  <c r="D572" i="2"/>
  <c r="C572" i="2"/>
  <c r="B572" i="2"/>
  <c r="E571" i="2"/>
  <c r="D571" i="2"/>
  <c r="C571" i="2"/>
  <c r="B571" i="2"/>
  <c r="E570" i="2"/>
  <c r="D570" i="2"/>
  <c r="C570" i="2"/>
  <c r="E569" i="2"/>
  <c r="D569" i="2"/>
  <c r="C569" i="2"/>
  <c r="B569" i="2"/>
  <c r="E568" i="2"/>
  <c r="D568" i="2"/>
  <c r="C568" i="2"/>
  <c r="B568" i="2"/>
  <c r="E567" i="2"/>
  <c r="D567" i="2"/>
  <c r="C567" i="2"/>
  <c r="E566" i="2"/>
  <c r="D566" i="2"/>
  <c r="C566" i="2"/>
  <c r="B566" i="2"/>
  <c r="E565" i="2"/>
  <c r="D565" i="2"/>
  <c r="C565" i="2"/>
  <c r="B565" i="2"/>
  <c r="E564" i="2"/>
  <c r="D564" i="2"/>
  <c r="C564" i="2"/>
  <c r="E563" i="2"/>
  <c r="D563" i="2"/>
  <c r="C563" i="2"/>
  <c r="B563" i="2"/>
  <c r="E562" i="2"/>
  <c r="D562" i="2"/>
  <c r="C562" i="2"/>
  <c r="B562" i="2"/>
  <c r="E561" i="2"/>
  <c r="D561" i="2"/>
  <c r="C561" i="2"/>
  <c r="E560" i="2"/>
  <c r="D560" i="2"/>
  <c r="C560" i="2"/>
  <c r="B560" i="2"/>
  <c r="E559" i="2"/>
  <c r="D559" i="2"/>
  <c r="C559" i="2"/>
  <c r="B559" i="2"/>
  <c r="E558" i="2"/>
  <c r="D558" i="2"/>
  <c r="C558" i="2"/>
  <c r="E557" i="2"/>
  <c r="D557" i="2"/>
  <c r="C557" i="2"/>
  <c r="B557" i="2"/>
  <c r="E556" i="2"/>
  <c r="D556" i="2"/>
  <c r="C556" i="2"/>
  <c r="B556" i="2"/>
  <c r="E555" i="2"/>
  <c r="D555" i="2"/>
  <c r="C555" i="2"/>
  <c r="E554" i="2"/>
  <c r="D554" i="2"/>
  <c r="C554" i="2"/>
  <c r="B554" i="2"/>
  <c r="E553" i="2"/>
  <c r="D553" i="2"/>
  <c r="C553" i="2"/>
  <c r="B553" i="2"/>
  <c r="E552" i="2"/>
  <c r="D552" i="2"/>
  <c r="C552" i="2"/>
  <c r="E551" i="2"/>
  <c r="D551" i="2"/>
  <c r="C551" i="2"/>
  <c r="B551" i="2"/>
  <c r="E550" i="2"/>
  <c r="D550" i="2"/>
  <c r="C550" i="2"/>
  <c r="B550" i="2"/>
  <c r="E549" i="2"/>
  <c r="D549" i="2"/>
  <c r="C549" i="2"/>
  <c r="E548" i="2"/>
  <c r="D548" i="2"/>
  <c r="C548" i="2"/>
  <c r="B548" i="2"/>
  <c r="E547" i="2"/>
  <c r="D547" i="2"/>
  <c r="C547" i="2"/>
  <c r="B547" i="2"/>
  <c r="E546" i="2"/>
  <c r="D546" i="2"/>
  <c r="C546" i="2"/>
  <c r="E545" i="2"/>
  <c r="D545" i="2"/>
  <c r="C545" i="2"/>
  <c r="B545" i="2"/>
  <c r="E544" i="2"/>
  <c r="D544" i="2"/>
  <c r="C544" i="2"/>
  <c r="B544" i="2"/>
  <c r="E543" i="2"/>
  <c r="D543" i="2"/>
  <c r="C543" i="2"/>
  <c r="E542" i="2"/>
  <c r="D542" i="2"/>
  <c r="C542" i="2"/>
  <c r="B542" i="2"/>
  <c r="E541" i="2"/>
  <c r="D541" i="2"/>
  <c r="C541" i="2"/>
  <c r="B541" i="2"/>
  <c r="E540" i="2"/>
  <c r="D540" i="2"/>
  <c r="C540" i="2"/>
  <c r="E539" i="2"/>
  <c r="D539" i="2"/>
  <c r="C539" i="2"/>
  <c r="B539" i="2"/>
  <c r="E538" i="2"/>
  <c r="D538" i="2"/>
  <c r="C538" i="2"/>
  <c r="B538" i="2"/>
  <c r="E537" i="2"/>
  <c r="D537" i="2"/>
  <c r="C537" i="2"/>
  <c r="E536" i="2"/>
  <c r="D536" i="2"/>
  <c r="C536" i="2"/>
  <c r="B536" i="2"/>
  <c r="E535" i="2"/>
  <c r="D535" i="2"/>
  <c r="C535" i="2"/>
  <c r="B535" i="2"/>
  <c r="E534" i="2"/>
  <c r="D534" i="2"/>
  <c r="C534" i="2"/>
  <c r="E533" i="2"/>
  <c r="D533" i="2"/>
  <c r="C533" i="2"/>
  <c r="B533" i="2"/>
  <c r="E532" i="2"/>
  <c r="D532" i="2"/>
  <c r="C532" i="2"/>
  <c r="B532" i="2"/>
  <c r="E531" i="2"/>
  <c r="D531" i="2"/>
  <c r="C531" i="2"/>
  <c r="E530" i="2"/>
  <c r="D530" i="2"/>
  <c r="C530" i="2"/>
  <c r="B530" i="2"/>
  <c r="E529" i="2"/>
  <c r="D529" i="2"/>
  <c r="C529" i="2"/>
  <c r="B529" i="2"/>
  <c r="E528" i="2"/>
  <c r="D528" i="2"/>
  <c r="C528" i="2"/>
  <c r="E527" i="2"/>
  <c r="D527" i="2"/>
  <c r="C527" i="2"/>
  <c r="B527" i="2"/>
  <c r="E526" i="2"/>
  <c r="D526" i="2"/>
  <c r="C526" i="2"/>
  <c r="B526" i="2"/>
  <c r="E525" i="2"/>
  <c r="D525" i="2"/>
  <c r="C525" i="2"/>
  <c r="E524" i="2"/>
  <c r="D524" i="2"/>
  <c r="C524" i="2"/>
  <c r="B524" i="2"/>
  <c r="E523" i="2"/>
  <c r="D523" i="2"/>
  <c r="C523" i="2"/>
  <c r="B523" i="2"/>
  <c r="E522" i="2"/>
  <c r="D522" i="2"/>
  <c r="C522" i="2"/>
  <c r="E521" i="2"/>
  <c r="D521" i="2"/>
  <c r="C521" i="2"/>
  <c r="B521" i="2"/>
  <c r="E520" i="2"/>
  <c r="D520" i="2"/>
  <c r="C520" i="2"/>
  <c r="B520" i="2"/>
  <c r="E519" i="2"/>
  <c r="D519" i="2"/>
  <c r="C519" i="2"/>
  <c r="E518" i="2"/>
  <c r="D518" i="2"/>
  <c r="C518" i="2"/>
  <c r="B518" i="2"/>
  <c r="E517" i="2"/>
  <c r="D517" i="2"/>
  <c r="C517" i="2"/>
  <c r="B517" i="2"/>
  <c r="E516" i="2"/>
  <c r="D516" i="2"/>
  <c r="C516" i="2"/>
  <c r="E515" i="2"/>
  <c r="D515" i="2"/>
  <c r="C515" i="2"/>
  <c r="B515" i="2"/>
  <c r="E514" i="2"/>
  <c r="D514" i="2"/>
  <c r="C514" i="2"/>
  <c r="B514" i="2"/>
  <c r="E513" i="2"/>
  <c r="D513" i="2"/>
  <c r="C513" i="2"/>
  <c r="E512" i="2"/>
  <c r="D512" i="2"/>
  <c r="C512" i="2"/>
  <c r="B512" i="2"/>
  <c r="E511" i="2"/>
  <c r="D511" i="2"/>
  <c r="C511" i="2"/>
  <c r="B511" i="2"/>
  <c r="E510" i="2"/>
  <c r="D510" i="2"/>
  <c r="C510" i="2"/>
  <c r="E509" i="2"/>
  <c r="D509" i="2"/>
  <c r="C509" i="2"/>
  <c r="B509" i="2"/>
  <c r="E508" i="2"/>
  <c r="D508" i="2"/>
  <c r="C508" i="2"/>
  <c r="B508" i="2"/>
  <c r="E507" i="2"/>
  <c r="D507" i="2"/>
  <c r="C507" i="2"/>
  <c r="E506" i="2"/>
  <c r="D506" i="2"/>
  <c r="C506" i="2"/>
  <c r="B506" i="2"/>
  <c r="E505" i="2"/>
  <c r="D505" i="2"/>
  <c r="C505" i="2"/>
  <c r="B505" i="2"/>
  <c r="E504" i="2"/>
  <c r="D504" i="2"/>
  <c r="C504" i="2"/>
  <c r="E503" i="2"/>
  <c r="D503" i="2"/>
  <c r="C503" i="2"/>
  <c r="B503" i="2"/>
  <c r="E502" i="2"/>
  <c r="D502" i="2"/>
  <c r="C502" i="2"/>
  <c r="B502" i="2"/>
  <c r="E501" i="2"/>
  <c r="D501" i="2"/>
  <c r="C501" i="2"/>
  <c r="E500" i="2"/>
  <c r="D500" i="2"/>
  <c r="C500" i="2"/>
  <c r="B500" i="2"/>
  <c r="E499" i="2"/>
  <c r="D499" i="2"/>
  <c r="C499" i="2"/>
  <c r="B499" i="2"/>
  <c r="E498" i="2"/>
  <c r="D498" i="2"/>
  <c r="C498" i="2"/>
  <c r="E497" i="2"/>
  <c r="D497" i="2"/>
  <c r="C497" i="2"/>
  <c r="B497" i="2"/>
  <c r="E496" i="2"/>
  <c r="D496" i="2"/>
  <c r="C496" i="2"/>
  <c r="B496" i="2"/>
  <c r="E495" i="2"/>
  <c r="D495" i="2"/>
  <c r="C495" i="2"/>
  <c r="E494" i="2"/>
  <c r="D494" i="2"/>
  <c r="C494" i="2"/>
  <c r="B494" i="2"/>
  <c r="E493" i="2"/>
  <c r="D493" i="2"/>
  <c r="C493" i="2"/>
  <c r="B493" i="2"/>
  <c r="E492" i="2"/>
  <c r="D492" i="2"/>
  <c r="C492" i="2"/>
  <c r="E491" i="2"/>
  <c r="D491" i="2"/>
  <c r="C491" i="2"/>
  <c r="B491" i="2"/>
  <c r="E490" i="2"/>
  <c r="D490" i="2"/>
  <c r="C490" i="2"/>
  <c r="B490" i="2"/>
  <c r="E489" i="2"/>
  <c r="D489" i="2"/>
  <c r="C489" i="2"/>
  <c r="E488" i="2"/>
  <c r="D488" i="2"/>
  <c r="C488" i="2"/>
  <c r="B488" i="2"/>
  <c r="E487" i="2"/>
  <c r="D487" i="2"/>
  <c r="C487" i="2"/>
  <c r="B487" i="2"/>
  <c r="E486" i="2"/>
  <c r="D486" i="2"/>
  <c r="C486" i="2"/>
  <c r="E485" i="2"/>
  <c r="D485" i="2"/>
  <c r="C485" i="2"/>
  <c r="B485" i="2"/>
  <c r="E484" i="2"/>
  <c r="D484" i="2"/>
  <c r="C484" i="2"/>
  <c r="B484" i="2"/>
  <c r="E483" i="2"/>
  <c r="D483" i="2"/>
  <c r="C483" i="2"/>
  <c r="E482" i="2"/>
  <c r="D482" i="2"/>
  <c r="C482" i="2"/>
  <c r="B482" i="2"/>
  <c r="E481" i="2"/>
  <c r="D481" i="2"/>
  <c r="C481" i="2"/>
  <c r="B481" i="2"/>
  <c r="E480" i="2"/>
  <c r="D480" i="2"/>
  <c r="C480" i="2"/>
  <c r="E479" i="2"/>
  <c r="D479" i="2"/>
  <c r="C479" i="2"/>
  <c r="B479" i="2"/>
  <c r="E478" i="2"/>
  <c r="D478" i="2"/>
  <c r="C478" i="2"/>
  <c r="B478" i="2"/>
  <c r="E477" i="2"/>
  <c r="D477" i="2"/>
  <c r="C477" i="2"/>
  <c r="E476" i="2"/>
  <c r="D476" i="2"/>
  <c r="C476" i="2"/>
  <c r="B476" i="2"/>
  <c r="E475" i="2"/>
  <c r="D475" i="2"/>
  <c r="C475" i="2"/>
  <c r="B475" i="2"/>
  <c r="E474" i="2"/>
  <c r="D474" i="2"/>
  <c r="C474" i="2"/>
  <c r="E473" i="2"/>
  <c r="D473" i="2"/>
  <c r="C473" i="2"/>
  <c r="B473" i="2"/>
  <c r="E472" i="2"/>
  <c r="D472" i="2"/>
  <c r="C472" i="2"/>
  <c r="B472" i="2"/>
  <c r="E471" i="2"/>
  <c r="D471" i="2"/>
  <c r="C471" i="2"/>
  <c r="E470" i="2"/>
  <c r="D470" i="2"/>
  <c r="C470" i="2"/>
  <c r="B470" i="2"/>
  <c r="E469" i="2"/>
  <c r="D469" i="2"/>
  <c r="C469" i="2"/>
  <c r="B469" i="2"/>
  <c r="E468" i="2"/>
  <c r="D468" i="2"/>
  <c r="C468" i="2"/>
  <c r="E467" i="2"/>
  <c r="D467" i="2"/>
  <c r="C467" i="2"/>
  <c r="B467" i="2"/>
  <c r="E466" i="2"/>
  <c r="D466" i="2"/>
  <c r="C466" i="2"/>
  <c r="B466" i="2"/>
  <c r="E465" i="2"/>
  <c r="D465" i="2"/>
  <c r="C465" i="2"/>
  <c r="E464" i="2"/>
  <c r="D464" i="2"/>
  <c r="C464" i="2"/>
  <c r="B464" i="2"/>
  <c r="E463" i="2"/>
  <c r="D463" i="2"/>
  <c r="C463" i="2"/>
  <c r="B463" i="2"/>
  <c r="E462" i="2"/>
  <c r="D462" i="2"/>
  <c r="C462" i="2"/>
  <c r="E461" i="2"/>
  <c r="D461" i="2"/>
  <c r="C461" i="2"/>
  <c r="B461" i="2"/>
  <c r="E460" i="2"/>
  <c r="D460" i="2"/>
  <c r="C460" i="2"/>
  <c r="B460" i="2"/>
  <c r="E459" i="2"/>
  <c r="D459" i="2"/>
  <c r="C459" i="2"/>
  <c r="E458" i="2"/>
  <c r="D458" i="2"/>
  <c r="C458" i="2"/>
  <c r="B458" i="2"/>
  <c r="E457" i="2"/>
  <c r="D457" i="2"/>
  <c r="C457" i="2"/>
  <c r="B457" i="2"/>
  <c r="E456" i="2"/>
  <c r="D456" i="2"/>
  <c r="C456" i="2"/>
  <c r="E455" i="2"/>
  <c r="D455" i="2"/>
  <c r="C455" i="2"/>
  <c r="B455" i="2"/>
  <c r="E454" i="2"/>
  <c r="D454" i="2"/>
  <c r="C454" i="2"/>
  <c r="B454" i="2"/>
  <c r="E453" i="2"/>
  <c r="D453" i="2"/>
  <c r="C453" i="2"/>
  <c r="E452" i="2"/>
  <c r="D452" i="2"/>
  <c r="C452" i="2"/>
  <c r="B452" i="2"/>
  <c r="E451" i="2"/>
  <c r="D451" i="2"/>
  <c r="C451" i="2"/>
  <c r="B451" i="2"/>
  <c r="E450" i="2"/>
  <c r="D450" i="2"/>
  <c r="C450" i="2"/>
  <c r="E449" i="2"/>
  <c r="D449" i="2"/>
  <c r="C449" i="2"/>
  <c r="B449" i="2"/>
  <c r="E448" i="2"/>
  <c r="D448" i="2"/>
  <c r="C448" i="2"/>
  <c r="B448" i="2"/>
  <c r="E447" i="2"/>
  <c r="D447" i="2"/>
  <c r="C447" i="2"/>
  <c r="E446" i="2"/>
  <c r="D446" i="2"/>
  <c r="C446" i="2"/>
  <c r="B446" i="2"/>
  <c r="E445" i="2"/>
  <c r="D445" i="2"/>
  <c r="C445" i="2"/>
  <c r="B445" i="2"/>
  <c r="E444" i="2"/>
  <c r="D444" i="2"/>
  <c r="C444" i="2"/>
  <c r="E443" i="2"/>
  <c r="D443" i="2"/>
  <c r="C443" i="2"/>
  <c r="B443" i="2"/>
  <c r="E442" i="2"/>
  <c r="D442" i="2"/>
  <c r="C442" i="2"/>
  <c r="B442" i="2"/>
  <c r="E441" i="2"/>
  <c r="D441" i="2"/>
  <c r="C441" i="2"/>
  <c r="E440" i="2"/>
  <c r="D440" i="2"/>
  <c r="C440" i="2"/>
  <c r="B440" i="2"/>
  <c r="E439" i="2"/>
  <c r="D439" i="2"/>
  <c r="C439" i="2"/>
  <c r="B439" i="2"/>
  <c r="E438" i="2"/>
  <c r="D438" i="2"/>
  <c r="C438" i="2"/>
  <c r="E437" i="2"/>
  <c r="D437" i="2"/>
  <c r="C437" i="2"/>
  <c r="B437" i="2"/>
  <c r="E436" i="2"/>
  <c r="D436" i="2"/>
  <c r="C436" i="2"/>
  <c r="B436" i="2"/>
  <c r="E435" i="2"/>
  <c r="D435" i="2"/>
  <c r="C435" i="2"/>
  <c r="E434" i="2"/>
  <c r="D434" i="2"/>
  <c r="C434" i="2"/>
  <c r="B434" i="2"/>
  <c r="E433" i="2"/>
  <c r="D433" i="2"/>
  <c r="C433" i="2"/>
  <c r="B433" i="2"/>
  <c r="E432" i="2"/>
  <c r="D432" i="2"/>
  <c r="C432" i="2"/>
  <c r="B432" i="2"/>
  <c r="E431" i="2"/>
  <c r="D431" i="2"/>
  <c r="C431" i="2"/>
  <c r="B431" i="2"/>
  <c r="E430" i="2"/>
  <c r="D430" i="2"/>
  <c r="C430" i="2"/>
  <c r="B430" i="2"/>
  <c r="E429" i="2"/>
  <c r="D429" i="2"/>
  <c r="C429" i="2"/>
  <c r="E428" i="2"/>
  <c r="D428" i="2"/>
  <c r="C428" i="2"/>
  <c r="B428" i="2"/>
  <c r="E427" i="2"/>
  <c r="D427" i="2"/>
  <c r="C427" i="2"/>
  <c r="B427" i="2"/>
  <c r="E426" i="2"/>
  <c r="D426" i="2"/>
  <c r="C426" i="2"/>
  <c r="E425" i="2"/>
  <c r="D425" i="2"/>
  <c r="C425" i="2"/>
  <c r="B425" i="2"/>
  <c r="E424" i="2"/>
  <c r="D424" i="2"/>
  <c r="C424" i="2"/>
  <c r="B424" i="2"/>
  <c r="E423" i="2"/>
  <c r="D423" i="2"/>
  <c r="C423" i="2"/>
  <c r="E422" i="2"/>
  <c r="D422" i="2"/>
  <c r="C422" i="2"/>
  <c r="B422" i="2"/>
  <c r="E421" i="2"/>
  <c r="D421" i="2"/>
  <c r="C421" i="2"/>
  <c r="B421" i="2"/>
  <c r="E420" i="2"/>
  <c r="D420" i="2"/>
  <c r="C420" i="2"/>
  <c r="E419" i="2"/>
  <c r="D419" i="2"/>
  <c r="C419" i="2"/>
  <c r="B419" i="2"/>
  <c r="E418" i="2"/>
  <c r="D418" i="2"/>
  <c r="C418" i="2"/>
  <c r="B418" i="2"/>
  <c r="E417" i="2"/>
  <c r="D417" i="2"/>
  <c r="C417" i="2"/>
  <c r="E416" i="2"/>
  <c r="D416" i="2"/>
  <c r="C416" i="2"/>
  <c r="B416" i="2"/>
  <c r="E415" i="2"/>
  <c r="D415" i="2"/>
  <c r="C415" i="2"/>
  <c r="B415" i="2"/>
  <c r="E414" i="2"/>
  <c r="D414" i="2"/>
  <c r="C414" i="2"/>
  <c r="E413" i="2"/>
  <c r="D413" i="2"/>
  <c r="C413" i="2"/>
  <c r="B413" i="2"/>
  <c r="E412" i="2"/>
  <c r="D412" i="2"/>
  <c r="C412" i="2"/>
  <c r="B412" i="2"/>
  <c r="E411" i="2"/>
  <c r="D411" i="2"/>
  <c r="C411" i="2"/>
  <c r="E410" i="2"/>
  <c r="D410" i="2"/>
  <c r="C410" i="2"/>
  <c r="B410" i="2"/>
  <c r="E409" i="2"/>
  <c r="D409" i="2"/>
  <c r="C409" i="2"/>
  <c r="B409" i="2"/>
  <c r="E408" i="2"/>
  <c r="D408" i="2"/>
  <c r="C408" i="2"/>
  <c r="E407" i="2"/>
  <c r="D407" i="2"/>
  <c r="C407" i="2"/>
  <c r="B407" i="2"/>
  <c r="E406" i="2"/>
  <c r="D406" i="2"/>
  <c r="C406" i="2"/>
  <c r="B406" i="2"/>
  <c r="E405" i="2"/>
  <c r="D405" i="2"/>
  <c r="C405" i="2"/>
  <c r="E404" i="2"/>
  <c r="D404" i="2"/>
  <c r="C404" i="2"/>
  <c r="B404" i="2"/>
  <c r="E403" i="2"/>
  <c r="D403" i="2"/>
  <c r="C403" i="2"/>
  <c r="B403" i="2"/>
  <c r="E402" i="2"/>
  <c r="D402" i="2"/>
  <c r="C402" i="2"/>
  <c r="E401" i="2"/>
  <c r="D401" i="2"/>
  <c r="C401" i="2"/>
  <c r="B401" i="2"/>
  <c r="E400" i="2"/>
  <c r="D400" i="2"/>
  <c r="C400" i="2"/>
  <c r="B400" i="2"/>
  <c r="E399" i="2"/>
  <c r="D399" i="2"/>
  <c r="C399" i="2"/>
  <c r="E398" i="2"/>
  <c r="D398" i="2"/>
  <c r="C398" i="2"/>
  <c r="B398" i="2"/>
  <c r="E397" i="2"/>
  <c r="D397" i="2"/>
  <c r="C397" i="2"/>
  <c r="B397" i="2"/>
  <c r="E396" i="2"/>
  <c r="D396" i="2"/>
  <c r="C396" i="2"/>
  <c r="E395" i="2"/>
  <c r="D395" i="2"/>
  <c r="C395" i="2"/>
  <c r="B395" i="2"/>
  <c r="E394" i="2"/>
  <c r="D394" i="2"/>
  <c r="C394" i="2"/>
  <c r="B394" i="2"/>
  <c r="E393" i="2"/>
  <c r="D393" i="2"/>
  <c r="C393" i="2"/>
  <c r="E392" i="2"/>
  <c r="D392" i="2"/>
  <c r="C392" i="2"/>
  <c r="B392" i="2"/>
  <c r="E391" i="2"/>
  <c r="D391" i="2"/>
  <c r="C391" i="2"/>
  <c r="B391" i="2"/>
  <c r="E390" i="2"/>
  <c r="D390" i="2"/>
  <c r="C390" i="2"/>
  <c r="E389" i="2"/>
  <c r="D389" i="2"/>
  <c r="C389" i="2"/>
  <c r="B389" i="2"/>
  <c r="E388" i="2"/>
  <c r="D388" i="2"/>
  <c r="C388" i="2"/>
  <c r="B388" i="2"/>
  <c r="E387" i="2"/>
  <c r="D387" i="2"/>
  <c r="C387" i="2"/>
  <c r="E386" i="2"/>
  <c r="D386" i="2"/>
  <c r="C386" i="2"/>
  <c r="B386" i="2"/>
  <c r="E385" i="2"/>
  <c r="D385" i="2"/>
  <c r="C385" i="2"/>
  <c r="B385" i="2"/>
  <c r="E384" i="2"/>
  <c r="D384" i="2"/>
  <c r="C384" i="2"/>
  <c r="E383" i="2"/>
  <c r="D383" i="2"/>
  <c r="C383" i="2"/>
  <c r="B383" i="2"/>
  <c r="E382" i="2"/>
  <c r="D382" i="2"/>
  <c r="C382" i="2"/>
  <c r="B382" i="2"/>
  <c r="E381" i="2"/>
  <c r="D381" i="2"/>
  <c r="C381" i="2"/>
  <c r="B381" i="2"/>
  <c r="E380" i="2"/>
  <c r="D380" i="2"/>
  <c r="C380" i="2"/>
  <c r="B380" i="2"/>
  <c r="E379" i="2"/>
  <c r="D379" i="2"/>
  <c r="C379" i="2"/>
  <c r="B379" i="2"/>
  <c r="E378" i="2"/>
  <c r="D378" i="2"/>
  <c r="C378" i="2"/>
  <c r="E377" i="2"/>
  <c r="D377" i="2"/>
  <c r="C377" i="2"/>
  <c r="B377" i="2"/>
  <c r="E376" i="2"/>
  <c r="D376" i="2"/>
  <c r="C376" i="2"/>
  <c r="B376" i="2"/>
  <c r="E375" i="2"/>
  <c r="D375" i="2"/>
  <c r="C375" i="2"/>
  <c r="E374" i="2"/>
  <c r="D374" i="2"/>
  <c r="C374" i="2"/>
  <c r="B374" i="2"/>
  <c r="E373" i="2"/>
  <c r="D373" i="2"/>
  <c r="C373" i="2"/>
  <c r="B373" i="2"/>
  <c r="E372" i="2"/>
  <c r="D372" i="2"/>
  <c r="C372" i="2"/>
  <c r="E371" i="2"/>
  <c r="D371" i="2"/>
  <c r="C371" i="2"/>
  <c r="B371" i="2"/>
  <c r="E370" i="2"/>
  <c r="D370" i="2"/>
  <c r="C370" i="2"/>
  <c r="B370" i="2"/>
  <c r="E369" i="2"/>
  <c r="D369" i="2"/>
  <c r="C369" i="2"/>
  <c r="E368" i="2"/>
  <c r="D368" i="2"/>
  <c r="C368" i="2"/>
  <c r="B368" i="2"/>
  <c r="E367" i="2"/>
  <c r="D367" i="2"/>
  <c r="C367" i="2"/>
  <c r="B367" i="2"/>
  <c r="E366" i="2"/>
  <c r="D366" i="2"/>
  <c r="C366" i="2"/>
  <c r="E365" i="2"/>
  <c r="D365" i="2"/>
  <c r="C365" i="2"/>
  <c r="B365" i="2"/>
  <c r="E364" i="2"/>
  <c r="D364" i="2"/>
  <c r="C364" i="2"/>
  <c r="B364" i="2"/>
  <c r="E363" i="2"/>
  <c r="D363" i="2"/>
  <c r="C363" i="2"/>
  <c r="E362" i="2"/>
  <c r="D362" i="2"/>
  <c r="C362" i="2"/>
  <c r="B362" i="2"/>
  <c r="E361" i="2"/>
  <c r="D361" i="2"/>
  <c r="C361" i="2"/>
  <c r="B361" i="2"/>
  <c r="E360" i="2"/>
  <c r="D360" i="2"/>
  <c r="C360" i="2"/>
  <c r="E359" i="2"/>
  <c r="D359" i="2"/>
  <c r="C359" i="2"/>
  <c r="B359" i="2"/>
  <c r="E358" i="2"/>
  <c r="D358" i="2"/>
  <c r="C358" i="2"/>
  <c r="B358" i="2"/>
  <c r="E357" i="2"/>
  <c r="D357" i="2"/>
  <c r="C357" i="2"/>
  <c r="E356" i="2"/>
  <c r="D356" i="2"/>
  <c r="C356" i="2"/>
  <c r="B356" i="2"/>
  <c r="E355" i="2"/>
  <c r="D355" i="2"/>
  <c r="C355" i="2"/>
  <c r="B355" i="2"/>
  <c r="E354" i="2"/>
  <c r="D354" i="2"/>
  <c r="C354" i="2"/>
  <c r="E353" i="2"/>
  <c r="D353" i="2"/>
  <c r="C353" i="2"/>
  <c r="B353" i="2"/>
  <c r="E352" i="2"/>
  <c r="D352" i="2"/>
  <c r="C352" i="2"/>
  <c r="B352" i="2"/>
  <c r="E351" i="2"/>
  <c r="D351" i="2"/>
  <c r="C351" i="2"/>
  <c r="E350" i="2"/>
  <c r="D350" i="2"/>
  <c r="C350" i="2"/>
  <c r="B350" i="2"/>
  <c r="E349" i="2"/>
  <c r="D349" i="2"/>
  <c r="C349" i="2"/>
  <c r="B349" i="2"/>
  <c r="E348" i="2"/>
  <c r="D348" i="2"/>
  <c r="C348" i="2"/>
  <c r="E347" i="2"/>
  <c r="D347" i="2"/>
  <c r="C347" i="2"/>
  <c r="B347" i="2"/>
  <c r="E346" i="2"/>
  <c r="D346" i="2"/>
  <c r="C346" i="2"/>
  <c r="B346" i="2"/>
  <c r="E345" i="2"/>
  <c r="D345" i="2"/>
  <c r="C345" i="2"/>
  <c r="E344" i="2"/>
  <c r="D344" i="2"/>
  <c r="C344" i="2"/>
  <c r="B344" i="2"/>
  <c r="E343" i="2"/>
  <c r="D343" i="2"/>
  <c r="C343" i="2"/>
  <c r="B343" i="2"/>
  <c r="E342" i="2"/>
  <c r="D342" i="2"/>
  <c r="C342" i="2"/>
  <c r="E341" i="2"/>
  <c r="D341" i="2"/>
  <c r="C341" i="2"/>
  <c r="B341" i="2"/>
  <c r="E340" i="2"/>
  <c r="D340" i="2"/>
  <c r="C340" i="2"/>
  <c r="B340" i="2"/>
  <c r="E339" i="2"/>
  <c r="D339" i="2"/>
  <c r="C339" i="2"/>
  <c r="E338" i="2"/>
  <c r="D338" i="2"/>
  <c r="C338" i="2"/>
  <c r="B338" i="2"/>
  <c r="E337" i="2"/>
  <c r="D337" i="2"/>
  <c r="C337" i="2"/>
  <c r="B337" i="2"/>
  <c r="E336" i="2"/>
  <c r="D336" i="2"/>
  <c r="C336" i="2"/>
  <c r="E335" i="2"/>
  <c r="D335" i="2"/>
  <c r="C335" i="2"/>
  <c r="B335" i="2"/>
  <c r="E334" i="2"/>
  <c r="D334" i="2"/>
  <c r="C334" i="2"/>
  <c r="B334" i="2"/>
  <c r="E333" i="2"/>
  <c r="D333" i="2"/>
  <c r="C333" i="2"/>
  <c r="E332" i="2"/>
  <c r="D332" i="2"/>
  <c r="C332" i="2"/>
  <c r="B332" i="2"/>
  <c r="E331" i="2"/>
  <c r="D331" i="2"/>
  <c r="C331" i="2"/>
  <c r="B331" i="2"/>
  <c r="E330" i="2"/>
  <c r="D330" i="2"/>
  <c r="C330" i="2"/>
  <c r="E329" i="2"/>
  <c r="D329" i="2"/>
  <c r="C329" i="2"/>
  <c r="B329" i="2"/>
  <c r="E328" i="2"/>
  <c r="D328" i="2"/>
  <c r="C328" i="2"/>
  <c r="B328" i="2"/>
  <c r="E327" i="2"/>
  <c r="D327" i="2"/>
  <c r="C327" i="2"/>
  <c r="E326" i="2"/>
  <c r="D326" i="2"/>
  <c r="C326" i="2"/>
  <c r="B326" i="2"/>
  <c r="E325" i="2"/>
  <c r="D325" i="2"/>
  <c r="C325" i="2"/>
  <c r="B325" i="2"/>
  <c r="E324" i="2"/>
  <c r="D324" i="2"/>
  <c r="C324" i="2"/>
  <c r="E323" i="2"/>
  <c r="D323" i="2"/>
  <c r="C323" i="2"/>
  <c r="B323" i="2"/>
  <c r="E322" i="2"/>
  <c r="D322" i="2"/>
  <c r="C322" i="2"/>
  <c r="B322" i="2"/>
  <c r="E321" i="2"/>
  <c r="D321" i="2"/>
  <c r="C321" i="2"/>
  <c r="E320" i="2"/>
  <c r="D320" i="2"/>
  <c r="C320" i="2"/>
  <c r="B320" i="2"/>
  <c r="E319" i="2"/>
  <c r="D319" i="2"/>
  <c r="C319" i="2"/>
  <c r="B319" i="2"/>
  <c r="E318" i="2"/>
  <c r="D318" i="2"/>
  <c r="C318" i="2"/>
  <c r="E317" i="2"/>
  <c r="D317" i="2"/>
  <c r="C317" i="2"/>
  <c r="B317" i="2"/>
  <c r="E316" i="2"/>
  <c r="D316" i="2"/>
  <c r="C316" i="2"/>
  <c r="B316" i="2"/>
  <c r="E315" i="2"/>
  <c r="D315" i="2"/>
  <c r="C315" i="2"/>
  <c r="E314" i="2"/>
  <c r="D314" i="2"/>
  <c r="C314" i="2"/>
  <c r="B314" i="2"/>
  <c r="E313" i="2"/>
  <c r="D313" i="2"/>
  <c r="C313" i="2"/>
  <c r="B313" i="2"/>
  <c r="E312" i="2"/>
  <c r="D312" i="2"/>
  <c r="C312" i="2"/>
  <c r="E311" i="2"/>
  <c r="D311" i="2"/>
  <c r="C311" i="2"/>
  <c r="B311" i="2"/>
  <c r="E310" i="2"/>
  <c r="D310" i="2"/>
  <c r="C310" i="2"/>
  <c r="B310" i="2"/>
  <c r="E309" i="2"/>
  <c r="D309" i="2"/>
  <c r="C309" i="2"/>
  <c r="E308" i="2"/>
  <c r="D308" i="2"/>
  <c r="C308" i="2"/>
  <c r="B308" i="2"/>
  <c r="E307" i="2"/>
  <c r="D307" i="2"/>
  <c r="C307" i="2"/>
  <c r="B307" i="2"/>
  <c r="E306" i="2"/>
  <c r="D306" i="2"/>
  <c r="C306" i="2"/>
  <c r="E305" i="2"/>
  <c r="D305" i="2"/>
  <c r="C305" i="2"/>
  <c r="B305" i="2"/>
  <c r="E304" i="2"/>
  <c r="D304" i="2"/>
  <c r="C304" i="2"/>
  <c r="B304" i="2"/>
  <c r="E303" i="2"/>
  <c r="D303" i="2"/>
  <c r="C303" i="2"/>
  <c r="E302" i="2"/>
  <c r="D302" i="2"/>
  <c r="C302" i="2"/>
  <c r="B302" i="2"/>
  <c r="E301" i="2"/>
  <c r="D301" i="2"/>
  <c r="C301" i="2"/>
  <c r="B301" i="2"/>
  <c r="E300" i="2"/>
  <c r="D300" i="2"/>
  <c r="C300" i="2"/>
  <c r="E299" i="2"/>
  <c r="D299" i="2"/>
  <c r="C299" i="2"/>
  <c r="B299" i="2"/>
  <c r="E298" i="2"/>
  <c r="D298" i="2"/>
  <c r="C298" i="2"/>
  <c r="B298" i="2"/>
  <c r="E297" i="2"/>
  <c r="D297" i="2"/>
  <c r="C297" i="2"/>
  <c r="E296" i="2"/>
  <c r="D296" i="2"/>
  <c r="C296" i="2"/>
  <c r="B296" i="2"/>
  <c r="E295" i="2"/>
  <c r="D295" i="2"/>
  <c r="C295" i="2"/>
  <c r="B295" i="2"/>
  <c r="E294" i="2"/>
  <c r="D294" i="2"/>
  <c r="C294" i="2"/>
  <c r="E293" i="2"/>
  <c r="D293" i="2"/>
  <c r="C293" i="2"/>
  <c r="B293" i="2"/>
  <c r="E292" i="2"/>
  <c r="D292" i="2"/>
  <c r="C292" i="2"/>
  <c r="B292" i="2"/>
  <c r="E291" i="2"/>
  <c r="D291" i="2"/>
  <c r="C291" i="2"/>
  <c r="E290" i="2"/>
  <c r="D290" i="2"/>
  <c r="C290" i="2"/>
  <c r="B290" i="2"/>
  <c r="E289" i="2"/>
  <c r="D289" i="2"/>
  <c r="C289" i="2"/>
  <c r="B289" i="2"/>
  <c r="E288" i="2"/>
  <c r="D288" i="2"/>
  <c r="C288" i="2"/>
  <c r="E287" i="2"/>
  <c r="D287" i="2"/>
  <c r="C287" i="2"/>
  <c r="B287" i="2"/>
  <c r="E286" i="2"/>
  <c r="D286" i="2"/>
  <c r="C286" i="2"/>
  <c r="B286" i="2"/>
  <c r="E285" i="2"/>
  <c r="D285" i="2"/>
  <c r="C285" i="2"/>
  <c r="E284" i="2"/>
  <c r="D284" i="2"/>
  <c r="C284" i="2"/>
  <c r="B284" i="2"/>
  <c r="E283" i="2"/>
  <c r="D283" i="2"/>
  <c r="C283" i="2"/>
  <c r="B283" i="2"/>
  <c r="E282" i="2"/>
  <c r="D282" i="2"/>
  <c r="C282" i="2"/>
  <c r="E281" i="2"/>
  <c r="D281" i="2"/>
  <c r="C281" i="2"/>
  <c r="B281" i="2"/>
  <c r="E280" i="2"/>
  <c r="D280" i="2"/>
  <c r="C280" i="2"/>
  <c r="B280" i="2"/>
  <c r="E279" i="2"/>
  <c r="D279" i="2"/>
  <c r="C279" i="2"/>
  <c r="E278" i="2"/>
  <c r="D278" i="2"/>
  <c r="C278" i="2"/>
  <c r="B278" i="2"/>
  <c r="E277" i="2"/>
  <c r="D277" i="2"/>
  <c r="C277" i="2"/>
  <c r="B277" i="2"/>
  <c r="E276" i="2"/>
  <c r="D276" i="2"/>
  <c r="C276" i="2"/>
  <c r="E275" i="2"/>
  <c r="D275" i="2"/>
  <c r="C275" i="2"/>
  <c r="B275" i="2"/>
  <c r="E274" i="2"/>
  <c r="D274" i="2"/>
  <c r="C274" i="2"/>
  <c r="B274" i="2"/>
  <c r="E273" i="2"/>
  <c r="D273" i="2"/>
  <c r="C273" i="2"/>
  <c r="E272" i="2"/>
  <c r="D272" i="2"/>
  <c r="C272" i="2"/>
  <c r="B272" i="2"/>
  <c r="E271" i="2"/>
  <c r="D271" i="2"/>
  <c r="C271" i="2"/>
  <c r="B271" i="2"/>
  <c r="E270" i="2"/>
  <c r="D270" i="2"/>
  <c r="C270" i="2"/>
  <c r="E269" i="2"/>
  <c r="D269" i="2"/>
  <c r="C269" i="2"/>
  <c r="B269" i="2"/>
  <c r="E268" i="2"/>
  <c r="D268" i="2"/>
  <c r="C268" i="2"/>
  <c r="B268" i="2"/>
  <c r="E267" i="2"/>
  <c r="D267" i="2"/>
  <c r="C267" i="2"/>
  <c r="E266" i="2"/>
  <c r="D266" i="2"/>
  <c r="C266" i="2"/>
  <c r="B266" i="2"/>
  <c r="E265" i="2"/>
  <c r="D265" i="2"/>
  <c r="C265" i="2"/>
  <c r="B265" i="2"/>
  <c r="E264" i="2"/>
  <c r="D264" i="2"/>
  <c r="C264" i="2"/>
  <c r="E263" i="2"/>
  <c r="D263" i="2"/>
  <c r="C263" i="2"/>
  <c r="B263" i="2"/>
  <c r="E262" i="2"/>
  <c r="D262" i="2"/>
  <c r="C262" i="2"/>
  <c r="B262" i="2"/>
  <c r="E261" i="2"/>
  <c r="D261" i="2"/>
  <c r="C261" i="2"/>
  <c r="E260" i="2"/>
  <c r="D260" i="2"/>
  <c r="C260" i="2"/>
  <c r="B260" i="2"/>
  <c r="E259" i="2"/>
  <c r="D259" i="2"/>
  <c r="C259" i="2"/>
  <c r="B259" i="2"/>
  <c r="E258" i="2"/>
  <c r="D258" i="2"/>
  <c r="C258" i="2"/>
  <c r="E257" i="2"/>
  <c r="D257" i="2"/>
  <c r="C257" i="2"/>
  <c r="B257" i="2"/>
  <c r="E256" i="2"/>
  <c r="D256" i="2"/>
  <c r="C256" i="2"/>
  <c r="B256" i="2"/>
  <c r="E255" i="2"/>
  <c r="D255" i="2"/>
  <c r="C255" i="2"/>
  <c r="E254" i="2"/>
  <c r="D254" i="2"/>
  <c r="C254" i="2"/>
  <c r="B254" i="2"/>
  <c r="E253" i="2"/>
  <c r="D253" i="2"/>
  <c r="C253" i="2"/>
  <c r="B253" i="2"/>
  <c r="E252" i="2"/>
  <c r="D252" i="2"/>
  <c r="C252" i="2"/>
  <c r="E251" i="2"/>
  <c r="D251" i="2"/>
  <c r="C251" i="2"/>
  <c r="B251" i="2"/>
  <c r="E250" i="2"/>
  <c r="D250" i="2"/>
  <c r="C250" i="2"/>
  <c r="B250" i="2"/>
  <c r="E249" i="2"/>
  <c r="D249" i="2"/>
  <c r="C249" i="2"/>
  <c r="E248" i="2"/>
  <c r="D248" i="2"/>
  <c r="C248" i="2"/>
  <c r="B248" i="2"/>
  <c r="E247" i="2"/>
  <c r="D247" i="2"/>
  <c r="C247" i="2"/>
  <c r="B247" i="2"/>
  <c r="E246" i="2"/>
  <c r="D246" i="2"/>
  <c r="C246" i="2"/>
  <c r="E245" i="2"/>
  <c r="D245" i="2"/>
  <c r="C245" i="2"/>
  <c r="B245" i="2"/>
  <c r="E244" i="2"/>
  <c r="D244" i="2"/>
  <c r="C244" i="2"/>
  <c r="B244" i="2"/>
  <c r="E243" i="2"/>
  <c r="D243" i="2"/>
  <c r="C243" i="2"/>
  <c r="E242" i="2"/>
  <c r="D242" i="2"/>
  <c r="C242" i="2"/>
  <c r="B242" i="2"/>
  <c r="E241" i="2"/>
  <c r="D241" i="2"/>
  <c r="C241" i="2"/>
  <c r="B241" i="2"/>
  <c r="E240" i="2"/>
  <c r="D240" i="2"/>
  <c r="C240" i="2"/>
  <c r="E239" i="2"/>
  <c r="D239" i="2"/>
  <c r="C239" i="2"/>
  <c r="B239" i="2"/>
  <c r="E238" i="2"/>
  <c r="D238" i="2"/>
  <c r="C238" i="2"/>
  <c r="B238" i="2"/>
  <c r="E237" i="2"/>
  <c r="D237" i="2"/>
  <c r="C237" i="2"/>
  <c r="E236" i="2"/>
  <c r="D236" i="2"/>
  <c r="C236" i="2"/>
  <c r="B236" i="2"/>
  <c r="E235" i="2"/>
  <c r="D235" i="2"/>
  <c r="C235" i="2"/>
  <c r="B235" i="2"/>
  <c r="E234" i="2"/>
  <c r="D234" i="2"/>
  <c r="C234" i="2"/>
  <c r="E233" i="2"/>
  <c r="D233" i="2"/>
  <c r="C233" i="2"/>
  <c r="B233" i="2"/>
  <c r="E232" i="2"/>
  <c r="D232" i="2"/>
  <c r="C232" i="2"/>
  <c r="B232" i="2"/>
  <c r="E231" i="2"/>
  <c r="D231" i="2"/>
  <c r="C231" i="2"/>
  <c r="E230" i="2"/>
  <c r="D230" i="2"/>
  <c r="C230" i="2"/>
  <c r="B230" i="2"/>
  <c r="E229" i="2"/>
  <c r="D229" i="2"/>
  <c r="C229" i="2"/>
  <c r="B229" i="2"/>
  <c r="E228" i="2"/>
  <c r="D228" i="2"/>
  <c r="C228" i="2"/>
  <c r="E227" i="2"/>
  <c r="D227" i="2"/>
  <c r="C227" i="2"/>
  <c r="B227" i="2"/>
  <c r="E226" i="2"/>
  <c r="D226" i="2"/>
  <c r="C226" i="2"/>
  <c r="B226" i="2"/>
  <c r="E225" i="2"/>
  <c r="D225" i="2"/>
  <c r="C225" i="2"/>
  <c r="E224" i="2"/>
  <c r="D224" i="2"/>
  <c r="C224" i="2"/>
  <c r="B224" i="2"/>
  <c r="E223" i="2"/>
  <c r="D223" i="2"/>
  <c r="C223" i="2"/>
  <c r="B223" i="2"/>
  <c r="E222" i="2"/>
  <c r="D222" i="2"/>
  <c r="C222" i="2"/>
  <c r="E221" i="2"/>
  <c r="D221" i="2"/>
  <c r="C221" i="2"/>
  <c r="B221" i="2"/>
  <c r="E220" i="2"/>
  <c r="D220" i="2"/>
  <c r="C220" i="2"/>
  <c r="B220" i="2"/>
  <c r="E219" i="2"/>
  <c r="D219" i="2"/>
  <c r="C219" i="2"/>
  <c r="E218" i="2"/>
  <c r="D218" i="2"/>
  <c r="C218" i="2"/>
  <c r="B218" i="2"/>
  <c r="E217" i="2"/>
  <c r="D217" i="2"/>
  <c r="C217" i="2"/>
  <c r="B217" i="2"/>
  <c r="E216" i="2"/>
  <c r="D216" i="2"/>
  <c r="C216" i="2"/>
  <c r="E215" i="2"/>
  <c r="D215" i="2"/>
  <c r="C215" i="2"/>
  <c r="B215" i="2"/>
  <c r="E214" i="2"/>
  <c r="D214" i="2"/>
  <c r="C214" i="2"/>
  <c r="B214" i="2"/>
  <c r="E213" i="2"/>
  <c r="D213" i="2"/>
  <c r="C213" i="2"/>
  <c r="E212" i="2"/>
  <c r="D212" i="2"/>
  <c r="C212" i="2"/>
  <c r="B212" i="2"/>
  <c r="E211" i="2"/>
  <c r="D211" i="2"/>
  <c r="C211" i="2"/>
  <c r="B211" i="2"/>
  <c r="E210" i="2"/>
  <c r="D210" i="2"/>
  <c r="C210" i="2"/>
  <c r="E209" i="2"/>
  <c r="D209" i="2"/>
  <c r="C209" i="2"/>
  <c r="B209" i="2"/>
  <c r="E208" i="2"/>
  <c r="D208" i="2"/>
  <c r="C208" i="2"/>
  <c r="B208" i="2"/>
  <c r="E207" i="2"/>
  <c r="D207" i="2"/>
  <c r="C207" i="2"/>
  <c r="E206" i="2"/>
  <c r="D206" i="2"/>
  <c r="C206" i="2"/>
  <c r="B206" i="2"/>
  <c r="E205" i="2"/>
  <c r="D205" i="2"/>
  <c r="C205" i="2"/>
  <c r="B205" i="2"/>
  <c r="E204" i="2"/>
  <c r="D204" i="2"/>
  <c r="C204" i="2"/>
  <c r="E203" i="2"/>
  <c r="D203" i="2"/>
  <c r="C203" i="2"/>
  <c r="B203" i="2"/>
  <c r="E202" i="2"/>
  <c r="D202" i="2"/>
  <c r="C202" i="2"/>
  <c r="B202" i="2"/>
  <c r="E201" i="2"/>
  <c r="D201" i="2"/>
  <c r="C201" i="2"/>
  <c r="E200" i="2"/>
  <c r="D200" i="2"/>
  <c r="C200" i="2"/>
  <c r="B200" i="2"/>
  <c r="E199" i="2"/>
  <c r="D199" i="2"/>
  <c r="C199" i="2"/>
  <c r="B199" i="2"/>
  <c r="E198" i="2"/>
  <c r="D198" i="2"/>
  <c r="C198" i="2"/>
  <c r="E197" i="2"/>
  <c r="D197" i="2"/>
  <c r="C197" i="2"/>
  <c r="B197" i="2"/>
  <c r="E196" i="2"/>
  <c r="D196" i="2"/>
  <c r="C196" i="2"/>
  <c r="B196" i="2"/>
  <c r="E195" i="2"/>
  <c r="D195" i="2"/>
  <c r="C195" i="2"/>
  <c r="E194" i="2"/>
  <c r="D194" i="2"/>
  <c r="C194" i="2"/>
  <c r="B194" i="2"/>
  <c r="E193" i="2"/>
  <c r="D193" i="2"/>
  <c r="C193" i="2"/>
  <c r="B193" i="2"/>
  <c r="E192" i="2"/>
  <c r="D192" i="2"/>
  <c r="C192" i="2"/>
  <c r="E191" i="2"/>
  <c r="D191" i="2"/>
  <c r="C191" i="2"/>
  <c r="B191" i="2"/>
  <c r="E190" i="2"/>
  <c r="D190" i="2"/>
  <c r="C190" i="2"/>
  <c r="B190" i="2"/>
  <c r="E189" i="2"/>
  <c r="D189" i="2"/>
  <c r="C189" i="2"/>
  <c r="E188" i="2"/>
  <c r="D188" i="2"/>
  <c r="C188" i="2"/>
  <c r="B188" i="2"/>
  <c r="E187" i="2"/>
  <c r="D187" i="2"/>
  <c r="C187" i="2"/>
  <c r="B187" i="2"/>
  <c r="E186" i="2"/>
  <c r="D186" i="2"/>
  <c r="C186" i="2"/>
  <c r="E185" i="2"/>
  <c r="D185" i="2"/>
  <c r="C185" i="2"/>
  <c r="B185" i="2"/>
  <c r="E184" i="2"/>
  <c r="D184" i="2"/>
  <c r="C184" i="2"/>
  <c r="B184" i="2"/>
  <c r="E183" i="2"/>
  <c r="D183" i="2"/>
  <c r="C183" i="2"/>
  <c r="E182" i="2"/>
  <c r="D182" i="2"/>
  <c r="C182" i="2"/>
  <c r="B182" i="2"/>
  <c r="E181" i="2"/>
  <c r="D181" i="2"/>
  <c r="C181" i="2"/>
  <c r="B181" i="2"/>
  <c r="E180" i="2"/>
  <c r="D180" i="2"/>
  <c r="C180" i="2"/>
  <c r="E179" i="2"/>
  <c r="D179" i="2"/>
  <c r="C179" i="2"/>
  <c r="B179" i="2"/>
  <c r="E178" i="2"/>
  <c r="D178" i="2"/>
  <c r="C178" i="2"/>
  <c r="B178" i="2"/>
  <c r="E177" i="2"/>
  <c r="D177" i="2"/>
  <c r="C177" i="2"/>
  <c r="E176" i="2"/>
  <c r="D176" i="2"/>
  <c r="C176" i="2"/>
  <c r="B176" i="2"/>
  <c r="E175" i="2"/>
  <c r="D175" i="2"/>
  <c r="C175" i="2"/>
  <c r="B175" i="2"/>
  <c r="E174" i="2"/>
  <c r="D174" i="2"/>
  <c r="C174" i="2"/>
  <c r="E173" i="2"/>
  <c r="D173" i="2"/>
  <c r="C173" i="2"/>
  <c r="B173" i="2"/>
  <c r="E172" i="2"/>
  <c r="D172" i="2"/>
  <c r="C172" i="2"/>
  <c r="B172" i="2"/>
  <c r="E171" i="2"/>
  <c r="D171" i="2"/>
  <c r="C171" i="2"/>
  <c r="E170" i="2"/>
  <c r="D170" i="2"/>
  <c r="C170" i="2"/>
  <c r="B170" i="2"/>
  <c r="E169" i="2"/>
  <c r="D169" i="2"/>
  <c r="C169" i="2"/>
  <c r="B169" i="2"/>
  <c r="E168" i="2"/>
  <c r="D168" i="2"/>
  <c r="C168" i="2"/>
  <c r="E167" i="2"/>
  <c r="D167" i="2"/>
  <c r="C167" i="2"/>
  <c r="B167" i="2"/>
  <c r="E166" i="2"/>
  <c r="D166" i="2"/>
  <c r="C166" i="2"/>
  <c r="B166" i="2"/>
  <c r="E165" i="2"/>
  <c r="D165" i="2"/>
  <c r="C165" i="2"/>
  <c r="E164" i="2"/>
  <c r="D164" i="2"/>
  <c r="C164" i="2"/>
  <c r="B164" i="2"/>
  <c r="E163" i="2"/>
  <c r="D163" i="2"/>
  <c r="C163" i="2"/>
  <c r="B163" i="2"/>
  <c r="E162" i="2"/>
  <c r="D162" i="2"/>
  <c r="C162" i="2"/>
  <c r="E161" i="2"/>
  <c r="D161" i="2"/>
  <c r="C161" i="2"/>
  <c r="B161" i="2"/>
  <c r="E160" i="2"/>
  <c r="D160" i="2"/>
  <c r="C160" i="2"/>
  <c r="B160" i="2"/>
  <c r="E159" i="2"/>
  <c r="D159" i="2"/>
  <c r="C159" i="2"/>
  <c r="E158" i="2"/>
  <c r="D158" i="2"/>
  <c r="C158" i="2"/>
  <c r="B158" i="2"/>
  <c r="E157" i="2"/>
  <c r="D157" i="2"/>
  <c r="C157" i="2"/>
  <c r="B157" i="2"/>
  <c r="E156" i="2"/>
  <c r="D156" i="2"/>
  <c r="C156" i="2"/>
  <c r="E155" i="2"/>
  <c r="D155" i="2"/>
  <c r="C155" i="2"/>
  <c r="B155" i="2"/>
  <c r="E154" i="2"/>
  <c r="D154" i="2"/>
  <c r="C154" i="2"/>
  <c r="B154" i="2"/>
  <c r="E153" i="2"/>
  <c r="D153" i="2"/>
  <c r="C153" i="2"/>
  <c r="E152" i="2"/>
  <c r="D152" i="2"/>
  <c r="C152" i="2"/>
  <c r="B152" i="2"/>
  <c r="E151" i="2"/>
  <c r="D151" i="2"/>
  <c r="C151" i="2"/>
  <c r="B151" i="2"/>
  <c r="E150" i="2"/>
  <c r="D150" i="2"/>
  <c r="C150" i="2"/>
  <c r="E149" i="2"/>
  <c r="D149" i="2"/>
  <c r="C149" i="2"/>
  <c r="B149" i="2"/>
  <c r="E148" i="2"/>
  <c r="D148" i="2"/>
  <c r="C148" i="2"/>
  <c r="B148" i="2"/>
  <c r="E147" i="2"/>
  <c r="D147" i="2"/>
  <c r="C147" i="2"/>
  <c r="E146" i="2"/>
  <c r="D146" i="2"/>
  <c r="C146" i="2"/>
  <c r="B146" i="2"/>
  <c r="E145" i="2"/>
  <c r="D145" i="2"/>
  <c r="C145" i="2"/>
  <c r="B145" i="2"/>
  <c r="E144" i="2"/>
  <c r="D144" i="2"/>
  <c r="C144" i="2"/>
  <c r="E143" i="2"/>
  <c r="D143" i="2"/>
  <c r="C143" i="2"/>
  <c r="B143" i="2"/>
  <c r="E142" i="2"/>
  <c r="D142" i="2"/>
  <c r="C142" i="2"/>
  <c r="B142" i="2"/>
  <c r="E141" i="2"/>
  <c r="D141" i="2"/>
  <c r="C141" i="2"/>
  <c r="E140" i="2"/>
  <c r="D140" i="2"/>
  <c r="C140" i="2"/>
  <c r="B140" i="2"/>
  <c r="E139" i="2"/>
  <c r="D139" i="2"/>
  <c r="C139" i="2"/>
  <c r="B139" i="2"/>
  <c r="E138" i="2"/>
  <c r="D138" i="2"/>
  <c r="C138" i="2"/>
  <c r="E137" i="2"/>
  <c r="D137" i="2"/>
  <c r="C137" i="2"/>
  <c r="B137" i="2"/>
  <c r="E136" i="2"/>
  <c r="D136" i="2"/>
  <c r="C136" i="2"/>
  <c r="B136" i="2"/>
  <c r="E135" i="2"/>
  <c r="D135" i="2"/>
  <c r="C135" i="2"/>
  <c r="E134" i="2"/>
  <c r="D134" i="2"/>
  <c r="C134" i="2"/>
  <c r="B134" i="2"/>
  <c r="E133" i="2"/>
  <c r="D133" i="2"/>
  <c r="C133" i="2"/>
  <c r="B133" i="2"/>
  <c r="E132" i="2"/>
  <c r="D132" i="2"/>
  <c r="C132" i="2"/>
  <c r="E131" i="2"/>
  <c r="D131" i="2"/>
  <c r="C131" i="2"/>
  <c r="B131" i="2"/>
  <c r="E130" i="2"/>
  <c r="D130" i="2"/>
  <c r="C130" i="2"/>
  <c r="B130" i="2"/>
  <c r="E129" i="2"/>
  <c r="D129" i="2"/>
  <c r="C129" i="2"/>
  <c r="E128" i="2"/>
  <c r="D128" i="2"/>
  <c r="C128" i="2"/>
  <c r="B128" i="2"/>
  <c r="E127" i="2"/>
  <c r="D127" i="2"/>
  <c r="C127" i="2"/>
  <c r="B127" i="2"/>
  <c r="E126" i="2"/>
  <c r="D126" i="2"/>
  <c r="C126" i="2"/>
  <c r="E125" i="2"/>
  <c r="D125" i="2"/>
  <c r="C125" i="2"/>
  <c r="B125" i="2"/>
  <c r="E124" i="2"/>
  <c r="D124" i="2"/>
  <c r="C124" i="2"/>
  <c r="B124" i="2"/>
  <c r="E123" i="2"/>
  <c r="D123" i="2"/>
  <c r="C123" i="2"/>
  <c r="E122" i="2"/>
  <c r="D122" i="2"/>
  <c r="C122" i="2"/>
  <c r="B122" i="2"/>
  <c r="E121" i="2"/>
  <c r="D121" i="2"/>
  <c r="C121" i="2"/>
  <c r="B121" i="2"/>
  <c r="E120" i="2"/>
  <c r="D120" i="2"/>
  <c r="C120" i="2"/>
  <c r="E119" i="2"/>
  <c r="D119" i="2"/>
  <c r="C119" i="2"/>
  <c r="B119" i="2"/>
  <c r="E118" i="2"/>
  <c r="D118" i="2"/>
  <c r="C118" i="2"/>
  <c r="B118" i="2"/>
  <c r="E117" i="2"/>
  <c r="D117" i="2"/>
  <c r="C117" i="2"/>
  <c r="E116" i="2"/>
  <c r="D116" i="2"/>
  <c r="C116" i="2"/>
  <c r="B116" i="2"/>
  <c r="E115" i="2"/>
  <c r="D115" i="2"/>
  <c r="C115" i="2"/>
  <c r="B115" i="2"/>
  <c r="E114" i="2"/>
  <c r="D114" i="2"/>
  <c r="C114" i="2"/>
  <c r="E113" i="2"/>
  <c r="D113" i="2"/>
  <c r="C113" i="2"/>
  <c r="B113" i="2"/>
  <c r="E112" i="2"/>
  <c r="D112" i="2"/>
  <c r="C112" i="2"/>
  <c r="B112" i="2"/>
  <c r="E111" i="2"/>
  <c r="D111" i="2"/>
  <c r="C111" i="2"/>
  <c r="E110" i="2"/>
  <c r="D110" i="2"/>
  <c r="C110" i="2"/>
  <c r="B110" i="2"/>
  <c r="E109" i="2"/>
  <c r="D109" i="2"/>
  <c r="C109" i="2"/>
  <c r="B109" i="2"/>
  <c r="E108" i="2"/>
  <c r="D108" i="2"/>
  <c r="C108" i="2"/>
  <c r="E107" i="2"/>
  <c r="D107" i="2"/>
  <c r="C107" i="2"/>
  <c r="B107" i="2"/>
  <c r="E106" i="2"/>
  <c r="D106" i="2"/>
  <c r="C106" i="2"/>
  <c r="B106" i="2"/>
  <c r="E105" i="2"/>
  <c r="D105" i="2"/>
  <c r="C105" i="2"/>
  <c r="E104" i="2"/>
  <c r="D104" i="2"/>
  <c r="C104" i="2"/>
  <c r="B104" i="2"/>
  <c r="E103" i="2"/>
  <c r="D103" i="2"/>
  <c r="C103" i="2"/>
  <c r="B103" i="2"/>
  <c r="E102" i="2"/>
  <c r="D102" i="2"/>
  <c r="C102" i="2"/>
  <c r="E101" i="2"/>
  <c r="D101" i="2"/>
  <c r="C101" i="2"/>
  <c r="B101" i="2"/>
  <c r="E100" i="2"/>
  <c r="D100" i="2"/>
  <c r="C100" i="2"/>
  <c r="B100" i="2"/>
  <c r="E99" i="2"/>
  <c r="D99" i="2"/>
  <c r="C99" i="2"/>
  <c r="E98" i="2"/>
  <c r="D98" i="2"/>
  <c r="C98" i="2"/>
  <c r="B98" i="2"/>
  <c r="E97" i="2"/>
  <c r="D97" i="2"/>
  <c r="C97" i="2"/>
  <c r="B97" i="2"/>
  <c r="E96" i="2"/>
  <c r="D96" i="2"/>
  <c r="C96" i="2"/>
  <c r="E95" i="2"/>
  <c r="D95" i="2"/>
  <c r="C95" i="2"/>
  <c r="B95" i="2"/>
  <c r="E94" i="2"/>
  <c r="D94" i="2"/>
  <c r="C94" i="2"/>
  <c r="B94" i="2"/>
  <c r="E93" i="2"/>
  <c r="D93" i="2"/>
  <c r="C93" i="2"/>
  <c r="E92" i="2"/>
  <c r="D92" i="2"/>
  <c r="C92" i="2"/>
  <c r="B92" i="2"/>
  <c r="E91" i="2"/>
  <c r="D91" i="2"/>
  <c r="C91" i="2"/>
  <c r="B91" i="2"/>
  <c r="E90" i="2"/>
  <c r="D90" i="2"/>
  <c r="C90" i="2"/>
  <c r="E89" i="2"/>
  <c r="D89" i="2"/>
  <c r="C89" i="2"/>
  <c r="B89" i="2"/>
  <c r="E88" i="2"/>
  <c r="D88" i="2"/>
  <c r="C88" i="2"/>
  <c r="B88" i="2"/>
  <c r="E87" i="2"/>
  <c r="D87" i="2"/>
  <c r="C87" i="2"/>
  <c r="E86" i="2"/>
  <c r="D86" i="2"/>
  <c r="C86" i="2"/>
  <c r="B86" i="2"/>
  <c r="E85" i="2"/>
  <c r="D85" i="2"/>
  <c r="C85" i="2"/>
  <c r="B85" i="2"/>
  <c r="E84" i="2"/>
  <c r="D84" i="2"/>
  <c r="C84" i="2"/>
  <c r="E83" i="2"/>
  <c r="D83" i="2"/>
  <c r="C83" i="2"/>
  <c r="B83" i="2"/>
  <c r="E82" i="2"/>
  <c r="D82" i="2"/>
  <c r="C82" i="2"/>
  <c r="B82" i="2"/>
  <c r="E81" i="2"/>
  <c r="D81" i="2"/>
  <c r="C81" i="2"/>
  <c r="E80" i="2"/>
  <c r="D80" i="2"/>
  <c r="C80" i="2"/>
  <c r="B80" i="2"/>
  <c r="E79" i="2"/>
  <c r="D79" i="2"/>
  <c r="C79" i="2"/>
  <c r="B79" i="2"/>
  <c r="E78" i="2"/>
  <c r="D78" i="2"/>
  <c r="C78" i="2"/>
  <c r="E77" i="2"/>
  <c r="D77" i="2"/>
  <c r="C77" i="2"/>
  <c r="B77" i="2"/>
  <c r="E76" i="2"/>
  <c r="D76" i="2"/>
  <c r="C76" i="2"/>
  <c r="B76" i="2"/>
  <c r="E75" i="2"/>
  <c r="D75" i="2"/>
  <c r="C75" i="2"/>
  <c r="E74" i="2"/>
  <c r="D74" i="2"/>
  <c r="C74" i="2"/>
  <c r="B74" i="2"/>
  <c r="E73" i="2"/>
  <c r="D73" i="2"/>
  <c r="C73" i="2"/>
  <c r="B73" i="2"/>
  <c r="E72" i="2"/>
  <c r="D72" i="2"/>
  <c r="C72" i="2"/>
  <c r="E71" i="2"/>
  <c r="D71" i="2"/>
  <c r="C71" i="2"/>
  <c r="B71" i="2"/>
  <c r="E70" i="2"/>
  <c r="D70" i="2"/>
  <c r="C70" i="2"/>
  <c r="B70" i="2"/>
  <c r="E69" i="2"/>
  <c r="D69" i="2"/>
  <c r="C69" i="2"/>
  <c r="E68" i="2"/>
  <c r="D68" i="2"/>
  <c r="C68" i="2"/>
  <c r="B68" i="2"/>
  <c r="E67" i="2"/>
  <c r="D67" i="2"/>
  <c r="C67" i="2"/>
  <c r="B67" i="2"/>
  <c r="E66" i="2"/>
  <c r="D66" i="2"/>
  <c r="C66" i="2"/>
  <c r="E65" i="2"/>
  <c r="D65" i="2"/>
  <c r="C65" i="2"/>
  <c r="B65" i="2"/>
  <c r="E64" i="2"/>
  <c r="D64" i="2"/>
  <c r="C64" i="2"/>
  <c r="B64" i="2"/>
  <c r="E63" i="2"/>
  <c r="D63" i="2"/>
  <c r="C63" i="2"/>
  <c r="E62" i="2"/>
  <c r="D62" i="2"/>
  <c r="C62" i="2"/>
  <c r="B62" i="2"/>
  <c r="E61" i="2"/>
  <c r="D61" i="2"/>
  <c r="C61" i="2"/>
  <c r="B61" i="2"/>
  <c r="E60" i="2"/>
  <c r="D60" i="2"/>
  <c r="C60" i="2"/>
  <c r="E59" i="2"/>
  <c r="D59" i="2"/>
  <c r="C59" i="2"/>
  <c r="B59" i="2"/>
  <c r="E58" i="2"/>
  <c r="D58" i="2"/>
  <c r="C58" i="2"/>
  <c r="B58" i="2"/>
  <c r="E57" i="2"/>
  <c r="D57" i="2"/>
  <c r="C57" i="2"/>
  <c r="E56" i="2"/>
  <c r="D56" i="2"/>
  <c r="C56" i="2"/>
  <c r="B56" i="2"/>
  <c r="E55" i="2"/>
  <c r="D55" i="2"/>
  <c r="C55" i="2"/>
  <c r="B55" i="2"/>
  <c r="E54" i="2"/>
  <c r="D54" i="2"/>
  <c r="C54" i="2"/>
  <c r="E53" i="2"/>
  <c r="D53" i="2"/>
  <c r="C53" i="2"/>
  <c r="B53" i="2"/>
  <c r="E52" i="2"/>
  <c r="D52" i="2"/>
  <c r="C52" i="2"/>
  <c r="B52" i="2"/>
  <c r="E51" i="2"/>
  <c r="D51" i="2"/>
  <c r="C51" i="2"/>
  <c r="E50" i="2"/>
  <c r="D50" i="2"/>
  <c r="C50" i="2"/>
  <c r="B50" i="2"/>
  <c r="E49" i="2"/>
  <c r="D49" i="2"/>
  <c r="C49" i="2"/>
  <c r="B49" i="2"/>
  <c r="E48" i="2"/>
  <c r="D48" i="2"/>
  <c r="C48" i="2"/>
  <c r="E47" i="2"/>
  <c r="D47" i="2"/>
  <c r="C47" i="2"/>
  <c r="B47" i="2"/>
  <c r="E46" i="2"/>
  <c r="D46" i="2"/>
  <c r="C46" i="2"/>
  <c r="B46" i="2"/>
  <c r="E45" i="2"/>
  <c r="D45" i="2"/>
  <c r="C45" i="2"/>
  <c r="E44" i="2"/>
  <c r="D44" i="2"/>
  <c r="C44" i="2"/>
  <c r="B44" i="2"/>
  <c r="E43" i="2"/>
  <c r="D43" i="2"/>
  <c r="C43" i="2"/>
  <c r="B43" i="2"/>
  <c r="E42" i="2"/>
  <c r="D42" i="2"/>
  <c r="C42" i="2"/>
  <c r="E41" i="2"/>
  <c r="D41" i="2"/>
  <c r="C41" i="2"/>
  <c r="B41" i="2"/>
  <c r="E40" i="2"/>
  <c r="D40" i="2"/>
  <c r="C40" i="2"/>
  <c r="B40" i="2"/>
  <c r="E39" i="2"/>
  <c r="D39" i="2"/>
  <c r="C39" i="2"/>
  <c r="E38" i="2"/>
  <c r="D38" i="2"/>
  <c r="C38" i="2"/>
  <c r="B38" i="2"/>
  <c r="E37" i="2"/>
  <c r="D37" i="2"/>
  <c r="C37" i="2"/>
  <c r="B37" i="2"/>
  <c r="E36" i="2"/>
  <c r="D36" i="2"/>
  <c r="C36" i="2"/>
  <c r="E35" i="2"/>
  <c r="D35" i="2"/>
  <c r="C35" i="2"/>
  <c r="B35" i="2"/>
  <c r="E34" i="2"/>
  <c r="D34" i="2"/>
  <c r="C34" i="2"/>
  <c r="B34" i="2"/>
  <c r="E33" i="2"/>
  <c r="D33" i="2"/>
  <c r="C33" i="2"/>
  <c r="E32" i="2"/>
  <c r="D32" i="2"/>
  <c r="C32" i="2"/>
  <c r="B32" i="2"/>
  <c r="E31" i="2"/>
  <c r="D31" i="2"/>
  <c r="C31" i="2"/>
  <c r="B31" i="2"/>
  <c r="E30" i="2"/>
  <c r="D30" i="2"/>
  <c r="C30" i="2"/>
  <c r="E29" i="2"/>
  <c r="D29" i="2"/>
  <c r="C29" i="2"/>
  <c r="B29" i="2"/>
  <c r="E28" i="2"/>
  <c r="D28" i="2"/>
  <c r="C28" i="2"/>
  <c r="B28" i="2"/>
  <c r="E27" i="2"/>
  <c r="D27" i="2"/>
  <c r="C27" i="2"/>
  <c r="E26" i="2"/>
  <c r="D26" i="2"/>
  <c r="C26" i="2"/>
  <c r="B26" i="2"/>
  <c r="E25" i="2"/>
  <c r="D25" i="2"/>
  <c r="C25" i="2"/>
  <c r="B25" i="2"/>
  <c r="E24" i="2"/>
  <c r="D24" i="2"/>
  <c r="C24" i="2"/>
  <c r="E23" i="2"/>
  <c r="D23" i="2"/>
  <c r="C23" i="2"/>
  <c r="B23" i="2"/>
  <c r="E22" i="2"/>
  <c r="D22" i="2"/>
  <c r="C22" i="2"/>
  <c r="B22" i="2"/>
  <c r="E21" i="2"/>
  <c r="D21" i="2"/>
  <c r="C21" i="2"/>
  <c r="E20" i="2"/>
  <c r="D20" i="2"/>
  <c r="C20" i="2"/>
  <c r="B20" i="2"/>
  <c r="E19" i="2"/>
  <c r="D19" i="2"/>
  <c r="C19" i="2"/>
  <c r="B19" i="2"/>
  <c r="E18" i="2"/>
  <c r="D18" i="2"/>
  <c r="C18" i="2"/>
  <c r="E17" i="2"/>
  <c r="D17" i="2"/>
  <c r="C17" i="2"/>
  <c r="B17" i="2"/>
  <c r="E16" i="2"/>
  <c r="D16" i="2"/>
  <c r="C16" i="2"/>
  <c r="E15" i="2"/>
  <c r="D15" i="2"/>
  <c r="C15" i="2"/>
  <c r="E14" i="2"/>
  <c r="D14" i="2"/>
  <c r="C14" i="2"/>
  <c r="B14" i="2"/>
  <c r="E13" i="2"/>
  <c r="D13" i="2"/>
  <c r="C13" i="2"/>
  <c r="B13" i="2"/>
  <c r="E12" i="2"/>
  <c r="D12" i="2"/>
  <c r="C12" i="2"/>
  <c r="E11" i="2"/>
  <c r="D11" i="2"/>
  <c r="C11" i="2"/>
  <c r="B11" i="2"/>
  <c r="E10" i="2"/>
  <c r="D10" i="2"/>
  <c r="C10" i="2"/>
  <c r="B10" i="2"/>
  <c r="D9" i="2"/>
  <c r="C9" i="2"/>
  <c r="E9" i="2"/>
  <c r="B9" i="1"/>
  <c r="C2" i="7" l="1"/>
  <c r="C21" i="4" s="1"/>
  <c r="D2" i="7"/>
  <c r="D20" i="4" s="1"/>
  <c r="E20" i="4"/>
  <c r="E6" i="4"/>
  <c r="E21" i="4"/>
  <c r="E4" i="6"/>
  <c r="F4" i="6" s="1"/>
  <c r="G4" i="6" s="1"/>
  <c r="B5" i="6"/>
  <c r="C5" i="6"/>
  <c r="A6" i="6"/>
  <c r="D21" i="4" l="1"/>
  <c r="D6" i="4"/>
  <c r="D23" i="4" s="1"/>
  <c r="C6" i="4"/>
  <c r="C23" i="4" s="1"/>
  <c r="C20" i="4"/>
  <c r="E5" i="6"/>
  <c r="F5" i="6" s="1"/>
  <c r="G5" i="6" s="1"/>
  <c r="D6" i="6"/>
  <c r="C6" i="6"/>
  <c r="B6" i="6"/>
  <c r="A7" i="6"/>
  <c r="E23" i="4"/>
  <c r="D7" i="6" l="1"/>
  <c r="C7" i="6"/>
  <c r="B7" i="6"/>
  <c r="A8" i="6"/>
  <c r="E6" i="6"/>
  <c r="F6" i="6" s="1"/>
  <c r="G6" i="6" s="1"/>
  <c r="E4" i="2"/>
  <c r="D4" i="2"/>
  <c r="C4" i="2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A9" i="6" l="1"/>
  <c r="D8" i="6"/>
  <c r="C8" i="6"/>
  <c r="B8" i="6"/>
  <c r="E7" i="6"/>
  <c r="F7" i="6" s="1"/>
  <c r="G7" i="6" s="1"/>
  <c r="B4" i="2"/>
  <c r="B16" i="2" s="1"/>
  <c r="B3" i="2"/>
  <c r="B2" i="2"/>
  <c r="B1098" i="2" l="1"/>
  <c r="B1092" i="2"/>
  <c r="B1086" i="2"/>
  <c r="B1080" i="2"/>
  <c r="B1074" i="2"/>
  <c r="B1068" i="2"/>
  <c r="B1062" i="2"/>
  <c r="B1056" i="2"/>
  <c r="B1050" i="2"/>
  <c r="B1044" i="2"/>
  <c r="B1038" i="2"/>
  <c r="B1032" i="2"/>
  <c r="B1026" i="2"/>
  <c r="B1020" i="2"/>
  <c r="B1014" i="2"/>
  <c r="B1008" i="2"/>
  <c r="B1002" i="2"/>
  <c r="B996" i="2"/>
  <c r="B990" i="2"/>
  <c r="B984" i="2"/>
  <c r="B978" i="2"/>
  <c r="B972" i="2"/>
  <c r="B966" i="2"/>
  <c r="B960" i="2"/>
  <c r="B954" i="2"/>
  <c r="B948" i="2"/>
  <c r="B942" i="2"/>
  <c r="B936" i="2"/>
  <c r="B930" i="2"/>
  <c r="B924" i="2"/>
  <c r="B918" i="2"/>
  <c r="B912" i="2"/>
  <c r="B906" i="2"/>
  <c r="B904" i="2"/>
  <c r="B900" i="2"/>
  <c r="B894" i="2"/>
  <c r="B888" i="2"/>
  <c r="B882" i="2"/>
  <c r="B876" i="2"/>
  <c r="B870" i="2"/>
  <c r="B864" i="2"/>
  <c r="B858" i="2"/>
  <c r="B852" i="2"/>
  <c r="B846" i="2"/>
  <c r="B840" i="2"/>
  <c r="B834" i="2"/>
  <c r="B822" i="2"/>
  <c r="B816" i="2"/>
  <c r="B810" i="2"/>
  <c r="B804" i="2"/>
  <c r="B798" i="2"/>
  <c r="B792" i="2"/>
  <c r="B786" i="2"/>
  <c r="B780" i="2"/>
  <c r="B774" i="2"/>
  <c r="B768" i="2"/>
  <c r="B762" i="2"/>
  <c r="B756" i="2"/>
  <c r="B750" i="2"/>
  <c r="B744" i="2"/>
  <c r="B738" i="2"/>
  <c r="B732" i="2"/>
  <c r="B726" i="2"/>
  <c r="B720" i="2"/>
  <c r="B714" i="2"/>
  <c r="B708" i="2"/>
  <c r="B702" i="2"/>
  <c r="B1101" i="2"/>
  <c r="B1095" i="2"/>
  <c r="B1089" i="2"/>
  <c r="B1083" i="2"/>
  <c r="B1077" i="2"/>
  <c r="B1071" i="2"/>
  <c r="B1065" i="2"/>
  <c r="B1059" i="2"/>
  <c r="B1053" i="2"/>
  <c r="B1047" i="2"/>
  <c r="B1041" i="2"/>
  <c r="B1035" i="2"/>
  <c r="B1029" i="2"/>
  <c r="B1023" i="2"/>
  <c r="B1017" i="2"/>
  <c r="B1011" i="2"/>
  <c r="B1005" i="2"/>
  <c r="B999" i="2"/>
  <c r="B993" i="2"/>
  <c r="B987" i="2"/>
  <c r="B981" i="2"/>
  <c r="B969" i="2"/>
  <c r="B963" i="2"/>
  <c r="B957" i="2"/>
  <c r="B951" i="2"/>
  <c r="B945" i="2"/>
  <c r="B939" i="2"/>
  <c r="B933" i="2"/>
  <c r="B927" i="2"/>
  <c r="B921" i="2"/>
  <c r="B915" i="2"/>
  <c r="B909" i="2"/>
  <c r="B907" i="2"/>
  <c r="B905" i="2"/>
  <c r="B885" i="2"/>
  <c r="B879" i="2"/>
  <c r="B873" i="2"/>
  <c r="B867" i="2"/>
  <c r="B861" i="2"/>
  <c r="B855" i="2"/>
  <c r="B849" i="2"/>
  <c r="B843" i="2"/>
  <c r="B837" i="2"/>
  <c r="B831" i="2"/>
  <c r="B825" i="2"/>
  <c r="B819" i="2"/>
  <c r="B813" i="2"/>
  <c r="B807" i="2"/>
  <c r="B801" i="2"/>
  <c r="B795" i="2"/>
  <c r="B789" i="2"/>
  <c r="B783" i="2"/>
  <c r="B777" i="2"/>
  <c r="B771" i="2"/>
  <c r="B765" i="2"/>
  <c r="B759" i="2"/>
  <c r="B753" i="2"/>
  <c r="B747" i="2"/>
  <c r="B741" i="2"/>
  <c r="B735" i="2"/>
  <c r="B729" i="2"/>
  <c r="B723" i="2"/>
  <c r="B717" i="2"/>
  <c r="B711" i="2"/>
  <c r="B705" i="2"/>
  <c r="B699" i="2"/>
  <c r="B693" i="2"/>
  <c r="B687" i="2"/>
  <c r="B636" i="2"/>
  <c r="B630" i="2"/>
  <c r="B618" i="2"/>
  <c r="B612" i="2"/>
  <c r="B594" i="2"/>
  <c r="B582" i="2"/>
  <c r="B576" i="2"/>
  <c r="B570" i="2"/>
  <c r="B552" i="2"/>
  <c r="B540" i="2"/>
  <c r="B534" i="2"/>
  <c r="B516" i="2"/>
  <c r="B510" i="2"/>
  <c r="B498" i="2"/>
  <c r="B486" i="2"/>
  <c r="B468" i="2"/>
  <c r="B456" i="2"/>
  <c r="B444" i="2"/>
  <c r="B420" i="2"/>
  <c r="B408" i="2"/>
  <c r="B402" i="2"/>
  <c r="B378" i="2"/>
  <c r="B366" i="2"/>
  <c r="B354" i="2"/>
  <c r="B342" i="2"/>
  <c r="B336" i="2"/>
  <c r="B324" i="2"/>
  <c r="B312" i="2"/>
  <c r="B300" i="2"/>
  <c r="B288" i="2"/>
  <c r="B282" i="2"/>
  <c r="B264" i="2"/>
  <c r="B252" i="2"/>
  <c r="B234" i="2"/>
  <c r="B228" i="2"/>
  <c r="B216" i="2"/>
  <c r="B204" i="2"/>
  <c r="B192" i="2"/>
  <c r="B180" i="2"/>
  <c r="B168" i="2"/>
  <c r="B162" i="2"/>
  <c r="B156" i="2"/>
  <c r="B144" i="2"/>
  <c r="B132" i="2"/>
  <c r="B120" i="2"/>
  <c r="B102" i="2"/>
  <c r="B96" i="2"/>
  <c r="B84" i="2"/>
  <c r="B72" i="2"/>
  <c r="B60" i="2"/>
  <c r="B48" i="2"/>
  <c r="B36" i="2"/>
  <c r="B24" i="2"/>
  <c r="B12" i="2"/>
  <c r="B684" i="2"/>
  <c r="B678" i="2"/>
  <c r="B672" i="2"/>
  <c r="B666" i="2"/>
  <c r="B660" i="2"/>
  <c r="B654" i="2"/>
  <c r="B648" i="2"/>
  <c r="B642" i="2"/>
  <c r="B624" i="2"/>
  <c r="B606" i="2"/>
  <c r="B600" i="2"/>
  <c r="B588" i="2"/>
  <c r="B564" i="2"/>
  <c r="B558" i="2"/>
  <c r="B546" i="2"/>
  <c r="B528" i="2"/>
  <c r="B522" i="2"/>
  <c r="B504" i="2"/>
  <c r="B492" i="2"/>
  <c r="B480" i="2"/>
  <c r="B474" i="2"/>
  <c r="B462" i="2"/>
  <c r="B450" i="2"/>
  <c r="B438" i="2"/>
  <c r="B426" i="2"/>
  <c r="B414" i="2"/>
  <c r="B396" i="2"/>
  <c r="B390" i="2"/>
  <c r="B384" i="2"/>
  <c r="B372" i="2"/>
  <c r="B360" i="2"/>
  <c r="B348" i="2"/>
  <c r="B330" i="2"/>
  <c r="B318" i="2"/>
  <c r="B306" i="2"/>
  <c r="B294" i="2"/>
  <c r="B276" i="2"/>
  <c r="B270" i="2"/>
  <c r="B258" i="2"/>
  <c r="B246" i="2"/>
  <c r="B240" i="2"/>
  <c r="B222" i="2"/>
  <c r="B210" i="2"/>
  <c r="B198" i="2"/>
  <c r="B186" i="2"/>
  <c r="B174" i="2"/>
  <c r="B150" i="2"/>
  <c r="B138" i="2"/>
  <c r="B126" i="2"/>
  <c r="B114" i="2"/>
  <c r="B108" i="2"/>
  <c r="B90" i="2"/>
  <c r="B78" i="2"/>
  <c r="B66" i="2"/>
  <c r="B54" i="2"/>
  <c r="B42" i="2"/>
  <c r="B30" i="2"/>
  <c r="B18" i="2"/>
  <c r="B690" i="2"/>
  <c r="B696" i="2"/>
  <c r="B219" i="2"/>
  <c r="B189" i="2"/>
  <c r="B183" i="2"/>
  <c r="B177" i="2"/>
  <c r="B171" i="2"/>
  <c r="B159" i="2"/>
  <c r="B135" i="2"/>
  <c r="B81" i="2"/>
  <c r="B75" i="2"/>
  <c r="B69" i="2"/>
  <c r="B21" i="2"/>
  <c r="B255" i="2"/>
  <c r="B207" i="2"/>
  <c r="B147" i="2"/>
  <c r="B105" i="2"/>
  <c r="B99" i="2"/>
  <c r="B63" i="2"/>
  <c r="B57" i="2"/>
  <c r="B9" i="2"/>
  <c r="B5" i="2" s="1"/>
  <c r="B6" i="2" s="1"/>
  <c r="B621" i="2"/>
  <c r="B609" i="2"/>
  <c r="B597" i="2"/>
  <c r="B573" i="2"/>
  <c r="B567" i="2"/>
  <c r="B555" i="2"/>
  <c r="B543" i="2"/>
  <c r="B525" i="2"/>
  <c r="B513" i="2"/>
  <c r="B501" i="2"/>
  <c r="B495" i="2"/>
  <c r="B483" i="2"/>
  <c r="B471" i="2"/>
  <c r="B459" i="2"/>
  <c r="B453" i="2"/>
  <c r="B441" i="2"/>
  <c r="B423" i="2"/>
  <c r="B417" i="2"/>
  <c r="B405" i="2"/>
  <c r="B393" i="2"/>
  <c r="B363" i="2"/>
  <c r="B357" i="2"/>
  <c r="B345" i="2"/>
  <c r="B321" i="2"/>
  <c r="B309" i="2"/>
  <c r="B303" i="2"/>
  <c r="B285" i="2"/>
  <c r="B273" i="2"/>
  <c r="B243" i="2"/>
  <c r="B195" i="2"/>
  <c r="B153" i="2"/>
  <c r="B129" i="2"/>
  <c r="B123" i="2"/>
  <c r="B117" i="2"/>
  <c r="B93" i="2"/>
  <c r="B87" i="2"/>
  <c r="B27" i="2"/>
  <c r="B681" i="2"/>
  <c r="B675" i="2"/>
  <c r="B669" i="2"/>
  <c r="B663" i="2"/>
  <c r="B657" i="2"/>
  <c r="B651" i="2"/>
  <c r="B645" i="2"/>
  <c r="B639" i="2"/>
  <c r="B633" i="2"/>
  <c r="B627" i="2"/>
  <c r="B615" i="2"/>
  <c r="B603" i="2"/>
  <c r="B591" i="2"/>
  <c r="B585" i="2"/>
  <c r="B579" i="2"/>
  <c r="B561" i="2"/>
  <c r="B549" i="2"/>
  <c r="B537" i="2"/>
  <c r="B531" i="2"/>
  <c r="B519" i="2"/>
  <c r="B507" i="2"/>
  <c r="B489" i="2"/>
  <c r="B477" i="2"/>
  <c r="B465" i="2"/>
  <c r="B447" i="2"/>
  <c r="B435" i="2"/>
  <c r="B429" i="2"/>
  <c r="B411" i="2"/>
  <c r="B399" i="2"/>
  <c r="B387" i="2"/>
  <c r="B375" i="2"/>
  <c r="B369" i="2"/>
  <c r="B351" i="2"/>
  <c r="B339" i="2"/>
  <c r="B333" i="2"/>
  <c r="B327" i="2"/>
  <c r="B315" i="2"/>
  <c r="B297" i="2"/>
  <c r="B291" i="2"/>
  <c r="B279" i="2"/>
  <c r="B267" i="2"/>
  <c r="B261" i="2"/>
  <c r="B249" i="2"/>
  <c r="B237" i="2"/>
  <c r="B231" i="2"/>
  <c r="B225" i="2"/>
  <c r="B213" i="2"/>
  <c r="B201" i="2"/>
  <c r="B165" i="2"/>
  <c r="B141" i="2"/>
  <c r="B111" i="2"/>
  <c r="B51" i="2"/>
  <c r="B45" i="2"/>
  <c r="B39" i="2"/>
  <c r="B33" i="2"/>
  <c r="B15" i="2"/>
  <c r="E8" i="6"/>
  <c r="F8" i="6" s="1"/>
  <c r="G8" i="6" s="1"/>
  <c r="A10" i="6"/>
  <c r="D9" i="6"/>
  <c r="C9" i="6"/>
  <c r="B9" i="6"/>
  <c r="B1091" i="5" l="1"/>
  <c r="B1091" i="7" s="1"/>
  <c r="B1085" i="5"/>
  <c r="B1085" i="7" s="1"/>
  <c r="B1079" i="5"/>
  <c r="B1079" i="7" s="1"/>
  <c r="B1073" i="5"/>
  <c r="B1073" i="7" s="1"/>
  <c r="B1067" i="5"/>
  <c r="B1067" i="7" s="1"/>
  <c r="B1061" i="5"/>
  <c r="B1061" i="7" s="1"/>
  <c r="B1055" i="5"/>
  <c r="B1055" i="7" s="1"/>
  <c r="B1049" i="5"/>
  <c r="B1049" i="7" s="1"/>
  <c r="B1043" i="5"/>
  <c r="B1043" i="7" s="1"/>
  <c r="B1037" i="5"/>
  <c r="B1037" i="7" s="1"/>
  <c r="B1031" i="5"/>
  <c r="B1031" i="7" s="1"/>
  <c r="B1025" i="5"/>
  <c r="B1025" i="7" s="1"/>
  <c r="B1019" i="5"/>
  <c r="B1019" i="7" s="1"/>
  <c r="B1013" i="5"/>
  <c r="B1013" i="7" s="1"/>
  <c r="B1007" i="5"/>
  <c r="B1007" i="7" s="1"/>
  <c r="B1001" i="5"/>
  <c r="B1001" i="7" s="1"/>
  <c r="B995" i="5"/>
  <c r="B995" i="7" s="1"/>
  <c r="B989" i="5"/>
  <c r="B989" i="7" s="1"/>
  <c r="B983" i="5"/>
  <c r="B983" i="7" s="1"/>
  <c r="B977" i="5"/>
  <c r="B977" i="7" s="1"/>
  <c r="B971" i="5"/>
  <c r="B971" i="7" s="1"/>
  <c r="B965" i="5"/>
  <c r="B965" i="7" s="1"/>
  <c r="B959" i="5"/>
  <c r="B959" i="7" s="1"/>
  <c r="B953" i="5"/>
  <c r="B953" i="7" s="1"/>
  <c r="B947" i="5"/>
  <c r="B947" i="7" s="1"/>
  <c r="B941" i="5"/>
  <c r="B941" i="7" s="1"/>
  <c r="B935" i="5"/>
  <c r="B935" i="7" s="1"/>
  <c r="B929" i="5"/>
  <c r="B929" i="7" s="1"/>
  <c r="B923" i="5"/>
  <c r="B923" i="7" s="1"/>
  <c r="B917" i="5"/>
  <c r="B917" i="7" s="1"/>
  <c r="B911" i="5"/>
  <c r="B911" i="7" s="1"/>
  <c r="B905" i="5"/>
  <c r="B905" i="7" s="1"/>
  <c r="B899" i="5"/>
  <c r="B899" i="7" s="1"/>
  <c r="B897" i="5"/>
  <c r="B897" i="7" s="1"/>
  <c r="B893" i="5"/>
  <c r="B893" i="7" s="1"/>
  <c r="B887" i="5"/>
  <c r="B887" i="7" s="1"/>
  <c r="B881" i="5"/>
  <c r="B881" i="7" s="1"/>
  <c r="B875" i="5"/>
  <c r="B875" i="7" s="1"/>
  <c r="B869" i="5"/>
  <c r="B869" i="7" s="1"/>
  <c r="B863" i="5"/>
  <c r="B863" i="7" s="1"/>
  <c r="B857" i="5"/>
  <c r="B857" i="7" s="1"/>
  <c r="B851" i="5"/>
  <c r="B851" i="7" s="1"/>
  <c r="B845" i="5"/>
  <c r="B845" i="7" s="1"/>
  <c r="B839" i="5"/>
  <c r="B839" i="7" s="1"/>
  <c r="B833" i="5"/>
  <c r="B833" i="7" s="1"/>
  <c r="B827" i="5"/>
  <c r="B827" i="7" s="1"/>
  <c r="B815" i="5"/>
  <c r="B815" i="7" s="1"/>
  <c r="B809" i="5"/>
  <c r="B809" i="7" s="1"/>
  <c r="B803" i="5"/>
  <c r="B803" i="7" s="1"/>
  <c r="B797" i="5"/>
  <c r="B797" i="7" s="1"/>
  <c r="B791" i="5"/>
  <c r="B791" i="7" s="1"/>
  <c r="B785" i="5"/>
  <c r="B785" i="7" s="1"/>
  <c r="B779" i="5"/>
  <c r="B779" i="7" s="1"/>
  <c r="B773" i="5"/>
  <c r="B773" i="7" s="1"/>
  <c r="B767" i="5"/>
  <c r="B767" i="7" s="1"/>
  <c r="B761" i="5"/>
  <c r="B761" i="7" s="1"/>
  <c r="B755" i="5"/>
  <c r="B755" i="7" s="1"/>
  <c r="B749" i="5"/>
  <c r="B749" i="7" s="1"/>
  <c r="B743" i="5"/>
  <c r="B743" i="7" s="1"/>
  <c r="B737" i="5"/>
  <c r="B737" i="7" s="1"/>
  <c r="B731" i="5"/>
  <c r="B731" i="7" s="1"/>
  <c r="B725" i="5"/>
  <c r="B725" i="7" s="1"/>
  <c r="B719" i="5"/>
  <c r="B719" i="7" s="1"/>
  <c r="B713" i="5"/>
  <c r="B713" i="7" s="1"/>
  <c r="B707" i="5"/>
  <c r="B707" i="7" s="1"/>
  <c r="B701" i="5"/>
  <c r="B701" i="7" s="1"/>
  <c r="B695" i="5"/>
  <c r="B695" i="7" s="1"/>
  <c r="B689" i="5"/>
  <c r="B689" i="7" s="1"/>
  <c r="B683" i="5"/>
  <c r="B683" i="7" s="1"/>
  <c r="B677" i="5"/>
  <c r="B677" i="7" s="1"/>
  <c r="B671" i="5"/>
  <c r="B671" i="7" s="1"/>
  <c r="B665" i="5"/>
  <c r="B665" i="7" s="1"/>
  <c r="B659" i="5"/>
  <c r="B659" i="7" s="1"/>
  <c r="B653" i="5"/>
  <c r="B653" i="7" s="1"/>
  <c r="B647" i="5"/>
  <c r="B647" i="7" s="1"/>
  <c r="B641" i="5"/>
  <c r="B641" i="7" s="1"/>
  <c r="B635" i="5"/>
  <c r="B635" i="7" s="1"/>
  <c r="B629" i="5"/>
  <c r="B629" i="7" s="1"/>
  <c r="B623" i="5"/>
  <c r="B623" i="7" s="1"/>
  <c r="B617" i="5"/>
  <c r="B617" i="7" s="1"/>
  <c r="B611" i="5"/>
  <c r="B611" i="7" s="1"/>
  <c r="B605" i="5"/>
  <c r="B605" i="7" s="1"/>
  <c r="B599" i="5"/>
  <c r="B599" i="7" s="1"/>
  <c r="B593" i="5"/>
  <c r="B593" i="7" s="1"/>
  <c r="B587" i="5"/>
  <c r="B587" i="7" s="1"/>
  <c r="B2" i="5"/>
  <c r="B2" i="7" s="1"/>
  <c r="B1094" i="5"/>
  <c r="B1094" i="7" s="1"/>
  <c r="B1088" i="5"/>
  <c r="B1088" i="7" s="1"/>
  <c r="B1082" i="5"/>
  <c r="B1082" i="7" s="1"/>
  <c r="B1076" i="5"/>
  <c r="B1076" i="7" s="1"/>
  <c r="B1070" i="5"/>
  <c r="B1070" i="7" s="1"/>
  <c r="B1064" i="5"/>
  <c r="B1064" i="7" s="1"/>
  <c r="B1058" i="5"/>
  <c r="B1058" i="7" s="1"/>
  <c r="B1052" i="5"/>
  <c r="B1052" i="7" s="1"/>
  <c r="B1046" i="5"/>
  <c r="B1046" i="7" s="1"/>
  <c r="B1040" i="5"/>
  <c r="B1040" i="7" s="1"/>
  <c r="B1034" i="5"/>
  <c r="B1034" i="7" s="1"/>
  <c r="B1028" i="5"/>
  <c r="B1028" i="7" s="1"/>
  <c r="B1022" i="5"/>
  <c r="B1022" i="7" s="1"/>
  <c r="B1016" i="5"/>
  <c r="B1016" i="7" s="1"/>
  <c r="B1010" i="5"/>
  <c r="B1010" i="7" s="1"/>
  <c r="B1004" i="5"/>
  <c r="B1004" i="7" s="1"/>
  <c r="B998" i="5"/>
  <c r="B998" i="7" s="1"/>
  <c r="B992" i="5"/>
  <c r="B992" i="7" s="1"/>
  <c r="B986" i="5"/>
  <c r="B986" i="7" s="1"/>
  <c r="B980" i="5"/>
  <c r="B980" i="7" s="1"/>
  <c r="B974" i="5"/>
  <c r="B974" i="7" s="1"/>
  <c r="B962" i="5"/>
  <c r="B962" i="7" s="1"/>
  <c r="B956" i="5"/>
  <c r="B956" i="7" s="1"/>
  <c r="B950" i="5"/>
  <c r="B950" i="7" s="1"/>
  <c r="B944" i="5"/>
  <c r="B944" i="7" s="1"/>
  <c r="B938" i="5"/>
  <c r="B938" i="7" s="1"/>
  <c r="B932" i="5"/>
  <c r="B932" i="7" s="1"/>
  <c r="B926" i="5"/>
  <c r="B926" i="7" s="1"/>
  <c r="B920" i="5"/>
  <c r="B920" i="7" s="1"/>
  <c r="B914" i="5"/>
  <c r="B914" i="7" s="1"/>
  <c r="B908" i="5"/>
  <c r="B908" i="7" s="1"/>
  <c r="B902" i="5"/>
  <c r="B902" i="7" s="1"/>
  <c r="B900" i="5"/>
  <c r="B900" i="7" s="1"/>
  <c r="B898" i="5"/>
  <c r="B898" i="7" s="1"/>
  <c r="B878" i="5"/>
  <c r="B878" i="7" s="1"/>
  <c r="B872" i="5"/>
  <c r="B872" i="7" s="1"/>
  <c r="B866" i="5"/>
  <c r="B866" i="7" s="1"/>
  <c r="B860" i="5"/>
  <c r="B860" i="7" s="1"/>
  <c r="B854" i="5"/>
  <c r="B854" i="7" s="1"/>
  <c r="B848" i="5"/>
  <c r="B848" i="7" s="1"/>
  <c r="B842" i="5"/>
  <c r="B842" i="7" s="1"/>
  <c r="B836" i="5"/>
  <c r="B836" i="7" s="1"/>
  <c r="B830" i="5"/>
  <c r="B830" i="7" s="1"/>
  <c r="B824" i="5"/>
  <c r="B824" i="7" s="1"/>
  <c r="B818" i="5"/>
  <c r="B818" i="7" s="1"/>
  <c r="B812" i="5"/>
  <c r="B812" i="7" s="1"/>
  <c r="B806" i="5"/>
  <c r="B806" i="7" s="1"/>
  <c r="B800" i="5"/>
  <c r="B800" i="7" s="1"/>
  <c r="B794" i="5"/>
  <c r="B794" i="7" s="1"/>
  <c r="B788" i="5"/>
  <c r="B788" i="7" s="1"/>
  <c r="B782" i="5"/>
  <c r="B782" i="7" s="1"/>
  <c r="B776" i="5"/>
  <c r="B776" i="7" s="1"/>
  <c r="B770" i="5"/>
  <c r="B770" i="7" s="1"/>
  <c r="B764" i="5"/>
  <c r="B764" i="7" s="1"/>
  <c r="B758" i="5"/>
  <c r="B758" i="7" s="1"/>
  <c r="B752" i="5"/>
  <c r="B752" i="7" s="1"/>
  <c r="B746" i="5"/>
  <c r="B746" i="7" s="1"/>
  <c r="B740" i="5"/>
  <c r="B740" i="7" s="1"/>
  <c r="B734" i="5"/>
  <c r="B734" i="7" s="1"/>
  <c r="B728" i="5"/>
  <c r="B728" i="7" s="1"/>
  <c r="B722" i="5"/>
  <c r="B722" i="7" s="1"/>
  <c r="B716" i="5"/>
  <c r="B716" i="7" s="1"/>
  <c r="B710" i="5"/>
  <c r="B710" i="7" s="1"/>
  <c r="B704" i="5"/>
  <c r="B704" i="7" s="1"/>
  <c r="B698" i="5"/>
  <c r="B698" i="7" s="1"/>
  <c r="B692" i="5"/>
  <c r="B692" i="7" s="1"/>
  <c r="B686" i="5"/>
  <c r="B686" i="7" s="1"/>
  <c r="B680" i="5"/>
  <c r="B680" i="7" s="1"/>
  <c r="B674" i="5"/>
  <c r="B674" i="7" s="1"/>
  <c r="B668" i="5"/>
  <c r="B668" i="7" s="1"/>
  <c r="B662" i="5"/>
  <c r="B662" i="7" s="1"/>
  <c r="B656" i="5"/>
  <c r="B656" i="7" s="1"/>
  <c r="B650" i="5"/>
  <c r="B650" i="7" s="1"/>
  <c r="B644" i="5"/>
  <c r="B644" i="7" s="1"/>
  <c r="B638" i="5"/>
  <c r="B638" i="7" s="1"/>
  <c r="B632" i="5"/>
  <c r="B632" i="7" s="1"/>
  <c r="B626" i="5"/>
  <c r="B626" i="7" s="1"/>
  <c r="B620" i="5"/>
  <c r="B620" i="7" s="1"/>
  <c r="B614" i="5"/>
  <c r="B614" i="7" s="1"/>
  <c r="B608" i="5"/>
  <c r="B608" i="7" s="1"/>
  <c r="B590" i="5"/>
  <c r="B590" i="7" s="1"/>
  <c r="B596" i="5"/>
  <c r="B596" i="7" s="1"/>
  <c r="B503" i="5"/>
  <c r="B503" i="7" s="1"/>
  <c r="B407" i="5"/>
  <c r="B407" i="7" s="1"/>
  <c r="B389" i="5"/>
  <c r="B389" i="7" s="1"/>
  <c r="B383" i="5"/>
  <c r="B383" i="7" s="1"/>
  <c r="B377" i="5"/>
  <c r="B377" i="7" s="1"/>
  <c r="B371" i="5"/>
  <c r="B371" i="7" s="1"/>
  <c r="B365" i="5"/>
  <c r="B365" i="7" s="1"/>
  <c r="B359" i="5"/>
  <c r="B359" i="7" s="1"/>
  <c r="B341" i="5"/>
  <c r="B341" i="7" s="1"/>
  <c r="B335" i="5"/>
  <c r="B335" i="7" s="1"/>
  <c r="B317" i="5"/>
  <c r="B317" i="7" s="1"/>
  <c r="B305" i="5"/>
  <c r="B305" i="7" s="1"/>
  <c r="B299" i="5"/>
  <c r="B299" i="7" s="1"/>
  <c r="B275" i="5"/>
  <c r="B275" i="7" s="1"/>
  <c r="B251" i="5"/>
  <c r="B251" i="7" s="1"/>
  <c r="B239" i="5"/>
  <c r="B239" i="7" s="1"/>
  <c r="B233" i="5"/>
  <c r="B233" i="7" s="1"/>
  <c r="B215" i="5"/>
  <c r="B215" i="7" s="1"/>
  <c r="B209" i="5"/>
  <c r="B209" i="7" s="1"/>
  <c r="B197" i="5"/>
  <c r="B197" i="7" s="1"/>
  <c r="B173" i="5"/>
  <c r="B173" i="7" s="1"/>
  <c r="B155" i="5"/>
  <c r="B155" i="7" s="1"/>
  <c r="B131" i="5"/>
  <c r="B131" i="7" s="1"/>
  <c r="B113" i="5"/>
  <c r="B113" i="7" s="1"/>
  <c r="B101" i="5"/>
  <c r="B101" i="7" s="1"/>
  <c r="B77" i="5"/>
  <c r="B77" i="7" s="1"/>
  <c r="B65" i="5"/>
  <c r="B65" i="7" s="1"/>
  <c r="B59" i="5"/>
  <c r="B59" i="7" s="1"/>
  <c r="B53" i="5"/>
  <c r="B53" i="7" s="1"/>
  <c r="B47" i="5"/>
  <c r="B47" i="7" s="1"/>
  <c r="B29" i="5"/>
  <c r="B29" i="7" s="1"/>
  <c r="B11" i="5"/>
  <c r="B11" i="7" s="1"/>
  <c r="B602" i="5"/>
  <c r="B602" i="7" s="1"/>
  <c r="B311" i="5"/>
  <c r="B311" i="7" s="1"/>
  <c r="B287" i="5"/>
  <c r="B287" i="7" s="1"/>
  <c r="B281" i="5"/>
  <c r="B281" i="7" s="1"/>
  <c r="B167" i="5"/>
  <c r="B167" i="7" s="1"/>
  <c r="B161" i="5"/>
  <c r="B161" i="7" s="1"/>
  <c r="B125" i="5"/>
  <c r="B125" i="7" s="1"/>
  <c r="B119" i="5"/>
  <c r="B119" i="7" s="1"/>
  <c r="B83" i="5"/>
  <c r="B83" i="7" s="1"/>
  <c r="B71" i="5"/>
  <c r="B71" i="7" s="1"/>
  <c r="B581" i="5"/>
  <c r="B581" i="7" s="1"/>
  <c r="B575" i="5"/>
  <c r="B575" i="7" s="1"/>
  <c r="B569" i="5"/>
  <c r="B569" i="7" s="1"/>
  <c r="B563" i="5"/>
  <c r="B563" i="7" s="1"/>
  <c r="B557" i="5"/>
  <c r="B557" i="7" s="1"/>
  <c r="B551" i="5"/>
  <c r="B551" i="7" s="1"/>
  <c r="B545" i="5"/>
  <c r="B545" i="7" s="1"/>
  <c r="B539" i="5"/>
  <c r="B539" i="7" s="1"/>
  <c r="B533" i="5"/>
  <c r="B533" i="7" s="1"/>
  <c r="B527" i="5"/>
  <c r="B527" i="7" s="1"/>
  <c r="B521" i="5"/>
  <c r="B521" i="7" s="1"/>
  <c r="B515" i="5"/>
  <c r="B515" i="7" s="1"/>
  <c r="B509" i="5"/>
  <c r="B509" i="7" s="1"/>
  <c r="B497" i="5"/>
  <c r="B497" i="7" s="1"/>
  <c r="B491" i="5"/>
  <c r="B491" i="7" s="1"/>
  <c r="B485" i="5"/>
  <c r="B485" i="7" s="1"/>
  <c r="B479" i="5"/>
  <c r="B479" i="7" s="1"/>
  <c r="B473" i="5"/>
  <c r="B473" i="7" s="1"/>
  <c r="B467" i="5"/>
  <c r="B467" i="7" s="1"/>
  <c r="B461" i="5"/>
  <c r="B461" i="7" s="1"/>
  <c r="B455" i="5"/>
  <c r="B455" i="7" s="1"/>
  <c r="B449" i="5"/>
  <c r="B449" i="7" s="1"/>
  <c r="B443" i="5"/>
  <c r="B443" i="7" s="1"/>
  <c r="B437" i="5"/>
  <c r="B437" i="7" s="1"/>
  <c r="B431" i="5"/>
  <c r="B431" i="7" s="1"/>
  <c r="B419" i="5"/>
  <c r="B419" i="7" s="1"/>
  <c r="B413" i="5"/>
  <c r="B413" i="7" s="1"/>
  <c r="B401" i="5"/>
  <c r="B401" i="7" s="1"/>
  <c r="B395" i="5"/>
  <c r="B395" i="7" s="1"/>
  <c r="B353" i="5"/>
  <c r="B353" i="7" s="1"/>
  <c r="B347" i="5"/>
  <c r="B347" i="7" s="1"/>
  <c r="B329" i="5"/>
  <c r="B329" i="7" s="1"/>
  <c r="B323" i="5"/>
  <c r="B323" i="7" s="1"/>
  <c r="B293" i="5"/>
  <c r="B293" i="7" s="1"/>
  <c r="B269" i="5"/>
  <c r="B269" i="7" s="1"/>
  <c r="B263" i="5"/>
  <c r="B263" i="7" s="1"/>
  <c r="B257" i="5"/>
  <c r="B257" i="7" s="1"/>
  <c r="B245" i="5"/>
  <c r="B245" i="7" s="1"/>
  <c r="B227" i="5"/>
  <c r="B227" i="7" s="1"/>
  <c r="B221" i="5"/>
  <c r="B221" i="7" s="1"/>
  <c r="B203" i="5"/>
  <c r="B203" i="7" s="1"/>
  <c r="B191" i="5"/>
  <c r="B191" i="7" s="1"/>
  <c r="B185" i="5"/>
  <c r="B185" i="7" s="1"/>
  <c r="B179" i="5"/>
  <c r="B179" i="7" s="1"/>
  <c r="B149" i="5"/>
  <c r="B149" i="7" s="1"/>
  <c r="B143" i="5"/>
  <c r="B143" i="7" s="1"/>
  <c r="B137" i="5"/>
  <c r="B137" i="7" s="1"/>
  <c r="B107" i="5"/>
  <c r="B107" i="7" s="1"/>
  <c r="B95" i="5"/>
  <c r="B95" i="7" s="1"/>
  <c r="B89" i="5"/>
  <c r="B89" i="7" s="1"/>
  <c r="B41" i="5"/>
  <c r="B41" i="7" s="1"/>
  <c r="B35" i="5"/>
  <c r="B35" i="7" s="1"/>
  <c r="B23" i="5"/>
  <c r="B23" i="7" s="1"/>
  <c r="B17" i="5"/>
  <c r="B17" i="7" s="1"/>
  <c r="B5" i="5"/>
  <c r="B5" i="7" s="1"/>
  <c r="B584" i="5"/>
  <c r="B584" i="7" s="1"/>
  <c r="B578" i="5"/>
  <c r="B578" i="7" s="1"/>
  <c r="B572" i="5"/>
  <c r="B572" i="7" s="1"/>
  <c r="B566" i="5"/>
  <c r="B566" i="7" s="1"/>
  <c r="B560" i="5"/>
  <c r="B560" i="7" s="1"/>
  <c r="B554" i="5"/>
  <c r="B554" i="7" s="1"/>
  <c r="B548" i="5"/>
  <c r="B548" i="7" s="1"/>
  <c r="B542" i="5"/>
  <c r="B542" i="7" s="1"/>
  <c r="B536" i="5"/>
  <c r="B536" i="7" s="1"/>
  <c r="B530" i="5"/>
  <c r="B530" i="7" s="1"/>
  <c r="B524" i="5"/>
  <c r="B524" i="7" s="1"/>
  <c r="B518" i="5"/>
  <c r="B518" i="7" s="1"/>
  <c r="B512" i="5"/>
  <c r="B512" i="7" s="1"/>
  <c r="B506" i="5"/>
  <c r="B506" i="7" s="1"/>
  <c r="B500" i="5"/>
  <c r="B500" i="7" s="1"/>
  <c r="B494" i="5"/>
  <c r="B494" i="7" s="1"/>
  <c r="B488" i="5"/>
  <c r="B488" i="7" s="1"/>
  <c r="B482" i="5"/>
  <c r="B482" i="7" s="1"/>
  <c r="B476" i="5"/>
  <c r="B476" i="7" s="1"/>
  <c r="B470" i="5"/>
  <c r="B470" i="7" s="1"/>
  <c r="B464" i="5"/>
  <c r="B464" i="7" s="1"/>
  <c r="B458" i="5"/>
  <c r="B458" i="7" s="1"/>
  <c r="B452" i="5"/>
  <c r="B452" i="7" s="1"/>
  <c r="B446" i="5"/>
  <c r="B446" i="7" s="1"/>
  <c r="B440" i="5"/>
  <c r="B440" i="7" s="1"/>
  <c r="B434" i="5"/>
  <c r="B434" i="7" s="1"/>
  <c r="B428" i="5"/>
  <c r="B428" i="7" s="1"/>
  <c r="B422" i="5"/>
  <c r="B422" i="7" s="1"/>
  <c r="B416" i="5"/>
  <c r="B416" i="7" s="1"/>
  <c r="B410" i="5"/>
  <c r="B410" i="7" s="1"/>
  <c r="B404" i="5"/>
  <c r="B404" i="7" s="1"/>
  <c r="B398" i="5"/>
  <c r="B398" i="7" s="1"/>
  <c r="B392" i="5"/>
  <c r="B392" i="7" s="1"/>
  <c r="B386" i="5"/>
  <c r="B386" i="7" s="1"/>
  <c r="B380" i="5"/>
  <c r="B380" i="7" s="1"/>
  <c r="B368" i="5"/>
  <c r="B368" i="7" s="1"/>
  <c r="B362" i="5"/>
  <c r="B362" i="7" s="1"/>
  <c r="B356" i="5"/>
  <c r="B356" i="7" s="1"/>
  <c r="B350" i="5"/>
  <c r="B350" i="7" s="1"/>
  <c r="B344" i="5"/>
  <c r="B344" i="7" s="1"/>
  <c r="B338" i="5"/>
  <c r="B338" i="7" s="1"/>
  <c r="B332" i="5"/>
  <c r="B332" i="7" s="1"/>
  <c r="B326" i="5"/>
  <c r="B326" i="7" s="1"/>
  <c r="B320" i="5"/>
  <c r="B320" i="7" s="1"/>
  <c r="B314" i="5"/>
  <c r="B314" i="7" s="1"/>
  <c r="B308" i="5"/>
  <c r="B308" i="7" s="1"/>
  <c r="B302" i="5"/>
  <c r="B302" i="7" s="1"/>
  <c r="B296" i="5"/>
  <c r="B296" i="7" s="1"/>
  <c r="B290" i="5"/>
  <c r="B290" i="7" s="1"/>
  <c r="B284" i="5"/>
  <c r="B284" i="7" s="1"/>
  <c r="B278" i="5"/>
  <c r="B278" i="7" s="1"/>
  <c r="B272" i="5"/>
  <c r="B272" i="7" s="1"/>
  <c r="B266" i="5"/>
  <c r="B266" i="7" s="1"/>
  <c r="B260" i="5"/>
  <c r="B260" i="7" s="1"/>
  <c r="B254" i="5"/>
  <c r="B254" i="7" s="1"/>
  <c r="B248" i="5"/>
  <c r="B248" i="7" s="1"/>
  <c r="B242" i="5"/>
  <c r="B242" i="7" s="1"/>
  <c r="B236" i="5"/>
  <c r="B236" i="7" s="1"/>
  <c r="B230" i="5"/>
  <c r="B230" i="7" s="1"/>
  <c r="B224" i="5"/>
  <c r="B224" i="7" s="1"/>
  <c r="B218" i="5"/>
  <c r="B218" i="7" s="1"/>
  <c r="B212" i="5"/>
  <c r="B212" i="7" s="1"/>
  <c r="B206" i="5"/>
  <c r="B206" i="7" s="1"/>
  <c r="B200" i="5"/>
  <c r="B200" i="7" s="1"/>
  <c r="B194" i="5"/>
  <c r="B194" i="7" s="1"/>
  <c r="B188" i="5"/>
  <c r="B188" i="7" s="1"/>
  <c r="B182" i="5"/>
  <c r="B182" i="7" s="1"/>
  <c r="B176" i="5"/>
  <c r="B176" i="7" s="1"/>
  <c r="B170" i="5"/>
  <c r="B170" i="7" s="1"/>
  <c r="B164" i="5"/>
  <c r="B164" i="7" s="1"/>
  <c r="B158" i="5"/>
  <c r="B158" i="7" s="1"/>
  <c r="B152" i="5"/>
  <c r="B152" i="7" s="1"/>
  <c r="B146" i="5"/>
  <c r="B146" i="7" s="1"/>
  <c r="B140" i="5"/>
  <c r="B140" i="7" s="1"/>
  <c r="B134" i="5"/>
  <c r="B134" i="7" s="1"/>
  <c r="B128" i="5"/>
  <c r="B128" i="7" s="1"/>
  <c r="B122" i="5"/>
  <c r="B122" i="7" s="1"/>
  <c r="B116" i="5"/>
  <c r="B116" i="7" s="1"/>
  <c r="B110" i="5"/>
  <c r="B110" i="7" s="1"/>
  <c r="B104" i="5"/>
  <c r="B104" i="7" s="1"/>
  <c r="B98" i="5"/>
  <c r="B98" i="7" s="1"/>
  <c r="B92" i="5"/>
  <c r="B92" i="7" s="1"/>
  <c r="B86" i="5"/>
  <c r="B86" i="7" s="1"/>
  <c r="B80" i="5"/>
  <c r="B80" i="7" s="1"/>
  <c r="B74" i="5"/>
  <c r="B74" i="7" s="1"/>
  <c r="B56" i="5"/>
  <c r="B56" i="7" s="1"/>
  <c r="B62" i="5"/>
  <c r="B62" i="7" s="1"/>
  <c r="B14" i="5"/>
  <c r="B14" i="7" s="1"/>
  <c r="B68" i="5"/>
  <c r="B68" i="7" s="1"/>
  <c r="B20" i="5"/>
  <c r="B20" i="7" s="1"/>
  <c r="B26" i="5"/>
  <c r="B26" i="7" s="1"/>
  <c r="B32" i="5"/>
  <c r="B32" i="7" s="1"/>
  <c r="B38" i="5"/>
  <c r="B38" i="7" s="1"/>
  <c r="B44" i="5"/>
  <c r="B44" i="7" s="1"/>
  <c r="B50" i="5"/>
  <c r="B50" i="7" s="1"/>
  <c r="B8" i="5"/>
  <c r="B8" i="7" s="1"/>
  <c r="B9" i="5"/>
  <c r="B9" i="7" s="1"/>
  <c r="E9" i="6"/>
  <c r="F9" i="6" s="1"/>
  <c r="G9" i="6" s="1"/>
  <c r="B10" i="6"/>
  <c r="A11" i="6"/>
  <c r="D10" i="6"/>
  <c r="C10" i="6"/>
  <c r="B20" i="4" l="1"/>
  <c r="B21" i="4"/>
  <c r="B6" i="4"/>
  <c r="B23" i="4" s="1"/>
  <c r="C11" i="6"/>
  <c r="B11" i="6"/>
  <c r="A12" i="6"/>
  <c r="D11" i="6"/>
  <c r="E10" i="6"/>
  <c r="F10" i="6" s="1"/>
  <c r="G10" i="6" s="1"/>
  <c r="D12" i="6" l="1"/>
  <c r="C12" i="6"/>
  <c r="B12" i="6"/>
  <c r="A13" i="6"/>
  <c r="E11" i="6"/>
  <c r="F11" i="6" s="1"/>
  <c r="G11" i="6" s="1"/>
  <c r="E12" i="6" l="1"/>
  <c r="F12" i="6" s="1"/>
  <c r="G12" i="6" s="1"/>
  <c r="D13" i="6"/>
  <c r="C13" i="6"/>
  <c r="B13" i="6"/>
  <c r="A14" i="6"/>
  <c r="D14" i="6" l="1"/>
  <c r="C14" i="6"/>
  <c r="B14" i="6"/>
  <c r="A15" i="6"/>
  <c r="E13" i="6"/>
  <c r="F13" i="6" s="1"/>
  <c r="G13" i="6" s="1"/>
  <c r="D15" i="6" l="1"/>
  <c r="C15" i="6"/>
  <c r="B15" i="6"/>
  <c r="A16" i="6"/>
  <c r="E14" i="6"/>
  <c r="F14" i="6" s="1"/>
  <c r="G14" i="6" s="1"/>
  <c r="E15" i="6" l="1"/>
  <c r="F15" i="6" s="1"/>
  <c r="G15" i="6" s="1"/>
  <c r="A17" i="6"/>
  <c r="D16" i="6"/>
  <c r="C16" i="6"/>
  <c r="B16" i="6"/>
  <c r="E16" i="6" l="1"/>
  <c r="F16" i="6" s="1"/>
  <c r="G16" i="6" s="1"/>
  <c r="A18" i="6"/>
  <c r="D17" i="6"/>
  <c r="C17" i="6"/>
  <c r="B17" i="6"/>
  <c r="E17" i="6" l="1"/>
  <c r="F17" i="6" s="1"/>
  <c r="G17" i="6" s="1"/>
  <c r="B18" i="6"/>
  <c r="A19" i="6"/>
  <c r="D18" i="6"/>
  <c r="C18" i="6"/>
  <c r="C19" i="6" l="1"/>
  <c r="B19" i="6"/>
  <c r="A20" i="6"/>
  <c r="D19" i="6"/>
  <c r="E18" i="6"/>
  <c r="F18" i="6" s="1"/>
  <c r="G18" i="6" s="1"/>
  <c r="D20" i="6" l="1"/>
  <c r="C20" i="6"/>
  <c r="B20" i="6"/>
  <c r="A21" i="6"/>
  <c r="E19" i="6"/>
  <c r="F19" i="6" s="1"/>
  <c r="G19" i="6" s="1"/>
  <c r="D21" i="6" l="1"/>
  <c r="C21" i="6"/>
  <c r="B21" i="6"/>
  <c r="A22" i="6"/>
  <c r="E20" i="6"/>
  <c r="F20" i="6" s="1"/>
  <c r="G20" i="6" s="1"/>
  <c r="D22" i="6" l="1"/>
  <c r="C22" i="6"/>
  <c r="B22" i="6"/>
  <c r="A23" i="6"/>
  <c r="E21" i="6"/>
  <c r="F21" i="6" s="1"/>
  <c r="G21" i="6" s="1"/>
  <c r="D23" i="6" l="1"/>
  <c r="C23" i="6"/>
  <c r="B23" i="6"/>
  <c r="A24" i="6"/>
  <c r="E22" i="6"/>
  <c r="F22" i="6" s="1"/>
  <c r="G22" i="6" s="1"/>
  <c r="A25" i="6" l="1"/>
  <c r="D24" i="6"/>
  <c r="C24" i="6"/>
  <c r="B24" i="6"/>
  <c r="E23" i="6"/>
  <c r="F23" i="6" s="1"/>
  <c r="G23" i="6" s="1"/>
  <c r="E24" i="6" l="1"/>
  <c r="F24" i="6" s="1"/>
  <c r="G24" i="6" s="1"/>
  <c r="A26" i="6"/>
  <c r="D25" i="6"/>
  <c r="B25" i="6"/>
  <c r="C25" i="6"/>
  <c r="E25" i="6" l="1"/>
  <c r="F25" i="6" s="1"/>
  <c r="G25" i="6" s="1"/>
  <c r="B26" i="6"/>
  <c r="A27" i="6"/>
  <c r="D26" i="6"/>
  <c r="C26" i="6"/>
  <c r="C27" i="6" l="1"/>
  <c r="B27" i="6"/>
  <c r="A28" i="6"/>
  <c r="D27" i="6"/>
  <c r="E26" i="6"/>
  <c r="F26" i="6" s="1"/>
  <c r="G26" i="6" s="1"/>
  <c r="D28" i="6" l="1"/>
  <c r="C28" i="6"/>
  <c r="B28" i="6"/>
  <c r="A29" i="6"/>
  <c r="E27" i="6"/>
  <c r="F27" i="6" s="1"/>
  <c r="G27" i="6" s="1"/>
  <c r="E28" i="6" l="1"/>
  <c r="F28" i="6" s="1"/>
  <c r="G28" i="6" s="1"/>
  <c r="D29" i="6"/>
  <c r="C29" i="6"/>
  <c r="B29" i="6"/>
  <c r="A30" i="6"/>
  <c r="D30" i="6" l="1"/>
  <c r="C30" i="6"/>
  <c r="B30" i="6"/>
  <c r="A31" i="6"/>
  <c r="E29" i="6"/>
  <c r="F29" i="6" s="1"/>
  <c r="G29" i="6" s="1"/>
  <c r="D31" i="6" l="1"/>
  <c r="C31" i="6"/>
  <c r="B31" i="6"/>
  <c r="A32" i="6"/>
  <c r="E30" i="6"/>
  <c r="F30" i="6" s="1"/>
  <c r="G30" i="6" s="1"/>
  <c r="E31" i="6" l="1"/>
  <c r="F31" i="6" s="1"/>
  <c r="G31" i="6" s="1"/>
  <c r="A33" i="6"/>
  <c r="D32" i="6"/>
  <c r="C32" i="6"/>
  <c r="B32" i="6"/>
  <c r="E32" i="6" l="1"/>
  <c r="F32" i="6" s="1"/>
  <c r="G32" i="6" s="1"/>
  <c r="A34" i="6"/>
  <c r="D33" i="6"/>
  <c r="B33" i="6"/>
  <c r="C33" i="6"/>
  <c r="E33" i="6" l="1"/>
  <c r="F33" i="6" s="1"/>
  <c r="G33" i="6" s="1"/>
  <c r="B34" i="6"/>
  <c r="A35" i="6"/>
  <c r="C34" i="6"/>
  <c r="D34" i="6"/>
  <c r="B35" i="6" l="1"/>
  <c r="D35" i="6"/>
  <c r="C35" i="6"/>
  <c r="A36" i="6"/>
  <c r="E34" i="6"/>
  <c r="F34" i="6" s="1"/>
  <c r="G34" i="6" s="1"/>
  <c r="C36" i="6" l="1"/>
  <c r="A37" i="6"/>
  <c r="D36" i="6"/>
  <c r="B36" i="6"/>
  <c r="E35" i="6"/>
  <c r="F35" i="6" s="1"/>
  <c r="G35" i="6" s="1"/>
  <c r="E36" i="6" l="1"/>
  <c r="F36" i="6" s="1"/>
  <c r="G36" i="6" s="1"/>
  <c r="A38" i="6"/>
  <c r="D37" i="6"/>
  <c r="C37" i="6"/>
  <c r="B37" i="6"/>
  <c r="E37" i="6" l="1"/>
  <c r="F37" i="6" s="1"/>
  <c r="G37" i="6" s="1"/>
  <c r="A39" i="6"/>
  <c r="D38" i="6"/>
  <c r="C38" i="6"/>
  <c r="B38" i="6"/>
  <c r="E38" i="6" l="1"/>
  <c r="F38" i="6" s="1"/>
  <c r="G38" i="6" s="1"/>
  <c r="B39" i="6"/>
  <c r="A40" i="6"/>
  <c r="C39" i="6"/>
  <c r="D39" i="6"/>
  <c r="C40" i="6" l="1"/>
  <c r="A41" i="6"/>
  <c r="D40" i="6"/>
  <c r="B40" i="6"/>
  <c r="E39" i="6"/>
  <c r="F39" i="6" s="1"/>
  <c r="G39" i="6" s="1"/>
  <c r="E40" i="6" l="1"/>
  <c r="F40" i="6" s="1"/>
  <c r="G40" i="6" s="1"/>
  <c r="D41" i="6"/>
  <c r="B41" i="6"/>
  <c r="A42" i="6"/>
  <c r="C41" i="6"/>
  <c r="C42" i="6" l="1"/>
  <c r="D42" i="6"/>
  <c r="B42" i="6"/>
  <c r="A43" i="6"/>
  <c r="E41" i="6"/>
  <c r="F41" i="6" s="1"/>
  <c r="G41" i="6" s="1"/>
  <c r="E42" i="6" l="1"/>
  <c r="F42" i="6" s="1"/>
  <c r="G42" i="6" s="1"/>
  <c r="D43" i="6"/>
  <c r="C43" i="6"/>
  <c r="B43" i="6"/>
  <c r="A44" i="6"/>
  <c r="D44" i="6" l="1"/>
  <c r="C44" i="6"/>
  <c r="A45" i="6"/>
  <c r="B44" i="6"/>
  <c r="E43" i="6"/>
  <c r="F43" i="6" s="1"/>
  <c r="G43" i="6" s="1"/>
  <c r="E44" i="6" l="1"/>
  <c r="F44" i="6" s="1"/>
  <c r="G44" i="6" s="1"/>
  <c r="A46" i="6"/>
  <c r="D45" i="6"/>
  <c r="B45" i="6"/>
  <c r="C45" i="6"/>
  <c r="E45" i="6" l="1"/>
  <c r="F45" i="6" s="1"/>
  <c r="G45" i="6" s="1"/>
  <c r="A47" i="6"/>
  <c r="D46" i="6"/>
  <c r="C46" i="6"/>
  <c r="B46" i="6"/>
  <c r="E46" i="6" l="1"/>
  <c r="F46" i="6" s="1"/>
  <c r="G46" i="6" s="1"/>
  <c r="B47" i="6"/>
  <c r="A48" i="6"/>
  <c r="D47" i="6"/>
  <c r="C47" i="6"/>
  <c r="C48" i="6" l="1"/>
  <c r="A49" i="6"/>
  <c r="D48" i="6"/>
  <c r="B48" i="6"/>
  <c r="E47" i="6"/>
  <c r="F47" i="6" s="1"/>
  <c r="G47" i="6" s="1"/>
  <c r="E48" i="6" l="1"/>
  <c r="F48" i="6" s="1"/>
  <c r="G48" i="6" s="1"/>
  <c r="D49" i="6"/>
  <c r="B49" i="6"/>
  <c r="A50" i="6"/>
  <c r="C49" i="6"/>
  <c r="E49" i="6" l="1"/>
  <c r="F49" i="6" s="1"/>
  <c r="G49" i="6" s="1"/>
  <c r="C50" i="6"/>
  <c r="B50" i="6"/>
  <c r="A51" i="6"/>
  <c r="D50" i="6"/>
  <c r="D51" i="6" l="1"/>
  <c r="C51" i="6"/>
  <c r="B51" i="6"/>
  <c r="A52" i="6"/>
  <c r="E50" i="6"/>
  <c r="F50" i="6" s="1"/>
  <c r="G50" i="6" s="1"/>
  <c r="D52" i="6" l="1"/>
  <c r="C52" i="6"/>
  <c r="A53" i="6"/>
  <c r="B52" i="6"/>
  <c r="E51" i="6"/>
  <c r="F51" i="6" s="1"/>
  <c r="G51" i="6" s="1"/>
  <c r="E52" i="6" l="1"/>
  <c r="F52" i="6" s="1"/>
  <c r="G52" i="6" s="1"/>
  <c r="A54" i="6"/>
  <c r="D53" i="6"/>
  <c r="C53" i="6"/>
  <c r="B53" i="6"/>
  <c r="E53" i="6" l="1"/>
  <c r="F53" i="6" s="1"/>
  <c r="G53" i="6" s="1"/>
  <c r="C54" i="6"/>
  <c r="B54" i="6"/>
  <c r="D54" i="6"/>
  <c r="A55" i="6"/>
  <c r="E54" i="6" l="1"/>
  <c r="F54" i="6" s="1"/>
  <c r="G54" i="6" s="1"/>
  <c r="B55" i="6"/>
  <c r="A56" i="6"/>
  <c r="D55" i="6"/>
  <c r="C55" i="6"/>
  <c r="C56" i="6" l="1"/>
  <c r="A57" i="6"/>
  <c r="D56" i="6"/>
  <c r="B56" i="6"/>
  <c r="E55" i="6"/>
  <c r="F55" i="6" s="1"/>
  <c r="G55" i="6" s="1"/>
  <c r="E56" i="6" l="1"/>
  <c r="F56" i="6" s="1"/>
  <c r="G56" i="6" s="1"/>
  <c r="D57" i="6"/>
  <c r="B57" i="6"/>
  <c r="A58" i="6"/>
  <c r="C57" i="6"/>
  <c r="C58" i="6" l="1"/>
  <c r="B58" i="6"/>
  <c r="D58" i="6"/>
  <c r="A59" i="6"/>
  <c r="E57" i="6"/>
  <c r="F57" i="6" s="1"/>
  <c r="G57" i="6" s="1"/>
  <c r="D59" i="6" l="1"/>
  <c r="C59" i="6"/>
  <c r="B59" i="6"/>
  <c r="A60" i="6"/>
  <c r="E58" i="6"/>
  <c r="F58" i="6" s="1"/>
  <c r="G58" i="6" s="1"/>
  <c r="E59" i="6" l="1"/>
  <c r="F59" i="6" s="1"/>
  <c r="G59" i="6" s="1"/>
  <c r="D60" i="6"/>
  <c r="C60" i="6"/>
  <c r="A61" i="6"/>
  <c r="B60" i="6"/>
  <c r="E60" i="6" l="1"/>
  <c r="F60" i="6" s="1"/>
  <c r="G60" i="6" s="1"/>
  <c r="A62" i="6"/>
  <c r="D61" i="6"/>
  <c r="B61" i="6"/>
  <c r="C61" i="6"/>
  <c r="E61" i="6" l="1"/>
  <c r="F61" i="6" s="1"/>
  <c r="G61" i="6" s="1"/>
  <c r="A63" i="6"/>
  <c r="D62" i="6"/>
  <c r="C62" i="6"/>
  <c r="B62" i="6"/>
  <c r="E62" i="6" l="1"/>
  <c r="F62" i="6" s="1"/>
  <c r="G62" i="6" s="1"/>
  <c r="B63" i="6"/>
  <c r="A64" i="6"/>
  <c r="D63" i="6"/>
  <c r="C63" i="6"/>
  <c r="C64" i="6" l="1"/>
  <c r="A65" i="6"/>
  <c r="D64" i="6"/>
  <c r="B64" i="6"/>
  <c r="E63" i="6"/>
  <c r="F63" i="6" s="1"/>
  <c r="G63" i="6" s="1"/>
  <c r="D65" i="6" l="1"/>
  <c r="B65" i="6"/>
  <c r="A66" i="6"/>
  <c r="C65" i="6"/>
  <c r="E64" i="6"/>
  <c r="F64" i="6" s="1"/>
  <c r="G64" i="6" s="1"/>
  <c r="C66" i="6" l="1"/>
  <c r="B66" i="6"/>
  <c r="A67" i="6"/>
  <c r="D66" i="6"/>
  <c r="E65" i="6"/>
  <c r="F65" i="6" s="1"/>
  <c r="G65" i="6" s="1"/>
  <c r="D67" i="6" l="1"/>
  <c r="C67" i="6"/>
  <c r="B67" i="6"/>
  <c r="A68" i="6"/>
  <c r="E66" i="6"/>
  <c r="F66" i="6" s="1"/>
  <c r="G66" i="6" s="1"/>
  <c r="E67" i="6" l="1"/>
  <c r="F67" i="6" s="1"/>
  <c r="G67" i="6" s="1"/>
  <c r="D68" i="6"/>
  <c r="C68" i="6"/>
  <c r="A69" i="6"/>
  <c r="B68" i="6"/>
  <c r="A70" i="6" l="1"/>
  <c r="D69" i="6"/>
  <c r="C69" i="6"/>
  <c r="B69" i="6"/>
  <c r="E68" i="6"/>
  <c r="F68" i="6" s="1"/>
  <c r="G68" i="6" s="1"/>
  <c r="E69" i="6" l="1"/>
  <c r="F69" i="6" s="1"/>
  <c r="G69" i="6" s="1"/>
  <c r="C70" i="6"/>
  <c r="B70" i="6"/>
  <c r="D70" i="6"/>
  <c r="A71" i="6"/>
  <c r="B71" i="6" l="1"/>
  <c r="A72" i="6"/>
  <c r="D71" i="6"/>
  <c r="C71" i="6"/>
  <c r="E70" i="6"/>
  <c r="F70" i="6" s="1"/>
  <c r="G70" i="6" s="1"/>
  <c r="C72" i="6" l="1"/>
  <c r="A73" i="6"/>
  <c r="D72" i="6"/>
  <c r="B72" i="6"/>
  <c r="E71" i="6"/>
  <c r="F71" i="6" s="1"/>
  <c r="G71" i="6" s="1"/>
  <c r="D73" i="6" l="1"/>
  <c r="B73" i="6"/>
  <c r="A74" i="6"/>
  <c r="C73" i="6"/>
  <c r="E72" i="6"/>
  <c r="F72" i="6" s="1"/>
  <c r="G72" i="6" s="1"/>
  <c r="E73" i="6" l="1"/>
  <c r="F73" i="6" s="1"/>
  <c r="G73" i="6" s="1"/>
  <c r="C74" i="6"/>
  <c r="B74" i="6"/>
  <c r="D74" i="6"/>
  <c r="A75" i="6"/>
  <c r="E74" i="6" l="1"/>
  <c r="F74" i="6" s="1"/>
  <c r="G74" i="6" s="1"/>
  <c r="D75" i="6"/>
  <c r="C75" i="6"/>
  <c r="B75" i="6"/>
  <c r="A76" i="6"/>
  <c r="D76" i="6" l="1"/>
  <c r="C76" i="6"/>
  <c r="A77" i="6"/>
  <c r="B76" i="6"/>
  <c r="E75" i="6"/>
  <c r="F75" i="6" s="1"/>
  <c r="G75" i="6" s="1"/>
  <c r="E76" i="6" l="1"/>
  <c r="F76" i="6" s="1"/>
  <c r="G76" i="6" s="1"/>
  <c r="A78" i="6"/>
  <c r="D77" i="6"/>
  <c r="B77" i="6"/>
  <c r="C77" i="6"/>
  <c r="E77" i="6" l="1"/>
  <c r="F77" i="6" s="1"/>
  <c r="G77" i="6" s="1"/>
  <c r="A79" i="6"/>
  <c r="D78" i="6"/>
  <c r="C78" i="6"/>
  <c r="B78" i="6"/>
  <c r="E78" i="6" l="1"/>
  <c r="F78" i="6" s="1"/>
  <c r="G78" i="6" s="1"/>
  <c r="B79" i="6"/>
  <c r="A80" i="6"/>
  <c r="D79" i="6"/>
  <c r="C79" i="6"/>
  <c r="C80" i="6" l="1"/>
  <c r="A81" i="6"/>
  <c r="D80" i="6"/>
  <c r="B80" i="6"/>
  <c r="E79" i="6"/>
  <c r="F79" i="6" s="1"/>
  <c r="G79" i="6" s="1"/>
  <c r="E80" i="6" l="1"/>
  <c r="F80" i="6" s="1"/>
  <c r="G80" i="6" s="1"/>
  <c r="D81" i="6"/>
  <c r="B81" i="6"/>
  <c r="A82" i="6"/>
  <c r="C81" i="6"/>
  <c r="C82" i="6" l="1"/>
  <c r="B82" i="6"/>
  <c r="A83" i="6"/>
  <c r="D82" i="6"/>
  <c r="E81" i="6"/>
  <c r="F81" i="6" s="1"/>
  <c r="G81" i="6" s="1"/>
  <c r="D83" i="6" l="1"/>
  <c r="C83" i="6"/>
  <c r="B83" i="6"/>
  <c r="A84" i="6"/>
  <c r="E82" i="6"/>
  <c r="F82" i="6" s="1"/>
  <c r="G82" i="6" s="1"/>
  <c r="D84" i="6" l="1"/>
  <c r="C84" i="6"/>
  <c r="A85" i="6"/>
  <c r="B84" i="6"/>
  <c r="E83" i="6"/>
  <c r="F83" i="6" s="1"/>
  <c r="G83" i="6" s="1"/>
  <c r="E84" i="6" l="1"/>
  <c r="F84" i="6" s="1"/>
  <c r="G84" i="6" s="1"/>
  <c r="A86" i="6"/>
  <c r="D85" i="6"/>
  <c r="C85" i="6"/>
  <c r="B85" i="6"/>
  <c r="E85" i="6" l="1"/>
  <c r="F85" i="6" s="1"/>
  <c r="G85" i="6" s="1"/>
  <c r="C86" i="6"/>
  <c r="B86" i="6"/>
  <c r="D86" i="6"/>
  <c r="A87" i="6"/>
  <c r="B87" i="6" l="1"/>
  <c r="A88" i="6"/>
  <c r="D87" i="6"/>
  <c r="C87" i="6"/>
  <c r="E86" i="6"/>
  <c r="F86" i="6" s="1"/>
  <c r="G86" i="6" s="1"/>
  <c r="C88" i="6" l="1"/>
  <c r="A89" i="6"/>
  <c r="D88" i="6"/>
  <c r="B88" i="6"/>
  <c r="E87" i="6"/>
  <c r="F87" i="6" s="1"/>
  <c r="G87" i="6" s="1"/>
  <c r="E88" i="6" l="1"/>
  <c r="F88" i="6" s="1"/>
  <c r="G88" i="6" s="1"/>
  <c r="D89" i="6"/>
  <c r="B89" i="6"/>
  <c r="A90" i="6"/>
  <c r="C89" i="6"/>
  <c r="E89" i="6" l="1"/>
  <c r="F89" i="6" s="1"/>
  <c r="G89" i="6" s="1"/>
  <c r="C90" i="6"/>
  <c r="B90" i="6"/>
  <c r="D90" i="6"/>
  <c r="A91" i="6"/>
  <c r="D91" i="6" l="1"/>
  <c r="C91" i="6"/>
  <c r="B91" i="6"/>
  <c r="A92" i="6"/>
  <c r="E90" i="6"/>
  <c r="F90" i="6" s="1"/>
  <c r="G90" i="6" s="1"/>
  <c r="E91" i="6" l="1"/>
  <c r="F91" i="6" s="1"/>
  <c r="G91" i="6" s="1"/>
  <c r="D92" i="6"/>
  <c r="C92" i="6"/>
  <c r="A93" i="6"/>
  <c r="B92" i="6"/>
  <c r="E92" i="6" l="1"/>
  <c r="F92" i="6" s="1"/>
  <c r="G92" i="6" s="1"/>
  <c r="A94" i="6"/>
  <c r="D93" i="6"/>
  <c r="B93" i="6"/>
  <c r="C93" i="6"/>
  <c r="E93" i="6" l="1"/>
  <c r="F93" i="6" s="1"/>
  <c r="G93" i="6" s="1"/>
  <c r="A95" i="6"/>
  <c r="D94" i="6"/>
  <c r="C94" i="6"/>
  <c r="B94" i="6"/>
  <c r="E94" i="6" l="1"/>
  <c r="F94" i="6" s="1"/>
  <c r="G94" i="6" s="1"/>
  <c r="B95" i="6"/>
  <c r="A96" i="6"/>
  <c r="D95" i="6"/>
  <c r="C95" i="6"/>
  <c r="C96" i="6" l="1"/>
  <c r="A97" i="6"/>
  <c r="D96" i="6"/>
  <c r="B96" i="6"/>
  <c r="E95" i="6"/>
  <c r="F95" i="6" s="1"/>
  <c r="G95" i="6" s="1"/>
  <c r="E96" i="6" l="1"/>
  <c r="F96" i="6" s="1"/>
  <c r="G96" i="6" s="1"/>
  <c r="D97" i="6"/>
  <c r="B97" i="6"/>
  <c r="A98" i="6"/>
  <c r="C97" i="6"/>
  <c r="C98" i="6" l="1"/>
  <c r="B98" i="6"/>
  <c r="A99" i="6"/>
  <c r="D98" i="6"/>
  <c r="E97" i="6"/>
  <c r="F97" i="6" s="1"/>
  <c r="G97" i="6" s="1"/>
  <c r="D99" i="6" l="1"/>
  <c r="C99" i="6"/>
  <c r="B99" i="6"/>
  <c r="A100" i="6"/>
  <c r="E98" i="6"/>
  <c r="F98" i="6" s="1"/>
  <c r="G98" i="6" s="1"/>
  <c r="D100" i="6" l="1"/>
  <c r="C100" i="6"/>
  <c r="A101" i="6"/>
  <c r="B100" i="6"/>
  <c r="E99" i="6"/>
  <c r="F99" i="6" s="1"/>
  <c r="G99" i="6" s="1"/>
  <c r="E100" i="6" l="1"/>
  <c r="F100" i="6" s="1"/>
  <c r="G100" i="6" s="1"/>
  <c r="A102" i="6"/>
  <c r="D101" i="6"/>
  <c r="C101" i="6"/>
  <c r="B101" i="6"/>
  <c r="E101" i="6" l="1"/>
  <c r="F101" i="6" s="1"/>
  <c r="G101" i="6" s="1"/>
  <c r="C102" i="6"/>
  <c r="B102" i="6"/>
  <c r="D102" i="6"/>
  <c r="A103" i="6"/>
  <c r="B103" i="6" l="1"/>
  <c r="A104" i="6"/>
  <c r="D103" i="6"/>
  <c r="C103" i="6"/>
  <c r="E102" i="6"/>
  <c r="F102" i="6" s="1"/>
  <c r="G102" i="6" s="1"/>
  <c r="C104" i="6" l="1"/>
  <c r="A105" i="6"/>
  <c r="D104" i="6"/>
  <c r="B104" i="6"/>
  <c r="E103" i="6"/>
  <c r="F103" i="6" s="1"/>
  <c r="G103" i="6" s="1"/>
  <c r="E104" i="6" l="1"/>
  <c r="F104" i="6" s="1"/>
  <c r="G104" i="6" s="1"/>
  <c r="D105" i="6"/>
  <c r="B105" i="6"/>
  <c r="A106" i="6"/>
  <c r="C105" i="6"/>
  <c r="E105" i="6" l="1"/>
  <c r="F105" i="6" s="1"/>
  <c r="G105" i="6" s="1"/>
  <c r="C106" i="6"/>
  <c r="B106" i="6"/>
  <c r="D106" i="6"/>
  <c r="A107" i="6"/>
  <c r="D107" i="6" l="1"/>
  <c r="C107" i="6"/>
  <c r="B107" i="6"/>
  <c r="A108" i="6"/>
  <c r="E106" i="6"/>
  <c r="F106" i="6" s="1"/>
  <c r="G106" i="6" s="1"/>
  <c r="D108" i="6" l="1"/>
  <c r="C108" i="6"/>
  <c r="A109" i="6"/>
  <c r="B108" i="6"/>
  <c r="E107" i="6"/>
  <c r="F107" i="6" s="1"/>
  <c r="G107" i="6" s="1"/>
  <c r="E108" i="6" l="1"/>
  <c r="F108" i="6" s="1"/>
  <c r="G108" i="6" s="1"/>
  <c r="A110" i="6"/>
  <c r="D109" i="6"/>
  <c r="B109" i="6"/>
  <c r="C109" i="6"/>
  <c r="E109" i="6" l="1"/>
  <c r="F109" i="6" s="1"/>
  <c r="G109" i="6" s="1"/>
  <c r="A111" i="6"/>
  <c r="D110" i="6"/>
  <c r="C110" i="6"/>
  <c r="B110" i="6"/>
  <c r="E110" i="6" l="1"/>
  <c r="F110" i="6" s="1"/>
  <c r="G110" i="6" s="1"/>
  <c r="B111" i="6"/>
  <c r="A112" i="6"/>
  <c r="D111" i="6"/>
  <c r="C111" i="6"/>
  <c r="C112" i="6" l="1"/>
  <c r="A113" i="6"/>
  <c r="D112" i="6"/>
  <c r="B112" i="6"/>
  <c r="E111" i="6"/>
  <c r="F111" i="6" s="1"/>
  <c r="G111" i="6" s="1"/>
  <c r="E112" i="6" l="1"/>
  <c r="F112" i="6" s="1"/>
  <c r="G112" i="6" s="1"/>
  <c r="D113" i="6"/>
  <c r="B113" i="6"/>
  <c r="A114" i="6"/>
  <c r="C113" i="6"/>
  <c r="E113" i="6" l="1"/>
  <c r="F113" i="6" s="1"/>
  <c r="G113" i="6" s="1"/>
  <c r="C114" i="6"/>
  <c r="B114" i="6"/>
  <c r="A115" i="6"/>
  <c r="D114" i="6"/>
  <c r="D115" i="6" l="1"/>
  <c r="C115" i="6"/>
  <c r="B115" i="6"/>
  <c r="A116" i="6"/>
  <c r="E114" i="6"/>
  <c r="F114" i="6" s="1"/>
  <c r="G114" i="6" s="1"/>
  <c r="D116" i="6" l="1"/>
  <c r="C116" i="6"/>
  <c r="A117" i="6"/>
  <c r="B116" i="6"/>
  <c r="E115" i="6"/>
  <c r="F115" i="6" s="1"/>
  <c r="G115" i="6" s="1"/>
  <c r="E116" i="6" l="1"/>
  <c r="F116" i="6" s="1"/>
  <c r="G116" i="6" s="1"/>
  <c r="A118" i="6"/>
  <c r="D117" i="6"/>
  <c r="C117" i="6"/>
  <c r="B117" i="6"/>
  <c r="E117" i="6" l="1"/>
  <c r="F117" i="6" s="1"/>
  <c r="G117" i="6" s="1"/>
  <c r="C118" i="6"/>
  <c r="B118" i="6"/>
  <c r="D118" i="6"/>
  <c r="A119" i="6"/>
  <c r="E118" i="6" l="1"/>
  <c r="F118" i="6" s="1"/>
  <c r="G118" i="6" s="1"/>
  <c r="B119" i="6"/>
  <c r="A120" i="6"/>
  <c r="D119" i="6"/>
  <c r="C119" i="6"/>
  <c r="C120" i="6" l="1"/>
  <c r="A121" i="6"/>
  <c r="D120" i="6"/>
  <c r="B120" i="6"/>
  <c r="E119" i="6"/>
  <c r="F119" i="6" s="1"/>
  <c r="G119" i="6" s="1"/>
  <c r="E120" i="6" l="1"/>
  <c r="F120" i="6" s="1"/>
  <c r="G120" i="6" s="1"/>
  <c r="D121" i="6"/>
  <c r="B121" i="6"/>
  <c r="A122" i="6"/>
  <c r="C121" i="6"/>
  <c r="E121" i="6" l="1"/>
  <c r="F121" i="6" s="1"/>
  <c r="G121" i="6" s="1"/>
  <c r="C122" i="6"/>
  <c r="B122" i="6"/>
  <c r="D122" i="6"/>
  <c r="A123" i="6"/>
  <c r="E122" i="6" l="1"/>
  <c r="F122" i="6" s="1"/>
  <c r="G122" i="6" s="1"/>
  <c r="D123" i="6"/>
  <c r="C123" i="6"/>
  <c r="B123" i="6"/>
  <c r="A124" i="6"/>
  <c r="D124" i="6" l="1"/>
  <c r="C124" i="6"/>
  <c r="A125" i="6"/>
  <c r="B124" i="6"/>
  <c r="E123" i="6"/>
  <c r="F123" i="6" s="1"/>
  <c r="G123" i="6" s="1"/>
  <c r="E124" i="6" l="1"/>
  <c r="F124" i="6" s="1"/>
  <c r="G124" i="6" s="1"/>
  <c r="A126" i="6"/>
  <c r="D125" i="6"/>
  <c r="B125" i="6"/>
  <c r="C125" i="6"/>
  <c r="E125" i="6" l="1"/>
  <c r="F125" i="6" s="1"/>
  <c r="G125" i="6" s="1"/>
  <c r="A127" i="6"/>
  <c r="D126" i="6"/>
  <c r="C126" i="6"/>
  <c r="B126" i="6"/>
  <c r="E126" i="6" l="1"/>
  <c r="F126" i="6" s="1"/>
  <c r="G126" i="6" s="1"/>
  <c r="B127" i="6"/>
  <c r="A128" i="6"/>
  <c r="D127" i="6"/>
  <c r="C127" i="6"/>
  <c r="E127" i="6" l="1"/>
  <c r="F127" i="6" s="1"/>
  <c r="G127" i="6" s="1"/>
  <c r="C128" i="6"/>
  <c r="A129" i="6"/>
  <c r="D128" i="6"/>
  <c r="B128" i="6"/>
  <c r="E128" i="6" l="1"/>
  <c r="F128" i="6" s="1"/>
  <c r="G128" i="6" s="1"/>
  <c r="D129" i="6"/>
  <c r="B129" i="6"/>
  <c r="A130" i="6"/>
  <c r="C129" i="6"/>
  <c r="E129" i="6" l="1"/>
  <c r="F129" i="6" s="1"/>
  <c r="G129" i="6" s="1"/>
  <c r="C130" i="6"/>
  <c r="B130" i="6"/>
  <c r="A131" i="6"/>
  <c r="D130" i="6"/>
  <c r="D131" i="6" l="1"/>
  <c r="C131" i="6"/>
  <c r="B131" i="6"/>
  <c r="A132" i="6"/>
  <c r="E130" i="6"/>
  <c r="F130" i="6" s="1"/>
  <c r="G130" i="6" s="1"/>
  <c r="D132" i="6" l="1"/>
  <c r="C132" i="6"/>
  <c r="A133" i="6"/>
  <c r="B132" i="6"/>
  <c r="E131" i="6"/>
  <c r="F131" i="6" s="1"/>
  <c r="G131" i="6" s="1"/>
  <c r="E132" i="6" l="1"/>
  <c r="F132" i="6" s="1"/>
  <c r="G132" i="6" s="1"/>
  <c r="A134" i="6"/>
  <c r="D133" i="6"/>
  <c r="C133" i="6"/>
  <c r="B133" i="6"/>
  <c r="E133" i="6" l="1"/>
  <c r="F133" i="6" s="1"/>
  <c r="G133" i="6" s="1"/>
  <c r="C134" i="6"/>
  <c r="B134" i="6"/>
  <c r="D134" i="6"/>
  <c r="A135" i="6"/>
  <c r="B135" i="6" l="1"/>
  <c r="A136" i="6"/>
  <c r="D135" i="6"/>
  <c r="C135" i="6"/>
  <c r="E134" i="6"/>
  <c r="F134" i="6" s="1"/>
  <c r="G134" i="6" s="1"/>
  <c r="C136" i="6" l="1"/>
  <c r="A137" i="6"/>
  <c r="D136" i="6"/>
  <c r="B136" i="6"/>
  <c r="E135" i="6"/>
  <c r="F135" i="6" s="1"/>
  <c r="G135" i="6" s="1"/>
  <c r="E136" i="6" l="1"/>
  <c r="F136" i="6" s="1"/>
  <c r="G136" i="6" s="1"/>
  <c r="D137" i="6"/>
  <c r="B137" i="6"/>
  <c r="A138" i="6"/>
  <c r="C137" i="6"/>
  <c r="E137" i="6" l="1"/>
  <c r="F137" i="6" s="1"/>
  <c r="G137" i="6" s="1"/>
  <c r="C138" i="6"/>
  <c r="B138" i="6"/>
  <c r="D138" i="6"/>
  <c r="A139" i="6"/>
  <c r="D139" i="6" l="1"/>
  <c r="C139" i="6"/>
  <c r="B139" i="6"/>
  <c r="A140" i="6"/>
  <c r="E138" i="6"/>
  <c r="F138" i="6" s="1"/>
  <c r="G138" i="6" s="1"/>
  <c r="D140" i="6" l="1"/>
  <c r="C140" i="6"/>
  <c r="A141" i="6"/>
  <c r="B140" i="6"/>
  <c r="E139" i="6"/>
  <c r="F139" i="6" s="1"/>
  <c r="G139" i="6" s="1"/>
  <c r="E140" i="6" l="1"/>
  <c r="F140" i="6" s="1"/>
  <c r="G140" i="6" s="1"/>
  <c r="A142" i="6"/>
  <c r="D141" i="6"/>
  <c r="B141" i="6"/>
  <c r="C141" i="6"/>
  <c r="E141" i="6" l="1"/>
  <c r="F141" i="6" s="1"/>
  <c r="G141" i="6" s="1"/>
  <c r="A143" i="6"/>
  <c r="D142" i="6"/>
  <c r="C142" i="6"/>
  <c r="B142" i="6"/>
  <c r="E142" i="6" l="1"/>
  <c r="F142" i="6" s="1"/>
  <c r="G142" i="6" s="1"/>
  <c r="B143" i="6"/>
  <c r="A144" i="6"/>
  <c r="D143" i="6"/>
  <c r="C143" i="6"/>
  <c r="C144" i="6" l="1"/>
  <c r="A145" i="6"/>
  <c r="D144" i="6"/>
  <c r="B144" i="6"/>
  <c r="E144" i="6" s="1"/>
  <c r="F144" i="6" s="1"/>
  <c r="G144" i="6" s="1"/>
  <c r="E143" i="6"/>
  <c r="F143" i="6" s="1"/>
  <c r="G143" i="6" s="1"/>
  <c r="D145" i="6" l="1"/>
  <c r="B145" i="6"/>
  <c r="A146" i="6"/>
  <c r="C145" i="6"/>
  <c r="E145" i="6" l="1"/>
  <c r="F145" i="6" s="1"/>
  <c r="G145" i="6" s="1"/>
  <c r="C146" i="6"/>
  <c r="B146" i="6"/>
  <c r="A147" i="6"/>
  <c r="D146" i="6"/>
  <c r="D147" i="6" l="1"/>
  <c r="C147" i="6"/>
  <c r="B147" i="6"/>
  <c r="A148" i="6"/>
  <c r="E146" i="6"/>
  <c r="F146" i="6" s="1"/>
  <c r="G146" i="6" s="1"/>
  <c r="D148" i="6" l="1"/>
  <c r="C148" i="6"/>
  <c r="A149" i="6"/>
  <c r="B148" i="6"/>
  <c r="E147" i="6"/>
  <c r="F147" i="6" s="1"/>
  <c r="G147" i="6" s="1"/>
  <c r="E148" i="6" l="1"/>
  <c r="F148" i="6" s="1"/>
  <c r="G148" i="6" s="1"/>
  <c r="A150" i="6"/>
  <c r="D149" i="6"/>
  <c r="C149" i="6"/>
  <c r="B149" i="6"/>
  <c r="E149" i="6" l="1"/>
  <c r="F149" i="6" s="1"/>
  <c r="G149" i="6" s="1"/>
  <c r="C150" i="6"/>
  <c r="B150" i="6"/>
  <c r="D150" i="6"/>
  <c r="A151" i="6"/>
  <c r="B151" i="6" l="1"/>
  <c r="A152" i="6"/>
  <c r="D151" i="6"/>
  <c r="C151" i="6"/>
  <c r="E150" i="6"/>
  <c r="F150" i="6" s="1"/>
  <c r="G150" i="6" s="1"/>
  <c r="C152" i="6" l="1"/>
  <c r="A153" i="6"/>
  <c r="D152" i="6"/>
  <c r="B152" i="6"/>
  <c r="E151" i="6"/>
  <c r="F151" i="6" s="1"/>
  <c r="G151" i="6" s="1"/>
  <c r="D153" i="6" l="1"/>
  <c r="B153" i="6"/>
  <c r="A154" i="6"/>
  <c r="C153" i="6"/>
  <c r="E152" i="6"/>
  <c r="F152" i="6" s="1"/>
  <c r="G152" i="6" s="1"/>
  <c r="C154" i="6" l="1"/>
  <c r="B154" i="6"/>
  <c r="D154" i="6"/>
  <c r="A155" i="6"/>
  <c r="E153" i="6"/>
  <c r="F153" i="6" s="1"/>
  <c r="G153" i="6" s="1"/>
  <c r="D155" i="6" l="1"/>
  <c r="C155" i="6"/>
  <c r="B155" i="6"/>
  <c r="A156" i="6"/>
  <c r="E154" i="6"/>
  <c r="F154" i="6" s="1"/>
  <c r="G154" i="6" s="1"/>
  <c r="A157" i="6" l="1"/>
  <c r="D156" i="6"/>
  <c r="C156" i="6"/>
  <c r="B156" i="6"/>
  <c r="E155" i="6"/>
  <c r="F155" i="6" s="1"/>
  <c r="G155" i="6" s="1"/>
  <c r="E156" i="6" l="1"/>
  <c r="F156" i="6" s="1"/>
  <c r="G156" i="6" s="1"/>
  <c r="B157" i="6"/>
  <c r="A158" i="6"/>
  <c r="D157" i="6"/>
  <c r="C157" i="6"/>
  <c r="A159" i="6" l="1"/>
  <c r="D158" i="6"/>
  <c r="C158" i="6"/>
  <c r="B158" i="6"/>
  <c r="E157" i="6"/>
  <c r="F157" i="6" s="1"/>
  <c r="G157" i="6" s="1"/>
  <c r="E158" i="6" l="1"/>
  <c r="F158" i="6" s="1"/>
  <c r="G158" i="6" s="1"/>
  <c r="D159" i="6"/>
  <c r="C159" i="6"/>
  <c r="A160" i="6"/>
  <c r="B159" i="6"/>
  <c r="E159" i="6" l="1"/>
  <c r="F159" i="6" s="1"/>
  <c r="G159" i="6" s="1"/>
  <c r="B160" i="6"/>
  <c r="A161" i="6"/>
  <c r="D160" i="6"/>
  <c r="C160" i="6"/>
  <c r="C161" i="6" l="1"/>
  <c r="A162" i="6"/>
  <c r="D161" i="6"/>
  <c r="B161" i="6"/>
  <c r="E160" i="6"/>
  <c r="F160" i="6" s="1"/>
  <c r="G160" i="6" s="1"/>
  <c r="E161" i="6" l="1"/>
  <c r="F161" i="6" s="1"/>
  <c r="G161" i="6" s="1"/>
  <c r="D162" i="6"/>
  <c r="B162" i="6"/>
  <c r="A163" i="6"/>
  <c r="C162" i="6"/>
  <c r="C163" i="6" l="1"/>
  <c r="A164" i="6"/>
  <c r="D163" i="6"/>
  <c r="B163" i="6"/>
  <c r="E162" i="6"/>
  <c r="F162" i="6" s="1"/>
  <c r="G162" i="6" s="1"/>
  <c r="E163" i="6" l="1"/>
  <c r="F163" i="6" s="1"/>
  <c r="G163" i="6" s="1"/>
  <c r="D164" i="6"/>
  <c r="B164" i="6"/>
  <c r="A165" i="6"/>
  <c r="C164" i="6"/>
  <c r="E164" i="6" l="1"/>
  <c r="F164" i="6" s="1"/>
  <c r="G164" i="6" s="1"/>
  <c r="C165" i="6"/>
  <c r="B165" i="6"/>
  <c r="A166" i="6"/>
  <c r="D165" i="6"/>
  <c r="A167" i="6" l="1"/>
  <c r="D166" i="6"/>
  <c r="C166" i="6"/>
  <c r="B166" i="6"/>
  <c r="E165" i="6"/>
  <c r="F165" i="6" s="1"/>
  <c r="G165" i="6" s="1"/>
  <c r="E166" i="6" l="1"/>
  <c r="F166" i="6" s="1"/>
  <c r="G166" i="6" s="1"/>
  <c r="D167" i="6"/>
  <c r="C167" i="6"/>
  <c r="A168" i="6"/>
  <c r="B167" i="6"/>
  <c r="E167" i="6" l="1"/>
  <c r="F167" i="6" s="1"/>
  <c r="G167" i="6" s="1"/>
  <c r="B168" i="6"/>
  <c r="A169" i="6"/>
  <c r="D168" i="6"/>
  <c r="C168" i="6"/>
  <c r="C169" i="6" l="1"/>
  <c r="D169" i="6"/>
  <c r="B169" i="6"/>
  <c r="A170" i="6"/>
  <c r="E168" i="6"/>
  <c r="F168" i="6" s="1"/>
  <c r="G168" i="6" s="1"/>
  <c r="E169" i="6" l="1"/>
  <c r="F169" i="6" s="1"/>
  <c r="G169" i="6" s="1"/>
  <c r="D170" i="6"/>
  <c r="B170" i="6"/>
  <c r="A171" i="6"/>
  <c r="C170" i="6"/>
  <c r="E170" i="6" l="1"/>
  <c r="F170" i="6" s="1"/>
  <c r="G170" i="6" s="1"/>
  <c r="C171" i="6"/>
  <c r="A172" i="6"/>
  <c r="B171" i="6"/>
  <c r="D171" i="6"/>
  <c r="E171" i="6" l="1"/>
  <c r="F171" i="6" s="1"/>
  <c r="G171" i="6" s="1"/>
  <c r="D172" i="6"/>
  <c r="B172" i="6"/>
  <c r="A173" i="6"/>
  <c r="C172" i="6"/>
  <c r="E172" i="6" l="1"/>
  <c r="F172" i="6" s="1"/>
  <c r="G172" i="6" s="1"/>
  <c r="C173" i="6"/>
  <c r="B173" i="6"/>
  <c r="A174" i="6"/>
  <c r="D173" i="6"/>
  <c r="A175" i="6" l="1"/>
  <c r="D174" i="6"/>
  <c r="C174" i="6"/>
  <c r="B174" i="6"/>
  <c r="E173" i="6"/>
  <c r="F173" i="6" s="1"/>
  <c r="G173" i="6" s="1"/>
  <c r="D175" i="6" l="1"/>
  <c r="C175" i="6"/>
  <c r="B175" i="6"/>
  <c r="A176" i="6"/>
  <c r="E174" i="6"/>
  <c r="F174" i="6" s="1"/>
  <c r="G174" i="6" s="1"/>
  <c r="E175" i="6" l="1"/>
  <c r="F175" i="6" s="1"/>
  <c r="G175" i="6" s="1"/>
  <c r="B176" i="6"/>
  <c r="A177" i="6"/>
  <c r="D176" i="6"/>
  <c r="C176" i="6"/>
  <c r="C177" i="6" l="1"/>
  <c r="A178" i="6"/>
  <c r="B177" i="6"/>
  <c r="D177" i="6"/>
  <c r="E176" i="6"/>
  <c r="F176" i="6" s="1"/>
  <c r="G176" i="6" s="1"/>
  <c r="E177" i="6" l="1"/>
  <c r="F177" i="6" s="1"/>
  <c r="G177" i="6" s="1"/>
  <c r="D178" i="6"/>
  <c r="B178" i="6"/>
  <c r="A179" i="6"/>
  <c r="C178" i="6"/>
  <c r="E178" i="6" l="1"/>
  <c r="F178" i="6" s="1"/>
  <c r="G178" i="6" s="1"/>
  <c r="C179" i="6"/>
  <c r="A180" i="6"/>
  <c r="D179" i="6"/>
  <c r="B179" i="6"/>
  <c r="E179" i="6" l="1"/>
  <c r="F179" i="6" s="1"/>
  <c r="G179" i="6" s="1"/>
  <c r="D180" i="6"/>
  <c r="B180" i="6"/>
  <c r="A181" i="6"/>
  <c r="C180" i="6"/>
  <c r="E180" i="6" l="1"/>
  <c r="F180" i="6" s="1"/>
  <c r="G180" i="6" s="1"/>
  <c r="C181" i="6"/>
  <c r="B181" i="6"/>
  <c r="D181" i="6"/>
  <c r="A182" i="6"/>
  <c r="A183" i="6" l="1"/>
  <c r="D182" i="6"/>
  <c r="C182" i="6"/>
  <c r="B182" i="6"/>
  <c r="E181" i="6"/>
  <c r="F181" i="6" s="1"/>
  <c r="G181" i="6" s="1"/>
  <c r="E182" i="6" l="1"/>
  <c r="F182" i="6" s="1"/>
  <c r="G182" i="6" s="1"/>
  <c r="D183" i="6"/>
  <c r="C183" i="6"/>
  <c r="A184" i="6"/>
  <c r="B183" i="6"/>
  <c r="B184" i="6" l="1"/>
  <c r="A185" i="6"/>
  <c r="D184" i="6"/>
  <c r="C184" i="6"/>
  <c r="E183" i="6"/>
  <c r="F183" i="6" s="1"/>
  <c r="G183" i="6" s="1"/>
  <c r="E184" i="6" l="1"/>
  <c r="F184" i="6" s="1"/>
  <c r="G184" i="6" s="1"/>
  <c r="C185" i="6"/>
  <c r="A186" i="6"/>
  <c r="D185" i="6"/>
  <c r="B185" i="6"/>
  <c r="E185" i="6" l="1"/>
  <c r="F185" i="6" s="1"/>
  <c r="G185" i="6" s="1"/>
  <c r="D186" i="6"/>
  <c r="B186" i="6"/>
  <c r="A187" i="6"/>
  <c r="C186" i="6"/>
  <c r="C187" i="6" l="1"/>
  <c r="A188" i="6"/>
  <c r="B187" i="6"/>
  <c r="D187" i="6"/>
  <c r="E186" i="6"/>
  <c r="F186" i="6" s="1"/>
  <c r="G186" i="6" s="1"/>
  <c r="E187" i="6" l="1"/>
  <c r="F187" i="6" s="1"/>
  <c r="G187" i="6" s="1"/>
  <c r="D188" i="6"/>
  <c r="B188" i="6"/>
  <c r="A189" i="6"/>
  <c r="C188" i="6"/>
  <c r="C189" i="6" l="1"/>
  <c r="B189" i="6"/>
  <c r="A190" i="6"/>
  <c r="D189" i="6"/>
  <c r="E188" i="6"/>
  <c r="F188" i="6" s="1"/>
  <c r="G188" i="6" s="1"/>
  <c r="A191" i="6" l="1"/>
  <c r="D190" i="6"/>
  <c r="C190" i="6"/>
  <c r="B190" i="6"/>
  <c r="E189" i="6"/>
  <c r="F189" i="6" s="1"/>
  <c r="G189" i="6" s="1"/>
  <c r="E190" i="6" l="1"/>
  <c r="F190" i="6" s="1"/>
  <c r="G190" i="6" s="1"/>
  <c r="D191" i="6"/>
  <c r="C191" i="6"/>
  <c r="A192" i="6"/>
  <c r="B191" i="6"/>
  <c r="E191" i="6" s="1"/>
  <c r="F191" i="6" s="1"/>
  <c r="G191" i="6" s="1"/>
  <c r="B192" i="6" l="1"/>
  <c r="A193" i="6"/>
  <c r="D192" i="6"/>
  <c r="C192" i="6"/>
  <c r="C193" i="6" l="1"/>
  <c r="B193" i="6"/>
  <c r="A194" i="6"/>
  <c r="D193" i="6"/>
  <c r="E192" i="6"/>
  <c r="F192" i="6" s="1"/>
  <c r="G192" i="6" s="1"/>
  <c r="D194" i="6" l="1"/>
  <c r="B194" i="6"/>
  <c r="A195" i="6"/>
  <c r="C194" i="6"/>
  <c r="E193" i="6"/>
  <c r="F193" i="6" s="1"/>
  <c r="G193" i="6" s="1"/>
  <c r="C195" i="6" l="1"/>
  <c r="A196" i="6"/>
  <c r="D195" i="6"/>
  <c r="B195" i="6"/>
  <c r="E194" i="6"/>
  <c r="F194" i="6" s="1"/>
  <c r="G194" i="6" s="1"/>
  <c r="E195" i="6" l="1"/>
  <c r="F195" i="6" s="1"/>
  <c r="G195" i="6" s="1"/>
  <c r="D196" i="6"/>
  <c r="B196" i="6"/>
  <c r="A197" i="6"/>
  <c r="C196" i="6"/>
  <c r="C197" i="6" l="1"/>
  <c r="B197" i="6"/>
  <c r="A198" i="6"/>
  <c r="D197" i="6"/>
  <c r="E196" i="6"/>
  <c r="F196" i="6" s="1"/>
  <c r="G196" i="6" s="1"/>
  <c r="A199" i="6" l="1"/>
  <c r="D198" i="6"/>
  <c r="C198" i="6"/>
  <c r="B198" i="6"/>
  <c r="E197" i="6"/>
  <c r="F197" i="6" s="1"/>
  <c r="G197" i="6" s="1"/>
  <c r="E198" i="6" l="1"/>
  <c r="F198" i="6" s="1"/>
  <c r="G198" i="6" s="1"/>
  <c r="D199" i="6"/>
  <c r="C199" i="6"/>
  <c r="B199" i="6"/>
  <c r="A200" i="6"/>
  <c r="E199" i="6" l="1"/>
  <c r="F199" i="6" s="1"/>
  <c r="G199" i="6" s="1"/>
  <c r="B200" i="6"/>
  <c r="A201" i="6"/>
  <c r="D200" i="6"/>
  <c r="C200" i="6"/>
  <c r="C201" i="6" l="1"/>
  <c r="D201" i="6"/>
  <c r="B201" i="6"/>
  <c r="A202" i="6"/>
  <c r="E200" i="6"/>
  <c r="F200" i="6" s="1"/>
  <c r="G200" i="6" s="1"/>
  <c r="D202" i="6" l="1"/>
  <c r="B202" i="6"/>
  <c r="A203" i="6"/>
  <c r="C202" i="6"/>
  <c r="E201" i="6"/>
  <c r="F201" i="6" s="1"/>
  <c r="G201" i="6" s="1"/>
  <c r="E202" i="6" l="1"/>
  <c r="F202" i="6" s="1"/>
  <c r="G202" i="6" s="1"/>
  <c r="C203" i="6"/>
  <c r="A204" i="6"/>
  <c r="D203" i="6"/>
  <c r="B203" i="6"/>
  <c r="E203" i="6" s="1"/>
  <c r="F203" i="6" s="1"/>
  <c r="G203" i="6" s="1"/>
  <c r="D204" i="6" l="1"/>
  <c r="B204" i="6"/>
  <c r="A205" i="6"/>
  <c r="C204" i="6"/>
  <c r="C205" i="6" l="1"/>
  <c r="B205" i="6"/>
  <c r="D205" i="6"/>
  <c r="A206" i="6"/>
  <c r="E204" i="6"/>
  <c r="F204" i="6" s="1"/>
  <c r="G204" i="6" s="1"/>
  <c r="A207" i="6" l="1"/>
  <c r="D206" i="6"/>
  <c r="C206" i="6"/>
  <c r="B206" i="6"/>
  <c r="E205" i="6"/>
  <c r="F205" i="6" s="1"/>
  <c r="G205" i="6" s="1"/>
  <c r="E206" i="6" l="1"/>
  <c r="F206" i="6" s="1"/>
  <c r="G206" i="6" s="1"/>
  <c r="D207" i="6"/>
  <c r="C207" i="6"/>
  <c r="B207" i="6"/>
  <c r="A208" i="6"/>
  <c r="B208" i="6" l="1"/>
  <c r="A209" i="6"/>
  <c r="D208" i="6"/>
  <c r="C208" i="6"/>
  <c r="E207" i="6"/>
  <c r="F207" i="6" s="1"/>
  <c r="G207" i="6" s="1"/>
  <c r="C209" i="6" l="1"/>
  <c r="A210" i="6"/>
  <c r="D209" i="6"/>
  <c r="B209" i="6"/>
  <c r="E208" i="6"/>
  <c r="F208" i="6" s="1"/>
  <c r="G208" i="6" s="1"/>
  <c r="E209" i="6" l="1"/>
  <c r="F209" i="6" s="1"/>
  <c r="G209" i="6" s="1"/>
  <c r="D210" i="6"/>
  <c r="B210" i="6"/>
  <c r="A211" i="6"/>
  <c r="C210" i="6"/>
  <c r="E210" i="6" l="1"/>
  <c r="F210" i="6" s="1"/>
  <c r="G210" i="6" s="1"/>
  <c r="C211" i="6"/>
  <c r="A212" i="6"/>
  <c r="D211" i="6"/>
  <c r="B211" i="6"/>
  <c r="E211" i="6" l="1"/>
  <c r="F211" i="6" s="1"/>
  <c r="G211" i="6" s="1"/>
  <c r="D212" i="6"/>
  <c r="B212" i="6"/>
  <c r="A213" i="6"/>
  <c r="C212" i="6"/>
  <c r="E212" i="6" l="1"/>
  <c r="F212" i="6" s="1"/>
  <c r="G212" i="6" s="1"/>
  <c r="C213" i="6"/>
  <c r="B213" i="6"/>
  <c r="D213" i="6"/>
  <c r="A214" i="6"/>
  <c r="E213" i="6" l="1"/>
  <c r="F213" i="6" s="1"/>
  <c r="G213" i="6" s="1"/>
  <c r="A215" i="6"/>
  <c r="D214" i="6"/>
  <c r="C214" i="6"/>
  <c r="B214" i="6"/>
  <c r="E214" i="6" l="1"/>
  <c r="F214" i="6" s="1"/>
  <c r="G214" i="6" s="1"/>
  <c r="D215" i="6"/>
  <c r="C215" i="6"/>
  <c r="A216" i="6"/>
  <c r="B215" i="6"/>
  <c r="E215" i="6" l="1"/>
  <c r="F215" i="6" s="1"/>
  <c r="G215" i="6" s="1"/>
  <c r="B216" i="6"/>
  <c r="A217" i="6"/>
  <c r="D216" i="6"/>
  <c r="C216" i="6"/>
  <c r="C217" i="6" l="1"/>
  <c r="D217" i="6"/>
  <c r="A218" i="6"/>
  <c r="B217" i="6"/>
  <c r="E216" i="6"/>
  <c r="F216" i="6" s="1"/>
  <c r="G216" i="6" s="1"/>
  <c r="E217" i="6" l="1"/>
  <c r="F217" i="6" s="1"/>
  <c r="G217" i="6" s="1"/>
  <c r="D218" i="6"/>
  <c r="B218" i="6"/>
  <c r="A219" i="6"/>
  <c r="C218" i="6"/>
  <c r="C219" i="6" l="1"/>
  <c r="A220" i="6"/>
  <c r="D219" i="6"/>
  <c r="B219" i="6"/>
  <c r="E218" i="6"/>
  <c r="F218" i="6" s="1"/>
  <c r="G218" i="6" s="1"/>
  <c r="E219" i="6" l="1"/>
  <c r="F219" i="6" s="1"/>
  <c r="G219" i="6" s="1"/>
  <c r="D220" i="6"/>
  <c r="B220" i="6"/>
  <c r="A221" i="6"/>
  <c r="C220" i="6"/>
  <c r="C221" i="6" l="1"/>
  <c r="B221" i="6"/>
  <c r="A222" i="6"/>
  <c r="D221" i="6"/>
  <c r="E220" i="6"/>
  <c r="F220" i="6" s="1"/>
  <c r="G220" i="6" s="1"/>
  <c r="A223" i="6" l="1"/>
  <c r="D222" i="6"/>
  <c r="C222" i="6"/>
  <c r="B222" i="6"/>
  <c r="E221" i="6"/>
  <c r="F221" i="6" s="1"/>
  <c r="G221" i="6" s="1"/>
  <c r="E222" i="6" l="1"/>
  <c r="F222" i="6" s="1"/>
  <c r="G222" i="6" s="1"/>
  <c r="D223" i="6"/>
  <c r="C223" i="6"/>
  <c r="A224" i="6"/>
  <c r="B223" i="6"/>
  <c r="E223" i="6" l="1"/>
  <c r="F223" i="6" s="1"/>
  <c r="G223" i="6" s="1"/>
  <c r="B224" i="6"/>
  <c r="A225" i="6"/>
  <c r="D224" i="6"/>
  <c r="C224" i="6"/>
  <c r="C225" i="6" l="1"/>
  <c r="A226" i="6"/>
  <c r="D225" i="6"/>
  <c r="B225" i="6"/>
  <c r="E224" i="6"/>
  <c r="F224" i="6" s="1"/>
  <c r="G224" i="6" s="1"/>
  <c r="E225" i="6" l="1"/>
  <c r="F225" i="6" s="1"/>
  <c r="G225" i="6" s="1"/>
  <c r="D226" i="6"/>
  <c r="B226" i="6"/>
  <c r="A227" i="6"/>
  <c r="C226" i="6"/>
  <c r="E226" i="6" l="1"/>
  <c r="F226" i="6" s="1"/>
  <c r="G226" i="6" s="1"/>
  <c r="C227" i="6"/>
  <c r="A228" i="6"/>
  <c r="D227" i="6"/>
  <c r="B227" i="6"/>
  <c r="E227" i="6" l="1"/>
  <c r="F227" i="6" s="1"/>
  <c r="G227" i="6" s="1"/>
  <c r="D228" i="6"/>
  <c r="B228" i="6"/>
  <c r="A229" i="6"/>
  <c r="C228" i="6"/>
  <c r="E228" i="6" l="1"/>
  <c r="F228" i="6" s="1"/>
  <c r="G228" i="6" s="1"/>
  <c r="C229" i="6"/>
  <c r="B229" i="6"/>
  <c r="A230" i="6"/>
  <c r="D229" i="6"/>
  <c r="E229" i="6" l="1"/>
  <c r="F229" i="6" s="1"/>
  <c r="G229" i="6" s="1"/>
  <c r="A231" i="6"/>
  <c r="D230" i="6"/>
  <c r="C230" i="6"/>
  <c r="B230" i="6"/>
  <c r="D231" i="6" l="1"/>
  <c r="C231" i="6"/>
  <c r="A232" i="6"/>
  <c r="B231" i="6"/>
  <c r="E230" i="6"/>
  <c r="F230" i="6" s="1"/>
  <c r="G230" i="6" s="1"/>
  <c r="E231" i="6" l="1"/>
  <c r="F231" i="6" s="1"/>
  <c r="G231" i="6" s="1"/>
  <c r="B232" i="6"/>
  <c r="A233" i="6"/>
  <c r="D232" i="6"/>
  <c r="C232" i="6"/>
  <c r="C233" i="6" l="1"/>
  <c r="A234" i="6"/>
  <c r="D233" i="6"/>
  <c r="B233" i="6"/>
  <c r="E232" i="6"/>
  <c r="F232" i="6" s="1"/>
  <c r="G232" i="6" s="1"/>
  <c r="D234" i="6" l="1"/>
  <c r="B234" i="6"/>
  <c r="A235" i="6"/>
  <c r="C234" i="6"/>
  <c r="E233" i="6"/>
  <c r="F233" i="6" s="1"/>
  <c r="G233" i="6" s="1"/>
  <c r="C235" i="6" l="1"/>
  <c r="A236" i="6"/>
  <c r="B235" i="6"/>
  <c r="D235" i="6"/>
  <c r="E234" i="6"/>
  <c r="F234" i="6" s="1"/>
  <c r="G234" i="6" s="1"/>
  <c r="E235" i="6" l="1"/>
  <c r="F235" i="6" s="1"/>
  <c r="G235" i="6" s="1"/>
  <c r="D236" i="6"/>
  <c r="B236" i="6"/>
  <c r="A237" i="6"/>
  <c r="C236" i="6"/>
  <c r="E236" i="6" l="1"/>
  <c r="F236" i="6" s="1"/>
  <c r="G236" i="6" s="1"/>
  <c r="C237" i="6"/>
  <c r="B237" i="6"/>
  <c r="A238" i="6"/>
  <c r="D237" i="6"/>
  <c r="A239" i="6" l="1"/>
  <c r="D238" i="6"/>
  <c r="C238" i="6"/>
  <c r="B238" i="6"/>
  <c r="E237" i="6"/>
  <c r="F237" i="6" s="1"/>
  <c r="G237" i="6" s="1"/>
  <c r="E238" i="6" l="1"/>
  <c r="F238" i="6" s="1"/>
  <c r="G238" i="6" s="1"/>
  <c r="D239" i="6"/>
  <c r="C239" i="6"/>
  <c r="A240" i="6"/>
  <c r="B239" i="6"/>
  <c r="B240" i="6" l="1"/>
  <c r="A241" i="6"/>
  <c r="D240" i="6"/>
  <c r="C240" i="6"/>
  <c r="E239" i="6"/>
  <c r="F239" i="6" s="1"/>
  <c r="G239" i="6" s="1"/>
  <c r="C241" i="6" l="1"/>
  <c r="A242" i="6"/>
  <c r="B241" i="6"/>
  <c r="D241" i="6"/>
  <c r="E240" i="6"/>
  <c r="F240" i="6" s="1"/>
  <c r="G240" i="6" s="1"/>
  <c r="E241" i="6" l="1"/>
  <c r="F241" i="6" s="1"/>
  <c r="G241" i="6" s="1"/>
  <c r="D242" i="6"/>
  <c r="B242" i="6"/>
  <c r="A243" i="6"/>
  <c r="C242" i="6"/>
  <c r="E242" i="6" l="1"/>
  <c r="F242" i="6" s="1"/>
  <c r="G242" i="6" s="1"/>
  <c r="C243" i="6"/>
  <c r="A244" i="6"/>
  <c r="D243" i="6"/>
  <c r="B243" i="6"/>
  <c r="E243" i="6" l="1"/>
  <c r="F243" i="6" s="1"/>
  <c r="G243" i="6" s="1"/>
  <c r="D244" i="6"/>
  <c r="B244" i="6"/>
  <c r="A245" i="6"/>
  <c r="C244" i="6"/>
  <c r="E244" i="6" l="1"/>
  <c r="F244" i="6" s="1"/>
  <c r="G244" i="6" s="1"/>
  <c r="C245" i="6"/>
  <c r="B245" i="6"/>
  <c r="A246" i="6"/>
  <c r="D245" i="6"/>
  <c r="A247" i="6" l="1"/>
  <c r="D246" i="6"/>
  <c r="C246" i="6"/>
  <c r="B246" i="6"/>
  <c r="E245" i="6"/>
  <c r="F245" i="6" s="1"/>
  <c r="G245" i="6" s="1"/>
  <c r="D247" i="6" l="1"/>
  <c r="C247" i="6"/>
  <c r="A248" i="6"/>
  <c r="B247" i="6"/>
  <c r="E246" i="6"/>
  <c r="F246" i="6" s="1"/>
  <c r="G246" i="6" s="1"/>
  <c r="E247" i="6" l="1"/>
  <c r="F247" i="6" s="1"/>
  <c r="G247" i="6" s="1"/>
  <c r="B248" i="6"/>
  <c r="A249" i="6"/>
  <c r="D248" i="6"/>
  <c r="C248" i="6"/>
  <c r="C249" i="6" l="1"/>
  <c r="A250" i="6"/>
  <c r="D249" i="6"/>
  <c r="B249" i="6"/>
  <c r="E248" i="6"/>
  <c r="F248" i="6" s="1"/>
  <c r="G248" i="6" s="1"/>
  <c r="E249" i="6" l="1"/>
  <c r="F249" i="6" s="1"/>
  <c r="G249" i="6" s="1"/>
  <c r="D250" i="6"/>
  <c r="B250" i="6"/>
  <c r="A251" i="6"/>
  <c r="C250" i="6"/>
  <c r="C251" i="6" l="1"/>
  <c r="A252" i="6"/>
  <c r="B251" i="6"/>
  <c r="D251" i="6"/>
  <c r="E250" i="6"/>
  <c r="F250" i="6" s="1"/>
  <c r="G250" i="6" s="1"/>
  <c r="E251" i="6" l="1"/>
  <c r="F251" i="6" s="1"/>
  <c r="G251" i="6" s="1"/>
  <c r="D252" i="6"/>
  <c r="B252" i="6"/>
  <c r="A253" i="6"/>
  <c r="C252" i="6"/>
  <c r="C253" i="6" l="1"/>
  <c r="B253" i="6"/>
  <c r="A254" i="6"/>
  <c r="D253" i="6"/>
  <c r="E252" i="6"/>
  <c r="F252" i="6" s="1"/>
  <c r="G252" i="6" s="1"/>
  <c r="A255" i="6" l="1"/>
  <c r="D254" i="6"/>
  <c r="C254" i="6"/>
  <c r="B254" i="6"/>
  <c r="E253" i="6"/>
  <c r="F253" i="6" s="1"/>
  <c r="G253" i="6" s="1"/>
  <c r="E254" i="6" l="1"/>
  <c r="F254" i="6" s="1"/>
  <c r="G254" i="6" s="1"/>
  <c r="D255" i="6"/>
  <c r="C255" i="6"/>
  <c r="A256" i="6"/>
  <c r="B255" i="6"/>
  <c r="E255" i="6" l="1"/>
  <c r="F255" i="6" s="1"/>
  <c r="G255" i="6" s="1"/>
  <c r="B256" i="6"/>
  <c r="A257" i="6"/>
  <c r="D256" i="6"/>
  <c r="C256" i="6"/>
  <c r="C257" i="6" l="1"/>
  <c r="B257" i="6"/>
  <c r="A258" i="6"/>
  <c r="D257" i="6"/>
  <c r="E256" i="6"/>
  <c r="F256" i="6" s="1"/>
  <c r="G256" i="6" s="1"/>
  <c r="D258" i="6" l="1"/>
  <c r="B258" i="6"/>
  <c r="A259" i="6"/>
  <c r="C258" i="6"/>
  <c r="E257" i="6"/>
  <c r="F257" i="6" s="1"/>
  <c r="G257" i="6" s="1"/>
  <c r="C259" i="6" l="1"/>
  <c r="A260" i="6"/>
  <c r="D259" i="6"/>
  <c r="B259" i="6"/>
  <c r="E258" i="6"/>
  <c r="F258" i="6" s="1"/>
  <c r="G258" i="6" s="1"/>
  <c r="E259" i="6" l="1"/>
  <c r="F259" i="6" s="1"/>
  <c r="G259" i="6" s="1"/>
  <c r="D260" i="6"/>
  <c r="B260" i="6"/>
  <c r="A261" i="6"/>
  <c r="C260" i="6"/>
  <c r="E260" i="6" l="1"/>
  <c r="F260" i="6" s="1"/>
  <c r="G260" i="6" s="1"/>
  <c r="C261" i="6"/>
  <c r="B261" i="6"/>
  <c r="A262" i="6"/>
  <c r="D261" i="6"/>
  <c r="A263" i="6" l="1"/>
  <c r="D262" i="6"/>
  <c r="C262" i="6"/>
  <c r="B262" i="6"/>
  <c r="E261" i="6"/>
  <c r="F261" i="6" s="1"/>
  <c r="G261" i="6" s="1"/>
  <c r="E262" i="6" l="1"/>
  <c r="F262" i="6" s="1"/>
  <c r="G262" i="6" s="1"/>
  <c r="D263" i="6"/>
  <c r="C263" i="6"/>
  <c r="B263" i="6"/>
  <c r="A264" i="6"/>
  <c r="B264" i="6" l="1"/>
  <c r="A265" i="6"/>
  <c r="D264" i="6"/>
  <c r="C264" i="6"/>
  <c r="E263" i="6"/>
  <c r="F263" i="6" s="1"/>
  <c r="G263" i="6" s="1"/>
  <c r="C265" i="6" l="1"/>
  <c r="D265" i="6"/>
  <c r="B265" i="6"/>
  <c r="A266" i="6"/>
  <c r="E264" i="6"/>
  <c r="F264" i="6" s="1"/>
  <c r="G264" i="6" s="1"/>
  <c r="E265" i="6" l="1"/>
  <c r="F265" i="6" s="1"/>
  <c r="G265" i="6" s="1"/>
  <c r="D266" i="6"/>
  <c r="B266" i="6"/>
  <c r="A267" i="6"/>
  <c r="C266" i="6"/>
  <c r="E266" i="6" l="1"/>
  <c r="F266" i="6" s="1"/>
  <c r="G266" i="6" s="1"/>
  <c r="C267" i="6"/>
  <c r="A268" i="6"/>
  <c r="B267" i="6"/>
  <c r="D267" i="6"/>
  <c r="E267" i="6" l="1"/>
  <c r="F267" i="6" s="1"/>
  <c r="G267" i="6" s="1"/>
  <c r="D268" i="6"/>
  <c r="B268" i="6"/>
  <c r="A269" i="6"/>
  <c r="C268" i="6"/>
  <c r="E268" i="6" l="1"/>
  <c r="F268" i="6" s="1"/>
  <c r="G268" i="6" s="1"/>
  <c r="C269" i="6"/>
  <c r="B269" i="6"/>
  <c r="D269" i="6"/>
  <c r="A270" i="6"/>
  <c r="A271" i="6" l="1"/>
  <c r="D270" i="6"/>
  <c r="C270" i="6"/>
  <c r="B270" i="6"/>
  <c r="E269" i="6"/>
  <c r="F269" i="6" s="1"/>
  <c r="G269" i="6" s="1"/>
  <c r="E270" i="6" l="1"/>
  <c r="F270" i="6" s="1"/>
  <c r="G270" i="6" s="1"/>
  <c r="D271" i="6"/>
  <c r="C271" i="6"/>
  <c r="B271" i="6"/>
  <c r="A272" i="6"/>
  <c r="B272" i="6" l="1"/>
  <c r="A273" i="6"/>
  <c r="D272" i="6"/>
  <c r="C272" i="6"/>
  <c r="E271" i="6"/>
  <c r="F271" i="6" s="1"/>
  <c r="G271" i="6" s="1"/>
  <c r="C273" i="6" l="1"/>
  <c r="A274" i="6"/>
  <c r="B273" i="6"/>
  <c r="D273" i="6"/>
  <c r="E272" i="6"/>
  <c r="F272" i="6" s="1"/>
  <c r="G272" i="6" s="1"/>
  <c r="E273" i="6" l="1"/>
  <c r="F273" i="6" s="1"/>
  <c r="G273" i="6" s="1"/>
  <c r="D274" i="6"/>
  <c r="B274" i="6"/>
  <c r="A275" i="6"/>
  <c r="C274" i="6"/>
  <c r="E274" i="6" l="1"/>
  <c r="F274" i="6" s="1"/>
  <c r="G274" i="6" s="1"/>
  <c r="C275" i="6"/>
  <c r="A276" i="6"/>
  <c r="D275" i="6"/>
  <c r="B275" i="6"/>
  <c r="D276" i="6" l="1"/>
  <c r="B276" i="6"/>
  <c r="A277" i="6"/>
  <c r="C276" i="6"/>
  <c r="E275" i="6"/>
  <c r="F275" i="6" s="1"/>
  <c r="G275" i="6" s="1"/>
  <c r="C277" i="6" l="1"/>
  <c r="B277" i="6"/>
  <c r="D277" i="6"/>
  <c r="A278" i="6"/>
  <c r="E276" i="6"/>
  <c r="F276" i="6" s="1"/>
  <c r="G276" i="6" s="1"/>
  <c r="A279" i="6" l="1"/>
  <c r="D278" i="6"/>
  <c r="C278" i="6"/>
  <c r="B278" i="6"/>
  <c r="E277" i="6"/>
  <c r="F277" i="6" s="1"/>
  <c r="G277" i="6" s="1"/>
  <c r="E278" i="6" l="1"/>
  <c r="F278" i="6" s="1"/>
  <c r="G278" i="6" s="1"/>
  <c r="A280" i="6"/>
  <c r="C279" i="6"/>
  <c r="D279" i="6"/>
  <c r="B279" i="6"/>
  <c r="E279" i="6" l="1"/>
  <c r="F279" i="6" s="1"/>
  <c r="G279" i="6" s="1"/>
  <c r="C280" i="6"/>
  <c r="B280" i="6"/>
  <c r="A281" i="6"/>
  <c r="D280" i="6"/>
  <c r="E280" i="6" l="1"/>
  <c r="F280" i="6" s="1"/>
  <c r="G280" i="6" s="1"/>
  <c r="A282" i="6"/>
  <c r="D281" i="6"/>
  <c r="C281" i="6"/>
  <c r="B281" i="6"/>
  <c r="E281" i="6" l="1"/>
  <c r="F281" i="6" s="1"/>
  <c r="G281" i="6" s="1"/>
  <c r="D282" i="6"/>
  <c r="C282" i="6"/>
  <c r="A283" i="6"/>
  <c r="B282" i="6"/>
  <c r="E282" i="6" l="1"/>
  <c r="F282" i="6" s="1"/>
  <c r="G282" i="6" s="1"/>
  <c r="B283" i="6"/>
  <c r="A284" i="6"/>
  <c r="D283" i="6"/>
  <c r="C283" i="6"/>
  <c r="C284" i="6" l="1"/>
  <c r="A285" i="6"/>
  <c r="B284" i="6"/>
  <c r="D284" i="6"/>
  <c r="E283" i="6"/>
  <c r="F283" i="6" s="1"/>
  <c r="G283" i="6" s="1"/>
  <c r="E284" i="6" l="1"/>
  <c r="F284" i="6" s="1"/>
  <c r="G284" i="6" s="1"/>
  <c r="D285" i="6"/>
  <c r="B285" i="6"/>
  <c r="A286" i="6"/>
  <c r="C285" i="6"/>
  <c r="C286" i="6" l="1"/>
  <c r="A287" i="6"/>
  <c r="D286" i="6"/>
  <c r="B286" i="6"/>
  <c r="E286" i="6" s="1"/>
  <c r="F286" i="6" s="1"/>
  <c r="G286" i="6" s="1"/>
  <c r="E285" i="6"/>
  <c r="F285" i="6" s="1"/>
  <c r="G285" i="6" s="1"/>
  <c r="D287" i="6" l="1"/>
  <c r="B287" i="6"/>
  <c r="A288" i="6"/>
  <c r="C287" i="6"/>
  <c r="C288" i="6" l="1"/>
  <c r="B288" i="6"/>
  <c r="A289" i="6"/>
  <c r="D288" i="6"/>
  <c r="E287" i="6"/>
  <c r="F287" i="6" s="1"/>
  <c r="G287" i="6" s="1"/>
  <c r="A290" i="6" l="1"/>
  <c r="D289" i="6"/>
  <c r="C289" i="6"/>
  <c r="B289" i="6"/>
  <c r="E288" i="6"/>
  <c r="F288" i="6" s="1"/>
  <c r="G288" i="6" s="1"/>
  <c r="E289" i="6" l="1"/>
  <c r="F289" i="6" s="1"/>
  <c r="G289" i="6" s="1"/>
  <c r="D290" i="6"/>
  <c r="C290" i="6"/>
  <c r="A291" i="6"/>
  <c r="B290" i="6"/>
  <c r="E290" i="6" l="1"/>
  <c r="F290" i="6" s="1"/>
  <c r="G290" i="6" s="1"/>
  <c r="B291" i="6"/>
  <c r="A292" i="6"/>
  <c r="D291" i="6"/>
  <c r="C291" i="6"/>
  <c r="C292" i="6" l="1"/>
  <c r="D292" i="6"/>
  <c r="B292" i="6"/>
  <c r="A293" i="6"/>
  <c r="E291" i="6"/>
  <c r="F291" i="6" s="1"/>
  <c r="G291" i="6" s="1"/>
  <c r="D293" i="6" l="1"/>
  <c r="B293" i="6"/>
  <c r="A294" i="6"/>
  <c r="C293" i="6"/>
  <c r="E292" i="6"/>
  <c r="F292" i="6" s="1"/>
  <c r="G292" i="6" s="1"/>
  <c r="E293" i="6" l="1"/>
  <c r="F293" i="6" s="1"/>
  <c r="G293" i="6" s="1"/>
  <c r="C294" i="6"/>
  <c r="A295" i="6"/>
  <c r="B294" i="6"/>
  <c r="D294" i="6"/>
  <c r="E294" i="6" l="1"/>
  <c r="F294" i="6" s="1"/>
  <c r="G294" i="6" s="1"/>
  <c r="D295" i="6"/>
  <c r="B295" i="6"/>
  <c r="A296" i="6"/>
  <c r="C295" i="6"/>
  <c r="E295" i="6" l="1"/>
  <c r="F295" i="6" s="1"/>
  <c r="G295" i="6" s="1"/>
  <c r="C296" i="6"/>
  <c r="B296" i="6"/>
  <c r="A297" i="6"/>
  <c r="D296" i="6"/>
  <c r="E296" i="6" l="1"/>
  <c r="F296" i="6" s="1"/>
  <c r="G296" i="6" s="1"/>
  <c r="A298" i="6"/>
  <c r="D297" i="6"/>
  <c r="C297" i="6"/>
  <c r="B297" i="6"/>
  <c r="E297" i="6" l="1"/>
  <c r="F297" i="6" s="1"/>
  <c r="G297" i="6" s="1"/>
  <c r="D298" i="6"/>
  <c r="C298" i="6"/>
  <c r="B298" i="6"/>
  <c r="A299" i="6"/>
  <c r="B299" i="6" l="1"/>
  <c r="A300" i="6"/>
  <c r="D299" i="6"/>
  <c r="C299" i="6"/>
  <c r="E298" i="6"/>
  <c r="F298" i="6" s="1"/>
  <c r="G298" i="6" s="1"/>
  <c r="C300" i="6" l="1"/>
  <c r="B300" i="6"/>
  <c r="A301" i="6"/>
  <c r="D300" i="6"/>
  <c r="E299" i="6"/>
  <c r="F299" i="6" s="1"/>
  <c r="G299" i="6" s="1"/>
  <c r="E300" i="6" l="1"/>
  <c r="F300" i="6" s="1"/>
  <c r="G300" i="6" s="1"/>
  <c r="D301" i="6"/>
  <c r="B301" i="6"/>
  <c r="A302" i="6"/>
  <c r="C301" i="6"/>
  <c r="E301" i="6" l="1"/>
  <c r="F301" i="6" s="1"/>
  <c r="G301" i="6" s="1"/>
  <c r="C302" i="6"/>
  <c r="A303" i="6"/>
  <c r="D302" i="6"/>
  <c r="B302" i="6"/>
  <c r="D303" i="6" l="1"/>
  <c r="B303" i="6"/>
  <c r="A304" i="6"/>
  <c r="C303" i="6"/>
  <c r="E302" i="6"/>
  <c r="F302" i="6" s="1"/>
  <c r="G302" i="6" s="1"/>
  <c r="E303" i="6" l="1"/>
  <c r="F303" i="6" s="1"/>
  <c r="G303" i="6" s="1"/>
  <c r="C304" i="6"/>
  <c r="B304" i="6"/>
  <c r="D304" i="6"/>
  <c r="A305" i="6"/>
  <c r="A306" i="6" l="1"/>
  <c r="D305" i="6"/>
  <c r="C305" i="6"/>
  <c r="B305" i="6"/>
  <c r="E305" i="6" s="1"/>
  <c r="F305" i="6" s="1"/>
  <c r="G305" i="6" s="1"/>
  <c r="E304" i="6"/>
  <c r="F304" i="6" s="1"/>
  <c r="G304" i="6" s="1"/>
  <c r="D306" i="6" l="1"/>
  <c r="C306" i="6"/>
  <c r="B306" i="6"/>
  <c r="A307" i="6"/>
  <c r="E306" i="6" l="1"/>
  <c r="F306" i="6" s="1"/>
  <c r="G306" i="6" s="1"/>
  <c r="B307" i="6"/>
  <c r="A308" i="6"/>
  <c r="D307" i="6"/>
  <c r="C307" i="6"/>
  <c r="E307" i="6" l="1"/>
  <c r="F307" i="6" s="1"/>
  <c r="G307" i="6" s="1"/>
  <c r="C308" i="6"/>
  <c r="D308" i="6"/>
  <c r="B308" i="6"/>
  <c r="A309" i="6"/>
  <c r="D309" i="6" l="1"/>
  <c r="B309" i="6"/>
  <c r="A310" i="6"/>
  <c r="C309" i="6"/>
  <c r="E308" i="6"/>
  <c r="F308" i="6" s="1"/>
  <c r="G308" i="6" s="1"/>
  <c r="C310" i="6" l="1"/>
  <c r="A311" i="6"/>
  <c r="D310" i="6"/>
  <c r="B310" i="6"/>
  <c r="E309" i="6"/>
  <c r="F309" i="6" s="1"/>
  <c r="G309" i="6" s="1"/>
  <c r="E310" i="6" l="1"/>
  <c r="F310" i="6" s="1"/>
  <c r="G310" i="6" s="1"/>
  <c r="D311" i="6"/>
  <c r="B311" i="6"/>
  <c r="A312" i="6"/>
  <c r="C311" i="6"/>
  <c r="C312" i="6" l="1"/>
  <c r="B312" i="6"/>
  <c r="D312" i="6"/>
  <c r="A313" i="6"/>
  <c r="E311" i="6"/>
  <c r="F311" i="6" s="1"/>
  <c r="G311" i="6" s="1"/>
  <c r="A314" i="6" l="1"/>
  <c r="D313" i="6"/>
  <c r="C313" i="6"/>
  <c r="B313" i="6"/>
  <c r="E312" i="6"/>
  <c r="F312" i="6" s="1"/>
  <c r="G312" i="6" s="1"/>
  <c r="E313" i="6" l="1"/>
  <c r="F313" i="6" s="1"/>
  <c r="G313" i="6" s="1"/>
  <c r="D314" i="6"/>
  <c r="C314" i="6"/>
  <c r="A315" i="6"/>
  <c r="B314" i="6"/>
  <c r="E314" i="6" s="1"/>
  <c r="F314" i="6" s="1"/>
  <c r="G314" i="6" s="1"/>
  <c r="B315" i="6" l="1"/>
  <c r="A316" i="6"/>
  <c r="D315" i="6"/>
  <c r="C315" i="6"/>
  <c r="E315" i="6" l="1"/>
  <c r="F315" i="6" s="1"/>
  <c r="G315" i="6" s="1"/>
  <c r="C316" i="6"/>
  <c r="A317" i="6"/>
  <c r="D316" i="6"/>
  <c r="B316" i="6"/>
  <c r="D317" i="6" l="1"/>
  <c r="B317" i="6"/>
  <c r="A318" i="6"/>
  <c r="C317" i="6"/>
  <c r="E316" i="6"/>
  <c r="F316" i="6" s="1"/>
  <c r="G316" i="6" s="1"/>
  <c r="E317" i="6" l="1"/>
  <c r="F317" i="6" s="1"/>
  <c r="G317" i="6" s="1"/>
  <c r="C318" i="6"/>
  <c r="A319" i="6"/>
  <c r="D318" i="6"/>
  <c r="B318" i="6"/>
  <c r="E318" i="6" s="1"/>
  <c r="F318" i="6" s="1"/>
  <c r="G318" i="6" s="1"/>
  <c r="D319" i="6" l="1"/>
  <c r="B319" i="6"/>
  <c r="A320" i="6"/>
  <c r="C319" i="6"/>
  <c r="C320" i="6" l="1"/>
  <c r="B320" i="6"/>
  <c r="A321" i="6"/>
  <c r="D320" i="6"/>
  <c r="E319" i="6"/>
  <c r="F319" i="6" s="1"/>
  <c r="G319" i="6" s="1"/>
  <c r="E320" i="6" l="1"/>
  <c r="F320" i="6" s="1"/>
  <c r="G320" i="6" s="1"/>
  <c r="A322" i="6"/>
  <c r="D321" i="6"/>
  <c r="C321" i="6"/>
  <c r="B321" i="6"/>
  <c r="E321" i="6" s="1"/>
  <c r="F321" i="6" s="1"/>
  <c r="G321" i="6" s="1"/>
  <c r="D322" i="6" l="1"/>
  <c r="C322" i="6"/>
  <c r="A323" i="6"/>
  <c r="B322" i="6"/>
  <c r="E322" i="6" s="1"/>
  <c r="F322" i="6" s="1"/>
  <c r="G322" i="6" s="1"/>
  <c r="B323" i="6" l="1"/>
  <c r="A324" i="6"/>
  <c r="D323" i="6"/>
  <c r="C323" i="6"/>
  <c r="C324" i="6" l="1"/>
  <c r="D324" i="6"/>
  <c r="B324" i="6"/>
  <c r="E324" i="6" s="1"/>
  <c r="F324" i="6" s="1"/>
  <c r="G324" i="6" s="1"/>
  <c r="A325" i="6"/>
  <c r="E323" i="6"/>
  <c r="F323" i="6" s="1"/>
  <c r="G323" i="6" s="1"/>
  <c r="D325" i="6" l="1"/>
  <c r="B325" i="6"/>
  <c r="A326" i="6"/>
  <c r="C325" i="6"/>
  <c r="C326" i="6" l="1"/>
  <c r="A327" i="6"/>
  <c r="B326" i="6"/>
  <c r="D326" i="6"/>
  <c r="E325" i="6"/>
  <c r="F325" i="6" s="1"/>
  <c r="G325" i="6" s="1"/>
  <c r="E326" i="6" l="1"/>
  <c r="F326" i="6" s="1"/>
  <c r="G326" i="6" s="1"/>
  <c r="D327" i="6"/>
  <c r="B327" i="6"/>
  <c r="A328" i="6"/>
  <c r="C327" i="6"/>
  <c r="C328" i="6" l="1"/>
  <c r="B328" i="6"/>
  <c r="A329" i="6"/>
  <c r="D328" i="6"/>
  <c r="E327" i="6"/>
  <c r="F327" i="6" s="1"/>
  <c r="G327" i="6" s="1"/>
  <c r="E328" i="6" l="1"/>
  <c r="F328" i="6" s="1"/>
  <c r="G328" i="6" s="1"/>
  <c r="A330" i="6"/>
  <c r="D329" i="6"/>
  <c r="C329" i="6"/>
  <c r="B329" i="6"/>
  <c r="E329" i="6" s="1"/>
  <c r="F329" i="6" s="1"/>
  <c r="G329" i="6" s="1"/>
  <c r="D330" i="6" l="1"/>
  <c r="C330" i="6"/>
  <c r="A331" i="6"/>
  <c r="B330" i="6"/>
  <c r="E330" i="6" s="1"/>
  <c r="F330" i="6" s="1"/>
  <c r="G330" i="6" s="1"/>
  <c r="B331" i="6" l="1"/>
  <c r="A332" i="6"/>
  <c r="D331" i="6"/>
  <c r="C331" i="6"/>
  <c r="C332" i="6" l="1"/>
  <c r="A333" i="6"/>
  <c r="B332" i="6"/>
  <c r="D332" i="6"/>
  <c r="E331" i="6"/>
  <c r="F331" i="6" s="1"/>
  <c r="G331" i="6" s="1"/>
  <c r="E332" i="6" l="1"/>
  <c r="F332" i="6" s="1"/>
  <c r="G332" i="6" s="1"/>
  <c r="D333" i="6"/>
  <c r="B333" i="6"/>
  <c r="A334" i="6"/>
  <c r="C333" i="6"/>
  <c r="E333" i="6" l="1"/>
  <c r="F333" i="6" s="1"/>
  <c r="G333" i="6" s="1"/>
  <c r="C334" i="6"/>
  <c r="A335" i="6"/>
  <c r="D334" i="6"/>
  <c r="B334" i="6"/>
  <c r="D335" i="6" l="1"/>
  <c r="B335" i="6"/>
  <c r="A336" i="6"/>
  <c r="C335" i="6"/>
  <c r="E334" i="6"/>
  <c r="F334" i="6" s="1"/>
  <c r="G334" i="6" s="1"/>
  <c r="E335" i="6" l="1"/>
  <c r="F335" i="6" s="1"/>
  <c r="G335" i="6" s="1"/>
  <c r="C336" i="6"/>
  <c r="B336" i="6"/>
  <c r="A337" i="6"/>
  <c r="D336" i="6"/>
  <c r="A338" i="6" l="1"/>
  <c r="D337" i="6"/>
  <c r="C337" i="6"/>
  <c r="B337" i="6"/>
  <c r="E336" i="6"/>
  <c r="F336" i="6" s="1"/>
  <c r="G336" i="6" s="1"/>
  <c r="E337" i="6" l="1"/>
  <c r="F337" i="6" s="1"/>
  <c r="G337" i="6" s="1"/>
  <c r="D338" i="6"/>
  <c r="C338" i="6"/>
  <c r="A339" i="6"/>
  <c r="B338" i="6"/>
  <c r="E338" i="6" s="1"/>
  <c r="F338" i="6" s="1"/>
  <c r="G338" i="6" s="1"/>
  <c r="B339" i="6" l="1"/>
  <c r="A340" i="6"/>
  <c r="D339" i="6"/>
  <c r="C339" i="6"/>
  <c r="C340" i="6" l="1"/>
  <c r="A341" i="6"/>
  <c r="D340" i="6"/>
  <c r="B340" i="6"/>
  <c r="E339" i="6"/>
  <c r="F339" i="6" s="1"/>
  <c r="G339" i="6" s="1"/>
  <c r="E340" i="6" l="1"/>
  <c r="F340" i="6" s="1"/>
  <c r="G340" i="6" s="1"/>
  <c r="D341" i="6"/>
  <c r="B341" i="6"/>
  <c r="A342" i="6"/>
  <c r="C341" i="6"/>
  <c r="C342" i="6" l="1"/>
  <c r="A343" i="6"/>
  <c r="B342" i="6"/>
  <c r="D342" i="6"/>
  <c r="E341" i="6"/>
  <c r="F341" i="6" s="1"/>
  <c r="G341" i="6" s="1"/>
  <c r="E342" i="6" l="1"/>
  <c r="F342" i="6" s="1"/>
  <c r="G342" i="6" s="1"/>
  <c r="D343" i="6"/>
  <c r="B343" i="6"/>
  <c r="A344" i="6"/>
  <c r="C343" i="6"/>
  <c r="C344" i="6" l="1"/>
  <c r="B344" i="6"/>
  <c r="A345" i="6"/>
  <c r="D344" i="6"/>
  <c r="E343" i="6"/>
  <c r="F343" i="6" s="1"/>
  <c r="G343" i="6" s="1"/>
  <c r="A346" i="6" l="1"/>
  <c r="D345" i="6"/>
  <c r="C345" i="6"/>
  <c r="B345" i="6"/>
  <c r="E344" i="6"/>
  <c r="F344" i="6" s="1"/>
  <c r="G344" i="6" s="1"/>
  <c r="E345" i="6" l="1"/>
  <c r="F345" i="6" s="1"/>
  <c r="G345" i="6" s="1"/>
  <c r="D346" i="6"/>
  <c r="C346" i="6"/>
  <c r="A347" i="6"/>
  <c r="B346" i="6"/>
  <c r="E346" i="6" s="1"/>
  <c r="F346" i="6" s="1"/>
  <c r="G346" i="6" s="1"/>
  <c r="B347" i="6" l="1"/>
  <c r="A348" i="6"/>
  <c r="D347" i="6"/>
  <c r="C347" i="6"/>
  <c r="C348" i="6" l="1"/>
  <c r="A349" i="6"/>
  <c r="B348" i="6"/>
  <c r="D348" i="6"/>
  <c r="E347" i="6"/>
  <c r="F347" i="6" s="1"/>
  <c r="G347" i="6" s="1"/>
  <c r="E348" i="6" l="1"/>
  <c r="F348" i="6" s="1"/>
  <c r="G348" i="6" s="1"/>
  <c r="D349" i="6"/>
  <c r="B349" i="6"/>
  <c r="A350" i="6"/>
  <c r="C349" i="6"/>
  <c r="E349" i="6" l="1"/>
  <c r="F349" i="6" s="1"/>
  <c r="G349" i="6" s="1"/>
  <c r="C350" i="6"/>
  <c r="A351" i="6"/>
  <c r="D350" i="6"/>
  <c r="B350" i="6"/>
  <c r="D351" i="6" l="1"/>
  <c r="B351" i="6"/>
  <c r="A352" i="6"/>
  <c r="C351" i="6"/>
  <c r="E350" i="6"/>
  <c r="F350" i="6" s="1"/>
  <c r="G350" i="6" s="1"/>
  <c r="E351" i="6" l="1"/>
  <c r="F351" i="6" s="1"/>
  <c r="G351" i="6" s="1"/>
  <c r="C352" i="6"/>
  <c r="B352" i="6"/>
  <c r="A353" i="6"/>
  <c r="D352" i="6"/>
  <c r="E352" i="6" l="1"/>
  <c r="F352" i="6" s="1"/>
  <c r="G352" i="6" s="1"/>
  <c r="A354" i="6"/>
  <c r="D353" i="6"/>
  <c r="C353" i="6"/>
  <c r="B353" i="6"/>
  <c r="E353" i="6" s="1"/>
  <c r="F353" i="6" s="1"/>
  <c r="G353" i="6" s="1"/>
  <c r="D354" i="6" l="1"/>
  <c r="C354" i="6"/>
  <c r="A355" i="6"/>
  <c r="B354" i="6"/>
  <c r="E354" i="6" l="1"/>
  <c r="F354" i="6" s="1"/>
  <c r="G354" i="6" s="1"/>
  <c r="B355" i="6"/>
  <c r="A356" i="6"/>
  <c r="D355" i="6"/>
  <c r="C355" i="6"/>
  <c r="C356" i="6" l="1"/>
  <c r="D356" i="6"/>
  <c r="B356" i="6"/>
  <c r="E356" i="6" s="1"/>
  <c r="F356" i="6" s="1"/>
  <c r="G356" i="6" s="1"/>
  <c r="A357" i="6"/>
  <c r="E355" i="6"/>
  <c r="F355" i="6" s="1"/>
  <c r="G355" i="6" s="1"/>
  <c r="D357" i="6" l="1"/>
  <c r="B357" i="6"/>
  <c r="A358" i="6"/>
  <c r="C357" i="6"/>
  <c r="E357" i="6" l="1"/>
  <c r="F357" i="6" s="1"/>
  <c r="G357" i="6" s="1"/>
  <c r="C358" i="6"/>
  <c r="A359" i="6"/>
  <c r="B358" i="6"/>
  <c r="D358" i="6"/>
  <c r="E358" i="6" l="1"/>
  <c r="F358" i="6" s="1"/>
  <c r="G358" i="6" s="1"/>
  <c r="D359" i="6"/>
  <c r="B359" i="6"/>
  <c r="A360" i="6"/>
  <c r="C359" i="6"/>
  <c r="C360" i="6" l="1"/>
  <c r="B360" i="6"/>
  <c r="A361" i="6"/>
  <c r="D360" i="6"/>
  <c r="E359" i="6"/>
  <c r="F359" i="6" s="1"/>
  <c r="G359" i="6" s="1"/>
  <c r="E360" i="6" l="1"/>
  <c r="F360" i="6" s="1"/>
  <c r="G360" i="6" s="1"/>
  <c r="A362" i="6"/>
  <c r="D361" i="6"/>
  <c r="C361" i="6"/>
  <c r="B361" i="6"/>
  <c r="E361" i="6" l="1"/>
  <c r="F361" i="6" s="1"/>
  <c r="G361" i="6" s="1"/>
  <c r="D362" i="6"/>
  <c r="C362" i="6"/>
  <c r="B362" i="6"/>
  <c r="A363" i="6"/>
  <c r="B363" i="6" l="1"/>
  <c r="A364" i="6"/>
  <c r="D363" i="6"/>
  <c r="C363" i="6"/>
  <c r="E362" i="6"/>
  <c r="F362" i="6" s="1"/>
  <c r="G362" i="6" s="1"/>
  <c r="C364" i="6" l="1"/>
  <c r="B364" i="6"/>
  <c r="A365" i="6"/>
  <c r="D364" i="6"/>
  <c r="E363" i="6"/>
  <c r="F363" i="6" s="1"/>
  <c r="G363" i="6" s="1"/>
  <c r="D365" i="6" l="1"/>
  <c r="B365" i="6"/>
  <c r="A366" i="6"/>
  <c r="C365" i="6"/>
  <c r="E364" i="6"/>
  <c r="F364" i="6" s="1"/>
  <c r="G364" i="6" s="1"/>
  <c r="E365" i="6" l="1"/>
  <c r="F365" i="6" s="1"/>
  <c r="G365" i="6" s="1"/>
  <c r="C366" i="6"/>
  <c r="A367" i="6"/>
  <c r="D366" i="6"/>
  <c r="B366" i="6"/>
  <c r="D367" i="6" l="1"/>
  <c r="B367" i="6"/>
  <c r="A368" i="6"/>
  <c r="C367" i="6"/>
  <c r="E366" i="6"/>
  <c r="F366" i="6" s="1"/>
  <c r="G366" i="6" s="1"/>
  <c r="C368" i="6" l="1"/>
  <c r="B368" i="6"/>
  <c r="D368" i="6"/>
  <c r="A369" i="6"/>
  <c r="E367" i="6"/>
  <c r="F367" i="6" s="1"/>
  <c r="G367" i="6" s="1"/>
  <c r="A370" i="6" l="1"/>
  <c r="D369" i="6"/>
  <c r="C369" i="6"/>
  <c r="B369" i="6"/>
  <c r="E368" i="6"/>
  <c r="F368" i="6" s="1"/>
  <c r="G368" i="6" s="1"/>
  <c r="E369" i="6" l="1"/>
  <c r="F369" i="6" s="1"/>
  <c r="G369" i="6" s="1"/>
  <c r="D370" i="6"/>
  <c r="C370" i="6"/>
  <c r="B370" i="6"/>
  <c r="A371" i="6"/>
  <c r="B371" i="6" l="1"/>
  <c r="A372" i="6"/>
  <c r="D371" i="6"/>
  <c r="C371" i="6"/>
  <c r="E370" i="6"/>
  <c r="F370" i="6" s="1"/>
  <c r="G370" i="6" s="1"/>
  <c r="C372" i="6" l="1"/>
  <c r="D372" i="6"/>
  <c r="A373" i="6"/>
  <c r="B372" i="6"/>
  <c r="E372" i="6" s="1"/>
  <c r="F372" i="6" s="1"/>
  <c r="G372" i="6" s="1"/>
  <c r="E371" i="6"/>
  <c r="F371" i="6" s="1"/>
  <c r="G371" i="6" s="1"/>
  <c r="D373" i="6" l="1"/>
  <c r="B373" i="6"/>
  <c r="A374" i="6"/>
  <c r="C373" i="6"/>
  <c r="C374" i="6" l="1"/>
  <c r="A375" i="6"/>
  <c r="D374" i="6"/>
  <c r="B374" i="6"/>
  <c r="E373" i="6"/>
  <c r="F373" i="6" s="1"/>
  <c r="G373" i="6" s="1"/>
  <c r="E374" i="6" l="1"/>
  <c r="F374" i="6" s="1"/>
  <c r="G374" i="6" s="1"/>
  <c r="D375" i="6"/>
  <c r="B375" i="6"/>
  <c r="A376" i="6"/>
  <c r="C375" i="6"/>
  <c r="C376" i="6" l="1"/>
  <c r="B376" i="6"/>
  <c r="D376" i="6"/>
  <c r="A377" i="6"/>
  <c r="E375" i="6"/>
  <c r="F375" i="6" s="1"/>
  <c r="G375" i="6" s="1"/>
  <c r="A378" i="6" l="1"/>
  <c r="D377" i="6"/>
  <c r="C377" i="6"/>
  <c r="B377" i="6"/>
  <c r="E376" i="6"/>
  <c r="F376" i="6" s="1"/>
  <c r="G376" i="6" s="1"/>
  <c r="E377" i="6" l="1"/>
  <c r="F377" i="6" s="1"/>
  <c r="G377" i="6" s="1"/>
  <c r="D378" i="6"/>
  <c r="C378" i="6"/>
  <c r="A379" i="6"/>
  <c r="B378" i="6"/>
  <c r="B379" i="6" l="1"/>
  <c r="A380" i="6"/>
  <c r="D379" i="6"/>
  <c r="C379" i="6"/>
  <c r="E378" i="6"/>
  <c r="F378" i="6" s="1"/>
  <c r="G378" i="6" s="1"/>
  <c r="C380" i="6" l="1"/>
  <c r="A381" i="6"/>
  <c r="D380" i="6"/>
  <c r="B380" i="6"/>
  <c r="E379" i="6"/>
  <c r="F379" i="6" s="1"/>
  <c r="G379" i="6" s="1"/>
  <c r="E380" i="6" l="1"/>
  <c r="F380" i="6" s="1"/>
  <c r="G380" i="6" s="1"/>
  <c r="D381" i="6"/>
  <c r="B381" i="6"/>
  <c r="A382" i="6"/>
  <c r="C381" i="6"/>
  <c r="E381" i="6" l="1"/>
  <c r="F381" i="6" s="1"/>
  <c r="G381" i="6" s="1"/>
  <c r="C382" i="6"/>
  <c r="A383" i="6"/>
  <c r="D382" i="6"/>
  <c r="B382" i="6"/>
  <c r="E382" i="6" s="1"/>
  <c r="F382" i="6" s="1"/>
  <c r="G382" i="6" s="1"/>
  <c r="D383" i="6" l="1"/>
  <c r="B383" i="6"/>
  <c r="A384" i="6"/>
  <c r="C383" i="6"/>
  <c r="C384" i="6" l="1"/>
  <c r="B384" i="6"/>
  <c r="D384" i="6"/>
  <c r="A385" i="6"/>
  <c r="E383" i="6"/>
  <c r="F383" i="6" s="1"/>
  <c r="G383" i="6" s="1"/>
  <c r="A386" i="6" l="1"/>
  <c r="D385" i="6"/>
  <c r="C385" i="6"/>
  <c r="B385" i="6"/>
  <c r="E384" i="6"/>
  <c r="F384" i="6" s="1"/>
  <c r="G384" i="6" s="1"/>
  <c r="E385" i="6" l="1"/>
  <c r="F385" i="6" s="1"/>
  <c r="G385" i="6" s="1"/>
  <c r="D386" i="6"/>
  <c r="C386" i="6"/>
  <c r="A387" i="6"/>
  <c r="B386" i="6"/>
  <c r="E386" i="6" l="1"/>
  <c r="F386" i="6" s="1"/>
  <c r="G386" i="6" s="1"/>
  <c r="B387" i="6"/>
  <c r="A388" i="6"/>
  <c r="D387" i="6"/>
  <c r="C387" i="6"/>
  <c r="C388" i="6" l="1"/>
  <c r="D388" i="6"/>
  <c r="A389" i="6"/>
  <c r="B388" i="6"/>
  <c r="E388" i="6" s="1"/>
  <c r="F388" i="6" s="1"/>
  <c r="G388" i="6" s="1"/>
  <c r="E387" i="6"/>
  <c r="F387" i="6" s="1"/>
  <c r="G387" i="6" s="1"/>
  <c r="D389" i="6" l="1"/>
  <c r="B389" i="6"/>
  <c r="A390" i="6"/>
  <c r="C389" i="6"/>
  <c r="C390" i="6" l="1"/>
  <c r="A391" i="6"/>
  <c r="B390" i="6"/>
  <c r="D390" i="6"/>
  <c r="E389" i="6"/>
  <c r="F389" i="6" s="1"/>
  <c r="G389" i="6" s="1"/>
  <c r="E390" i="6" l="1"/>
  <c r="F390" i="6" s="1"/>
  <c r="G390" i="6" s="1"/>
  <c r="D391" i="6"/>
  <c r="B391" i="6"/>
  <c r="A392" i="6"/>
  <c r="C391" i="6"/>
  <c r="C392" i="6" l="1"/>
  <c r="B392" i="6"/>
  <c r="A393" i="6"/>
  <c r="D392" i="6"/>
  <c r="E391" i="6"/>
  <c r="F391" i="6" s="1"/>
  <c r="G391" i="6" s="1"/>
  <c r="A394" i="6" l="1"/>
  <c r="D393" i="6"/>
  <c r="C393" i="6"/>
  <c r="B393" i="6"/>
  <c r="E392" i="6"/>
  <c r="F392" i="6" s="1"/>
  <c r="G392" i="6" s="1"/>
  <c r="E393" i="6" l="1"/>
  <c r="F393" i="6" s="1"/>
  <c r="G393" i="6" s="1"/>
  <c r="D394" i="6"/>
  <c r="C394" i="6"/>
  <c r="A395" i="6"/>
  <c r="B394" i="6"/>
  <c r="E394" i="6" l="1"/>
  <c r="F394" i="6" s="1"/>
  <c r="G394" i="6" s="1"/>
  <c r="B395" i="6"/>
  <c r="A396" i="6"/>
  <c r="D395" i="6"/>
  <c r="C395" i="6"/>
  <c r="E395" i="6" l="1"/>
  <c r="F395" i="6" s="1"/>
  <c r="G395" i="6" s="1"/>
  <c r="C396" i="6"/>
  <c r="A397" i="6"/>
  <c r="B396" i="6"/>
  <c r="D396" i="6"/>
  <c r="E396" i="6" l="1"/>
  <c r="F396" i="6" s="1"/>
  <c r="G396" i="6" s="1"/>
  <c r="D397" i="6"/>
  <c r="B397" i="6"/>
  <c r="A398" i="6"/>
  <c r="C397" i="6"/>
  <c r="E397" i="6" l="1"/>
  <c r="F397" i="6" s="1"/>
  <c r="G397" i="6" s="1"/>
  <c r="C398" i="6"/>
  <c r="A399" i="6"/>
  <c r="D398" i="6"/>
  <c r="B398" i="6"/>
  <c r="E398" i="6" l="1"/>
  <c r="F398" i="6" s="1"/>
  <c r="G398" i="6" s="1"/>
  <c r="D399" i="6"/>
  <c r="B399" i="6"/>
  <c r="A400" i="6"/>
  <c r="C399" i="6"/>
  <c r="A401" i="6" l="1"/>
  <c r="C400" i="6"/>
  <c r="B400" i="6"/>
  <c r="D400" i="6"/>
  <c r="E399" i="6"/>
  <c r="F399" i="6" s="1"/>
  <c r="G399" i="6" s="1"/>
  <c r="E400" i="6" l="1"/>
  <c r="F400" i="6" s="1"/>
  <c r="G400" i="6" s="1"/>
  <c r="C401" i="6"/>
  <c r="A402" i="6"/>
  <c r="D401" i="6"/>
  <c r="B401" i="6"/>
  <c r="E401" i="6" l="1"/>
  <c r="F401" i="6" s="1"/>
  <c r="G401" i="6" s="1"/>
  <c r="D402" i="6"/>
  <c r="B402" i="6"/>
  <c r="A403" i="6"/>
  <c r="C402" i="6"/>
  <c r="C403" i="6" l="1"/>
  <c r="A404" i="6"/>
  <c r="D403" i="6"/>
  <c r="B403" i="6"/>
  <c r="E402" i="6"/>
  <c r="F402" i="6" s="1"/>
  <c r="G402" i="6" s="1"/>
  <c r="E403" i="6" l="1"/>
  <c r="F403" i="6" s="1"/>
  <c r="G403" i="6" s="1"/>
  <c r="D404" i="6"/>
  <c r="B404" i="6"/>
  <c r="A405" i="6"/>
  <c r="C404" i="6"/>
  <c r="C405" i="6" l="1"/>
  <c r="B405" i="6"/>
  <c r="A406" i="6"/>
  <c r="D405" i="6"/>
  <c r="E404" i="6"/>
  <c r="F404" i="6" s="1"/>
  <c r="G404" i="6" s="1"/>
  <c r="A407" i="6" l="1"/>
  <c r="D406" i="6"/>
  <c r="C406" i="6"/>
  <c r="B406" i="6"/>
  <c r="E405" i="6"/>
  <c r="F405" i="6" s="1"/>
  <c r="G405" i="6" s="1"/>
  <c r="E406" i="6" l="1"/>
  <c r="F406" i="6" s="1"/>
  <c r="G406" i="6" s="1"/>
  <c r="D407" i="6"/>
  <c r="C407" i="6"/>
  <c r="A408" i="6"/>
  <c r="B407" i="6"/>
  <c r="E407" i="6" l="1"/>
  <c r="F407" i="6" s="1"/>
  <c r="G407" i="6" s="1"/>
  <c r="B408" i="6"/>
  <c r="A409" i="6"/>
  <c r="D408" i="6"/>
  <c r="C408" i="6"/>
  <c r="C409" i="6" l="1"/>
  <c r="D409" i="6"/>
  <c r="A410" i="6"/>
  <c r="B409" i="6"/>
  <c r="E408" i="6"/>
  <c r="F408" i="6" s="1"/>
  <c r="G408" i="6" s="1"/>
  <c r="E409" i="6" l="1"/>
  <c r="F409" i="6" s="1"/>
  <c r="G409" i="6" s="1"/>
  <c r="D410" i="6"/>
  <c r="B410" i="6"/>
  <c r="A411" i="6"/>
  <c r="C410" i="6"/>
  <c r="E410" i="6" l="1"/>
  <c r="F410" i="6" s="1"/>
  <c r="G410" i="6" s="1"/>
  <c r="C411" i="6"/>
  <c r="A412" i="6"/>
  <c r="B411" i="6"/>
  <c r="D411" i="6"/>
  <c r="E411" i="6" l="1"/>
  <c r="F411" i="6" s="1"/>
  <c r="G411" i="6" s="1"/>
  <c r="D412" i="6"/>
  <c r="B412" i="6"/>
  <c r="A413" i="6"/>
  <c r="C412" i="6"/>
  <c r="E412" i="6" l="1"/>
  <c r="F412" i="6" s="1"/>
  <c r="G412" i="6" s="1"/>
  <c r="C413" i="6"/>
  <c r="B413" i="6"/>
  <c r="A414" i="6"/>
  <c r="D413" i="6"/>
  <c r="A415" i="6" l="1"/>
  <c r="D414" i="6"/>
  <c r="C414" i="6"/>
  <c r="B414" i="6"/>
  <c r="E413" i="6"/>
  <c r="F413" i="6" s="1"/>
  <c r="G413" i="6" s="1"/>
  <c r="E414" i="6" l="1"/>
  <c r="F414" i="6" s="1"/>
  <c r="G414" i="6" s="1"/>
  <c r="D415" i="6"/>
  <c r="C415" i="6"/>
  <c r="A416" i="6"/>
  <c r="B415" i="6"/>
  <c r="E415" i="6" l="1"/>
  <c r="F415" i="6" s="1"/>
  <c r="G415" i="6" s="1"/>
  <c r="B416" i="6"/>
  <c r="A417" i="6"/>
  <c r="D416" i="6"/>
  <c r="C416" i="6"/>
  <c r="C417" i="6" l="1"/>
  <c r="A418" i="6"/>
  <c r="B417" i="6"/>
  <c r="D417" i="6"/>
  <c r="E416" i="6"/>
  <c r="F416" i="6" s="1"/>
  <c r="G416" i="6" s="1"/>
  <c r="E417" i="6" l="1"/>
  <c r="F417" i="6" s="1"/>
  <c r="G417" i="6" s="1"/>
  <c r="D418" i="6"/>
  <c r="B418" i="6"/>
  <c r="A419" i="6"/>
  <c r="C418" i="6"/>
  <c r="C419" i="6" l="1"/>
  <c r="A420" i="6"/>
  <c r="D419" i="6"/>
  <c r="B419" i="6"/>
  <c r="E418" i="6"/>
  <c r="F418" i="6" s="1"/>
  <c r="G418" i="6" s="1"/>
  <c r="E419" i="6" l="1"/>
  <c r="F419" i="6" s="1"/>
  <c r="G419" i="6" s="1"/>
  <c r="D420" i="6"/>
  <c r="B420" i="6"/>
  <c r="A421" i="6"/>
  <c r="C420" i="6"/>
  <c r="C421" i="6" l="1"/>
  <c r="B421" i="6"/>
  <c r="A422" i="6"/>
  <c r="D421" i="6"/>
  <c r="E420" i="6"/>
  <c r="F420" i="6" s="1"/>
  <c r="G420" i="6" s="1"/>
  <c r="A423" i="6" l="1"/>
  <c r="D422" i="6"/>
  <c r="C422" i="6"/>
  <c r="B422" i="6"/>
  <c r="E421" i="6"/>
  <c r="F421" i="6" s="1"/>
  <c r="G421" i="6" s="1"/>
  <c r="E422" i="6" l="1"/>
  <c r="F422" i="6" s="1"/>
  <c r="G422" i="6" s="1"/>
  <c r="D423" i="6"/>
  <c r="C423" i="6"/>
  <c r="A424" i="6"/>
  <c r="B423" i="6"/>
  <c r="E423" i="6" l="1"/>
  <c r="F423" i="6" s="1"/>
  <c r="G423" i="6" s="1"/>
  <c r="B424" i="6"/>
  <c r="A425" i="6"/>
  <c r="D424" i="6"/>
  <c r="C424" i="6"/>
  <c r="C425" i="6" l="1"/>
  <c r="A426" i="6"/>
  <c r="D425" i="6"/>
  <c r="B425" i="6"/>
  <c r="E424" i="6"/>
  <c r="F424" i="6" s="1"/>
  <c r="G424" i="6" s="1"/>
  <c r="E425" i="6" l="1"/>
  <c r="F425" i="6" s="1"/>
  <c r="G425" i="6" s="1"/>
  <c r="D426" i="6"/>
  <c r="B426" i="6"/>
  <c r="A427" i="6"/>
  <c r="C426" i="6"/>
  <c r="C427" i="6" l="1"/>
  <c r="A428" i="6"/>
  <c r="B427" i="6"/>
  <c r="D427" i="6"/>
  <c r="E426" i="6"/>
  <c r="F426" i="6" s="1"/>
  <c r="G426" i="6" s="1"/>
  <c r="E427" i="6" l="1"/>
  <c r="F427" i="6" s="1"/>
  <c r="G427" i="6" s="1"/>
  <c r="D428" i="6"/>
  <c r="B428" i="6"/>
  <c r="A429" i="6"/>
  <c r="C428" i="6"/>
  <c r="C429" i="6" l="1"/>
  <c r="B429" i="6"/>
  <c r="A430" i="6"/>
  <c r="D429" i="6"/>
  <c r="E428" i="6"/>
  <c r="F428" i="6" s="1"/>
  <c r="G428" i="6" s="1"/>
  <c r="A431" i="6" l="1"/>
  <c r="D430" i="6"/>
  <c r="C430" i="6"/>
  <c r="B430" i="6"/>
  <c r="E429" i="6"/>
  <c r="F429" i="6" s="1"/>
  <c r="G429" i="6" s="1"/>
  <c r="E430" i="6" l="1"/>
  <c r="F430" i="6" s="1"/>
  <c r="G430" i="6" s="1"/>
  <c r="D431" i="6"/>
  <c r="C431" i="6"/>
  <c r="A432" i="6"/>
  <c r="B431" i="6"/>
  <c r="E431" i="6" l="1"/>
  <c r="F431" i="6" s="1"/>
  <c r="G431" i="6" s="1"/>
  <c r="B432" i="6"/>
  <c r="A433" i="6"/>
  <c r="D432" i="6"/>
  <c r="C432" i="6"/>
  <c r="C433" i="6" l="1"/>
  <c r="A434" i="6"/>
  <c r="B433" i="6"/>
  <c r="D433" i="6"/>
  <c r="E432" i="6"/>
  <c r="F432" i="6" s="1"/>
  <c r="G432" i="6" s="1"/>
  <c r="E433" i="6" l="1"/>
  <c r="F433" i="6" s="1"/>
  <c r="G433" i="6" s="1"/>
  <c r="D434" i="6"/>
  <c r="B434" i="6"/>
  <c r="A435" i="6"/>
  <c r="C434" i="6"/>
  <c r="C435" i="6" l="1"/>
  <c r="A436" i="6"/>
  <c r="D435" i="6"/>
  <c r="B435" i="6"/>
  <c r="E434" i="6"/>
  <c r="F434" i="6" s="1"/>
  <c r="G434" i="6" s="1"/>
  <c r="E435" i="6" l="1"/>
  <c r="F435" i="6" s="1"/>
  <c r="G435" i="6" s="1"/>
  <c r="D436" i="6"/>
  <c r="B436" i="6"/>
  <c r="A437" i="6"/>
  <c r="C436" i="6"/>
  <c r="C437" i="6" l="1"/>
  <c r="B437" i="6"/>
  <c r="A438" i="6"/>
  <c r="D437" i="6"/>
  <c r="E436" i="6"/>
  <c r="F436" i="6" s="1"/>
  <c r="G436" i="6" s="1"/>
  <c r="A439" i="6" l="1"/>
  <c r="D438" i="6"/>
  <c r="C438" i="6"/>
  <c r="B438" i="6"/>
  <c r="E437" i="6"/>
  <c r="F437" i="6" s="1"/>
  <c r="G437" i="6" s="1"/>
  <c r="D439" i="6" l="1"/>
  <c r="C439" i="6"/>
  <c r="A440" i="6"/>
  <c r="B439" i="6"/>
  <c r="E438" i="6"/>
  <c r="F438" i="6" s="1"/>
  <c r="G438" i="6" s="1"/>
  <c r="E439" i="6" l="1"/>
  <c r="F439" i="6" s="1"/>
  <c r="G439" i="6" s="1"/>
  <c r="B440" i="6"/>
  <c r="A441" i="6"/>
  <c r="D440" i="6"/>
  <c r="C440" i="6"/>
  <c r="C441" i="6" l="1"/>
  <c r="D441" i="6"/>
  <c r="B441" i="6"/>
  <c r="A442" i="6"/>
  <c r="E440" i="6"/>
  <c r="F440" i="6" s="1"/>
  <c r="G440" i="6" s="1"/>
  <c r="E441" i="6" l="1"/>
  <c r="F441" i="6" s="1"/>
  <c r="G441" i="6" s="1"/>
  <c r="D442" i="6"/>
  <c r="B442" i="6"/>
  <c r="A443" i="6"/>
  <c r="C442" i="6"/>
  <c r="C443" i="6" l="1"/>
  <c r="A444" i="6"/>
  <c r="B443" i="6"/>
  <c r="D443" i="6"/>
  <c r="E442" i="6"/>
  <c r="F442" i="6" s="1"/>
  <c r="G442" i="6" s="1"/>
  <c r="E443" i="6" l="1"/>
  <c r="F443" i="6" s="1"/>
  <c r="G443" i="6" s="1"/>
  <c r="D444" i="6"/>
  <c r="B444" i="6"/>
  <c r="A445" i="6"/>
  <c r="C444" i="6"/>
  <c r="E444" i="6" l="1"/>
  <c r="F444" i="6" s="1"/>
  <c r="G444" i="6" s="1"/>
  <c r="C445" i="6"/>
  <c r="B445" i="6"/>
  <c r="A446" i="6"/>
  <c r="D445" i="6"/>
  <c r="E445" i="6" l="1"/>
  <c r="F445" i="6" s="1"/>
  <c r="G445" i="6" s="1"/>
  <c r="A447" i="6"/>
  <c r="D446" i="6"/>
  <c r="C446" i="6"/>
  <c r="B446" i="6"/>
  <c r="E446" i="6" l="1"/>
  <c r="F446" i="6" s="1"/>
  <c r="G446" i="6" s="1"/>
  <c r="D447" i="6"/>
  <c r="C447" i="6"/>
  <c r="B447" i="6"/>
  <c r="A448" i="6"/>
  <c r="B448" i="6" l="1"/>
  <c r="A449" i="6"/>
  <c r="D448" i="6"/>
  <c r="C448" i="6"/>
  <c r="E447" i="6"/>
  <c r="F447" i="6" s="1"/>
  <c r="G447" i="6" s="1"/>
  <c r="C449" i="6" l="1"/>
  <c r="B449" i="6"/>
  <c r="A450" i="6"/>
  <c r="D449" i="6"/>
  <c r="E448" i="6"/>
  <c r="F448" i="6" s="1"/>
  <c r="G448" i="6" s="1"/>
  <c r="D450" i="6" l="1"/>
  <c r="B450" i="6"/>
  <c r="A451" i="6"/>
  <c r="C450" i="6"/>
  <c r="E449" i="6"/>
  <c r="F449" i="6" s="1"/>
  <c r="G449" i="6" s="1"/>
  <c r="E450" i="6" l="1"/>
  <c r="F450" i="6" s="1"/>
  <c r="G450" i="6" s="1"/>
  <c r="C451" i="6"/>
  <c r="A452" i="6"/>
  <c r="D451" i="6"/>
  <c r="B451" i="6"/>
  <c r="E451" i="6" s="1"/>
  <c r="F451" i="6" s="1"/>
  <c r="G451" i="6" s="1"/>
  <c r="D452" i="6" l="1"/>
  <c r="B452" i="6"/>
  <c r="A453" i="6"/>
  <c r="C452" i="6"/>
  <c r="C453" i="6" l="1"/>
  <c r="B453" i="6"/>
  <c r="D453" i="6"/>
  <c r="A454" i="6"/>
  <c r="E452" i="6"/>
  <c r="F452" i="6" s="1"/>
  <c r="G452" i="6" s="1"/>
  <c r="A455" i="6" l="1"/>
  <c r="D454" i="6"/>
  <c r="C454" i="6"/>
  <c r="B454" i="6"/>
  <c r="E453" i="6"/>
  <c r="F453" i="6" s="1"/>
  <c r="G453" i="6" s="1"/>
  <c r="E454" i="6" l="1"/>
  <c r="F454" i="6" s="1"/>
  <c r="G454" i="6" s="1"/>
  <c r="D455" i="6"/>
  <c r="C455" i="6"/>
  <c r="B455" i="6"/>
  <c r="A456" i="6"/>
  <c r="B456" i="6" l="1"/>
  <c r="A457" i="6"/>
  <c r="D456" i="6"/>
  <c r="C456" i="6"/>
  <c r="E455" i="6"/>
  <c r="F455" i="6" s="1"/>
  <c r="G455" i="6" s="1"/>
  <c r="C457" i="6" l="1"/>
  <c r="D457" i="6"/>
  <c r="B457" i="6"/>
  <c r="A458" i="6"/>
  <c r="E456" i="6"/>
  <c r="F456" i="6" s="1"/>
  <c r="G456" i="6" s="1"/>
  <c r="E457" i="6" l="1"/>
  <c r="F457" i="6" s="1"/>
  <c r="G457" i="6" s="1"/>
  <c r="D458" i="6"/>
  <c r="B458" i="6"/>
  <c r="A459" i="6"/>
  <c r="C458" i="6"/>
  <c r="E458" i="6" l="1"/>
  <c r="F458" i="6" s="1"/>
  <c r="G458" i="6" s="1"/>
  <c r="C459" i="6"/>
  <c r="A460" i="6"/>
  <c r="D459" i="6"/>
  <c r="B459" i="6"/>
  <c r="E459" i="6" l="1"/>
  <c r="F459" i="6" s="1"/>
  <c r="G459" i="6" s="1"/>
  <c r="D460" i="6"/>
  <c r="B460" i="6"/>
  <c r="A461" i="6"/>
  <c r="C460" i="6"/>
  <c r="C461" i="6" l="1"/>
  <c r="B461" i="6"/>
  <c r="D461" i="6"/>
  <c r="A462" i="6"/>
  <c r="E460" i="6"/>
  <c r="F460" i="6" s="1"/>
  <c r="G460" i="6" s="1"/>
  <c r="A463" i="6" l="1"/>
  <c r="D462" i="6"/>
  <c r="C462" i="6"/>
  <c r="B462" i="6"/>
  <c r="E461" i="6"/>
  <c r="F461" i="6" s="1"/>
  <c r="G461" i="6" s="1"/>
  <c r="E462" i="6" l="1"/>
  <c r="F462" i="6" s="1"/>
  <c r="G462" i="6" s="1"/>
  <c r="D463" i="6"/>
  <c r="C463" i="6"/>
  <c r="B463" i="6"/>
  <c r="A464" i="6"/>
  <c r="B464" i="6" l="1"/>
  <c r="A465" i="6"/>
  <c r="D464" i="6"/>
  <c r="C464" i="6"/>
  <c r="E463" i="6"/>
  <c r="F463" i="6" s="1"/>
  <c r="G463" i="6" s="1"/>
  <c r="C465" i="6" l="1"/>
  <c r="A466" i="6"/>
  <c r="D465" i="6"/>
  <c r="B465" i="6"/>
  <c r="E464" i="6"/>
  <c r="F464" i="6" s="1"/>
  <c r="G464" i="6" s="1"/>
  <c r="E465" i="6" l="1"/>
  <c r="F465" i="6" s="1"/>
  <c r="G465" i="6" s="1"/>
  <c r="D466" i="6"/>
  <c r="B466" i="6"/>
  <c r="A467" i="6"/>
  <c r="C466" i="6"/>
  <c r="C467" i="6" l="1"/>
  <c r="A468" i="6"/>
  <c r="D467" i="6"/>
  <c r="B467" i="6"/>
  <c r="E466" i="6"/>
  <c r="F466" i="6" s="1"/>
  <c r="G466" i="6" s="1"/>
  <c r="E467" i="6" l="1"/>
  <c r="F467" i="6" s="1"/>
  <c r="G467" i="6" s="1"/>
  <c r="D468" i="6"/>
  <c r="B468" i="6"/>
  <c r="A469" i="6"/>
  <c r="C468" i="6"/>
  <c r="E468" i="6" l="1"/>
  <c r="F468" i="6" s="1"/>
  <c r="G468" i="6" s="1"/>
  <c r="C469" i="6"/>
  <c r="B469" i="6"/>
  <c r="D469" i="6"/>
  <c r="A470" i="6"/>
  <c r="A471" i="6" l="1"/>
  <c r="D470" i="6"/>
  <c r="C470" i="6"/>
  <c r="B470" i="6"/>
  <c r="E469" i="6"/>
  <c r="F469" i="6" s="1"/>
  <c r="G469" i="6" s="1"/>
  <c r="E470" i="6" l="1"/>
  <c r="F470" i="6" s="1"/>
  <c r="G470" i="6" s="1"/>
  <c r="D471" i="6"/>
  <c r="C471" i="6"/>
  <c r="A472" i="6"/>
  <c r="B471" i="6"/>
  <c r="B472" i="6" l="1"/>
  <c r="A473" i="6"/>
  <c r="D472" i="6"/>
  <c r="C472" i="6"/>
  <c r="E471" i="6"/>
  <c r="F471" i="6" s="1"/>
  <c r="G471" i="6" s="1"/>
  <c r="C473" i="6" l="1"/>
  <c r="D473" i="6"/>
  <c r="B473" i="6"/>
  <c r="A474" i="6"/>
  <c r="E472" i="6"/>
  <c r="F472" i="6" s="1"/>
  <c r="G472" i="6" s="1"/>
  <c r="E473" i="6" l="1"/>
  <c r="F473" i="6" s="1"/>
  <c r="G473" i="6" s="1"/>
  <c r="D474" i="6"/>
  <c r="B474" i="6"/>
  <c r="A475" i="6"/>
  <c r="C474" i="6"/>
  <c r="C475" i="6" l="1"/>
  <c r="A476" i="6"/>
  <c r="B475" i="6"/>
  <c r="D475" i="6"/>
  <c r="E474" i="6"/>
  <c r="F474" i="6" s="1"/>
  <c r="G474" i="6" s="1"/>
  <c r="E475" i="6" l="1"/>
  <c r="F475" i="6" s="1"/>
  <c r="G475" i="6" s="1"/>
  <c r="D476" i="6"/>
  <c r="B476" i="6"/>
  <c r="A477" i="6"/>
  <c r="C476" i="6"/>
  <c r="C477" i="6" l="1"/>
  <c r="B477" i="6"/>
  <c r="A478" i="6"/>
  <c r="D477" i="6"/>
  <c r="E476" i="6"/>
  <c r="F476" i="6" s="1"/>
  <c r="G476" i="6" s="1"/>
  <c r="A479" i="6" l="1"/>
  <c r="D478" i="6"/>
  <c r="C478" i="6"/>
  <c r="B478" i="6"/>
  <c r="E477" i="6"/>
  <c r="F477" i="6" s="1"/>
  <c r="G477" i="6" s="1"/>
  <c r="E478" i="6" l="1"/>
  <c r="F478" i="6" s="1"/>
  <c r="G478" i="6" s="1"/>
  <c r="D479" i="6"/>
  <c r="C479" i="6"/>
  <c r="B479" i="6"/>
  <c r="A480" i="6"/>
  <c r="E479" i="6" l="1"/>
  <c r="F479" i="6" s="1"/>
  <c r="G479" i="6" s="1"/>
  <c r="B480" i="6"/>
  <c r="A481" i="6"/>
  <c r="D480" i="6"/>
  <c r="C480" i="6"/>
  <c r="C481" i="6" l="1"/>
  <c r="A482" i="6"/>
  <c r="B481" i="6"/>
  <c r="D481" i="6"/>
  <c r="E480" i="6"/>
  <c r="F480" i="6" s="1"/>
  <c r="G480" i="6" s="1"/>
  <c r="E481" i="6" l="1"/>
  <c r="F481" i="6" s="1"/>
  <c r="G481" i="6" s="1"/>
  <c r="D482" i="6"/>
  <c r="B482" i="6"/>
  <c r="A483" i="6"/>
  <c r="C482" i="6"/>
  <c r="C483" i="6" l="1"/>
  <c r="A484" i="6"/>
  <c r="D483" i="6"/>
  <c r="B483" i="6"/>
  <c r="E482" i="6"/>
  <c r="F482" i="6" s="1"/>
  <c r="G482" i="6" s="1"/>
  <c r="E483" i="6" l="1"/>
  <c r="F483" i="6" s="1"/>
  <c r="G483" i="6" s="1"/>
  <c r="D484" i="6"/>
  <c r="B484" i="6"/>
  <c r="A485" i="6"/>
  <c r="C484" i="6"/>
  <c r="C485" i="6" l="1"/>
  <c r="B485" i="6"/>
  <c r="D485" i="6"/>
  <c r="A486" i="6"/>
  <c r="E484" i="6"/>
  <c r="F484" i="6" s="1"/>
  <c r="G484" i="6" s="1"/>
  <c r="A487" i="6" l="1"/>
  <c r="D486" i="6"/>
  <c r="C486" i="6"/>
  <c r="B486" i="6"/>
  <c r="E485" i="6"/>
  <c r="F485" i="6" s="1"/>
  <c r="G485" i="6" s="1"/>
  <c r="E486" i="6" l="1"/>
  <c r="F486" i="6" s="1"/>
  <c r="G486" i="6" s="1"/>
  <c r="D487" i="6"/>
  <c r="C487" i="6"/>
  <c r="A488" i="6"/>
  <c r="B487" i="6"/>
  <c r="E487" i="6" l="1"/>
  <c r="F487" i="6" s="1"/>
  <c r="G487" i="6" s="1"/>
  <c r="B488" i="6"/>
  <c r="A489" i="6"/>
  <c r="D488" i="6"/>
  <c r="C488" i="6"/>
  <c r="C489" i="6" l="1"/>
  <c r="A490" i="6"/>
  <c r="D489" i="6"/>
  <c r="B489" i="6"/>
  <c r="E488" i="6"/>
  <c r="F488" i="6" s="1"/>
  <c r="G488" i="6" s="1"/>
  <c r="D490" i="6" l="1"/>
  <c r="B490" i="6"/>
  <c r="A491" i="6"/>
  <c r="C490" i="6"/>
  <c r="E489" i="6"/>
  <c r="F489" i="6" s="1"/>
  <c r="G489" i="6" s="1"/>
  <c r="C491" i="6" l="1"/>
  <c r="A492" i="6"/>
  <c r="B491" i="6"/>
  <c r="D491" i="6"/>
  <c r="E490" i="6"/>
  <c r="F490" i="6" s="1"/>
  <c r="G490" i="6" s="1"/>
  <c r="E491" i="6" l="1"/>
  <c r="F491" i="6" s="1"/>
  <c r="G491" i="6" s="1"/>
  <c r="D492" i="6"/>
  <c r="B492" i="6"/>
  <c r="A493" i="6"/>
  <c r="C492" i="6"/>
  <c r="C493" i="6" l="1"/>
  <c r="B493" i="6"/>
  <c r="A494" i="6"/>
  <c r="D493" i="6"/>
  <c r="E492" i="6"/>
  <c r="F492" i="6" s="1"/>
  <c r="G492" i="6" s="1"/>
  <c r="A495" i="6" l="1"/>
  <c r="D494" i="6"/>
  <c r="C494" i="6"/>
  <c r="B494" i="6"/>
  <c r="E493" i="6"/>
  <c r="F493" i="6" s="1"/>
  <c r="G493" i="6" s="1"/>
  <c r="E494" i="6" l="1"/>
  <c r="F494" i="6" s="1"/>
  <c r="G494" i="6" s="1"/>
  <c r="D495" i="6"/>
  <c r="C495" i="6"/>
  <c r="A496" i="6"/>
  <c r="B495" i="6"/>
  <c r="E495" i="6" l="1"/>
  <c r="F495" i="6" s="1"/>
  <c r="G495" i="6" s="1"/>
  <c r="B496" i="6"/>
  <c r="A497" i="6"/>
  <c r="D496" i="6"/>
  <c r="C496" i="6"/>
  <c r="C497" i="6" l="1"/>
  <c r="A498" i="6"/>
  <c r="B497" i="6"/>
  <c r="D497" i="6"/>
  <c r="E496" i="6"/>
  <c r="F496" i="6" s="1"/>
  <c r="G496" i="6" s="1"/>
  <c r="E497" i="6" l="1"/>
  <c r="F497" i="6" s="1"/>
  <c r="G497" i="6" s="1"/>
  <c r="D498" i="6"/>
  <c r="B498" i="6"/>
  <c r="A499" i="6"/>
  <c r="C498" i="6"/>
  <c r="C499" i="6" l="1"/>
  <c r="A500" i="6"/>
  <c r="D499" i="6"/>
  <c r="B499" i="6"/>
  <c r="E498" i="6"/>
  <c r="F498" i="6" s="1"/>
  <c r="G498" i="6" s="1"/>
  <c r="E499" i="6" l="1"/>
  <c r="F499" i="6" s="1"/>
  <c r="G499" i="6" s="1"/>
  <c r="D500" i="6"/>
  <c r="B500" i="6"/>
  <c r="A501" i="6"/>
  <c r="C500" i="6"/>
  <c r="C501" i="6" l="1"/>
  <c r="B501" i="6"/>
  <c r="A502" i="6"/>
  <c r="D501" i="6"/>
  <c r="E500" i="6"/>
  <c r="F500" i="6" s="1"/>
  <c r="G500" i="6" s="1"/>
  <c r="A503" i="6" l="1"/>
  <c r="D502" i="6"/>
  <c r="C502" i="6"/>
  <c r="B502" i="6"/>
  <c r="E501" i="6"/>
  <c r="F501" i="6" s="1"/>
  <c r="G501" i="6" s="1"/>
  <c r="E502" i="6" l="1"/>
  <c r="F502" i="6" s="1"/>
  <c r="G502" i="6" s="1"/>
  <c r="D503" i="6"/>
  <c r="C503" i="6"/>
  <c r="A504" i="6"/>
  <c r="B503" i="6"/>
  <c r="B504" i="6" l="1"/>
  <c r="A505" i="6"/>
  <c r="D504" i="6"/>
  <c r="C504" i="6"/>
  <c r="E503" i="6"/>
  <c r="F503" i="6" s="1"/>
  <c r="G503" i="6" s="1"/>
  <c r="C505" i="6" l="1"/>
  <c r="D505" i="6"/>
  <c r="B505" i="6"/>
  <c r="A506" i="6"/>
  <c r="E504" i="6"/>
  <c r="F504" i="6" s="1"/>
  <c r="G504" i="6" s="1"/>
  <c r="E505" i="6" l="1"/>
  <c r="F505" i="6" s="1"/>
  <c r="G505" i="6" s="1"/>
  <c r="D506" i="6"/>
  <c r="B506" i="6"/>
  <c r="A507" i="6"/>
  <c r="C506" i="6"/>
  <c r="E506" i="6" l="1"/>
  <c r="F506" i="6" s="1"/>
  <c r="G506" i="6" s="1"/>
  <c r="C507" i="6"/>
  <c r="A508" i="6"/>
  <c r="B507" i="6"/>
  <c r="D507" i="6"/>
  <c r="E507" i="6" l="1"/>
  <c r="F507" i="6" s="1"/>
  <c r="G507" i="6" s="1"/>
  <c r="D508" i="6"/>
  <c r="B508" i="6"/>
  <c r="A509" i="6"/>
  <c r="C508" i="6"/>
  <c r="E508" i="6" l="1"/>
  <c r="F508" i="6" s="1"/>
  <c r="G508" i="6" s="1"/>
  <c r="C509" i="6"/>
  <c r="B509" i="6"/>
  <c r="A510" i="6"/>
  <c r="D509" i="6"/>
  <c r="E509" i="6" l="1"/>
  <c r="F509" i="6" s="1"/>
  <c r="G509" i="6" s="1"/>
  <c r="A511" i="6"/>
  <c r="D510" i="6"/>
  <c r="C510" i="6"/>
  <c r="B510" i="6"/>
  <c r="E510" i="6" l="1"/>
  <c r="F510" i="6" s="1"/>
  <c r="G510" i="6" s="1"/>
  <c r="D511" i="6"/>
  <c r="C511" i="6"/>
  <c r="B511" i="6"/>
  <c r="A512" i="6"/>
  <c r="B512" i="6" l="1"/>
  <c r="A513" i="6"/>
  <c r="D512" i="6"/>
  <c r="C512" i="6"/>
  <c r="E511" i="6"/>
  <c r="F511" i="6" s="1"/>
  <c r="G511" i="6" s="1"/>
  <c r="C513" i="6" l="1"/>
  <c r="B513" i="6"/>
  <c r="A514" i="6"/>
  <c r="D513" i="6"/>
  <c r="E512" i="6"/>
  <c r="F512" i="6" s="1"/>
  <c r="G512" i="6" s="1"/>
  <c r="E513" i="6" l="1"/>
  <c r="F513" i="6" s="1"/>
  <c r="G513" i="6" s="1"/>
  <c r="D514" i="6"/>
  <c r="B514" i="6"/>
  <c r="A515" i="6"/>
  <c r="C514" i="6"/>
  <c r="C515" i="6" l="1"/>
  <c r="A516" i="6"/>
  <c r="D515" i="6"/>
  <c r="B515" i="6"/>
  <c r="E514" i="6"/>
  <c r="F514" i="6" s="1"/>
  <c r="G514" i="6" s="1"/>
  <c r="E515" i="6" l="1"/>
  <c r="F515" i="6" s="1"/>
  <c r="G515" i="6" s="1"/>
  <c r="D516" i="6"/>
  <c r="B516" i="6"/>
  <c r="A517" i="6"/>
  <c r="C516" i="6"/>
  <c r="E516" i="6" l="1"/>
  <c r="F516" i="6" s="1"/>
  <c r="G516" i="6" s="1"/>
  <c r="C517" i="6"/>
  <c r="B517" i="6"/>
  <c r="D517" i="6"/>
  <c r="A518" i="6"/>
  <c r="A519" i="6" l="1"/>
  <c r="D518" i="6"/>
  <c r="C518" i="6"/>
  <c r="B518" i="6"/>
  <c r="E517" i="6"/>
  <c r="F517" i="6" s="1"/>
  <c r="G517" i="6" s="1"/>
  <c r="D519" i="6" l="1"/>
  <c r="C519" i="6"/>
  <c r="B519" i="6"/>
  <c r="A520" i="6"/>
  <c r="E518" i="6"/>
  <c r="F518" i="6" s="1"/>
  <c r="G518" i="6" s="1"/>
  <c r="E519" i="6" l="1"/>
  <c r="F519" i="6" s="1"/>
  <c r="G519" i="6" s="1"/>
  <c r="B520" i="6"/>
  <c r="A521" i="6"/>
  <c r="D520" i="6"/>
  <c r="C520" i="6"/>
  <c r="C521" i="6" l="1"/>
  <c r="D521" i="6"/>
  <c r="A522" i="6"/>
  <c r="B521" i="6"/>
  <c r="E520" i="6"/>
  <c r="F520" i="6" s="1"/>
  <c r="G520" i="6" s="1"/>
  <c r="E521" i="6" l="1"/>
  <c r="F521" i="6" s="1"/>
  <c r="G521" i="6" s="1"/>
  <c r="D522" i="6"/>
  <c r="B522" i="6"/>
  <c r="A523" i="6"/>
  <c r="C522" i="6"/>
  <c r="A524" i="6" l="1"/>
  <c r="D523" i="6"/>
  <c r="C523" i="6"/>
  <c r="B523" i="6"/>
  <c r="E522" i="6"/>
  <c r="F522" i="6" s="1"/>
  <c r="G522" i="6" s="1"/>
  <c r="E523" i="6" l="1"/>
  <c r="F523" i="6" s="1"/>
  <c r="G523" i="6" s="1"/>
  <c r="D524" i="6"/>
  <c r="C524" i="6"/>
  <c r="A525" i="6"/>
  <c r="B524" i="6"/>
  <c r="E524" i="6" l="1"/>
  <c r="F524" i="6" s="1"/>
  <c r="G524" i="6" s="1"/>
  <c r="B525" i="6"/>
  <c r="A526" i="6"/>
  <c r="D525" i="6"/>
  <c r="C525" i="6"/>
  <c r="C526" i="6" l="1"/>
  <c r="D526" i="6"/>
  <c r="B526" i="6"/>
  <c r="A527" i="6"/>
  <c r="E525" i="6"/>
  <c r="F525" i="6" s="1"/>
  <c r="G525" i="6" s="1"/>
  <c r="D527" i="6" l="1"/>
  <c r="B527" i="6"/>
  <c r="A528" i="6"/>
  <c r="C527" i="6"/>
  <c r="E526" i="6"/>
  <c r="F526" i="6" s="1"/>
  <c r="G526" i="6" s="1"/>
  <c r="C528" i="6" l="1"/>
  <c r="A529" i="6"/>
  <c r="B528" i="6"/>
  <c r="D528" i="6"/>
  <c r="E527" i="6"/>
  <c r="F527" i="6" s="1"/>
  <c r="G527" i="6" s="1"/>
  <c r="E528" i="6" l="1"/>
  <c r="F528" i="6" s="1"/>
  <c r="G528" i="6" s="1"/>
  <c r="D529" i="6"/>
  <c r="B529" i="6"/>
  <c r="A530" i="6"/>
  <c r="C529" i="6"/>
  <c r="E529" i="6" l="1"/>
  <c r="F529" i="6" s="1"/>
  <c r="G529" i="6" s="1"/>
  <c r="C530" i="6"/>
  <c r="B530" i="6"/>
  <c r="A531" i="6"/>
  <c r="D530" i="6"/>
  <c r="A532" i="6" l="1"/>
  <c r="D531" i="6"/>
  <c r="C531" i="6"/>
  <c r="B531" i="6"/>
  <c r="E530" i="6"/>
  <c r="F530" i="6" s="1"/>
  <c r="G530" i="6" s="1"/>
  <c r="E531" i="6" l="1"/>
  <c r="F531" i="6" s="1"/>
  <c r="G531" i="6" s="1"/>
  <c r="D532" i="6"/>
  <c r="C532" i="6"/>
  <c r="B532" i="6"/>
  <c r="A533" i="6"/>
  <c r="B533" i="6" l="1"/>
  <c r="A534" i="6"/>
  <c r="D533" i="6"/>
  <c r="C533" i="6"/>
  <c r="E532" i="6"/>
  <c r="F532" i="6" s="1"/>
  <c r="G532" i="6" s="1"/>
  <c r="C534" i="6" l="1"/>
  <c r="B534" i="6"/>
  <c r="A535" i="6"/>
  <c r="D534" i="6"/>
  <c r="E533" i="6"/>
  <c r="F533" i="6" s="1"/>
  <c r="G533" i="6" s="1"/>
  <c r="D535" i="6" l="1"/>
  <c r="B535" i="6"/>
  <c r="A536" i="6"/>
  <c r="C535" i="6"/>
  <c r="E534" i="6"/>
  <c r="F534" i="6" s="1"/>
  <c r="G534" i="6" s="1"/>
  <c r="C536" i="6" l="1"/>
  <c r="A537" i="6"/>
  <c r="D536" i="6"/>
  <c r="B536" i="6"/>
  <c r="E535" i="6"/>
  <c r="F535" i="6" s="1"/>
  <c r="G535" i="6" s="1"/>
  <c r="D537" i="6" l="1"/>
  <c r="B537" i="6"/>
  <c r="A538" i="6"/>
  <c r="C537" i="6"/>
  <c r="E536" i="6"/>
  <c r="F536" i="6" s="1"/>
  <c r="G536" i="6" s="1"/>
  <c r="C538" i="6" l="1"/>
  <c r="B538" i="6"/>
  <c r="D538" i="6"/>
  <c r="A539" i="6"/>
  <c r="E537" i="6"/>
  <c r="F537" i="6" s="1"/>
  <c r="G537" i="6" s="1"/>
  <c r="A540" i="6" l="1"/>
  <c r="D539" i="6"/>
  <c r="C539" i="6"/>
  <c r="B539" i="6"/>
  <c r="E538" i="6"/>
  <c r="F538" i="6" s="1"/>
  <c r="G538" i="6" s="1"/>
  <c r="E539" i="6" l="1"/>
  <c r="F539" i="6" s="1"/>
  <c r="G539" i="6" s="1"/>
  <c r="D540" i="6"/>
  <c r="C540" i="6"/>
  <c r="B540" i="6"/>
  <c r="A541" i="6"/>
  <c r="B541" i="6" l="1"/>
  <c r="A542" i="6"/>
  <c r="D541" i="6"/>
  <c r="C541" i="6"/>
  <c r="E540" i="6"/>
  <c r="F540" i="6" s="1"/>
  <c r="G540" i="6" s="1"/>
  <c r="E541" i="6" l="1"/>
  <c r="F541" i="6" s="1"/>
  <c r="G541" i="6" s="1"/>
  <c r="C542" i="6"/>
  <c r="D542" i="6"/>
  <c r="B542" i="6"/>
  <c r="A543" i="6"/>
  <c r="E542" i="6" l="1"/>
  <c r="F542" i="6" s="1"/>
  <c r="G542" i="6" s="1"/>
  <c r="D543" i="6"/>
  <c r="B543" i="6"/>
  <c r="A544" i="6"/>
  <c r="C543" i="6"/>
  <c r="E543" i="6" l="1"/>
  <c r="F543" i="6" s="1"/>
  <c r="G543" i="6" s="1"/>
  <c r="C544" i="6"/>
  <c r="A545" i="6"/>
  <c r="D544" i="6"/>
  <c r="B544" i="6"/>
  <c r="E544" i="6" l="1"/>
  <c r="F544" i="6" s="1"/>
  <c r="G544" i="6" s="1"/>
  <c r="D545" i="6"/>
  <c r="B545" i="6"/>
  <c r="A546" i="6"/>
  <c r="C545" i="6"/>
  <c r="E545" i="6" l="1"/>
  <c r="F545" i="6" s="1"/>
  <c r="G545" i="6" s="1"/>
  <c r="C546" i="6"/>
  <c r="B546" i="6"/>
  <c r="D546" i="6"/>
  <c r="A547" i="6"/>
  <c r="A548" i="6" l="1"/>
  <c r="D547" i="6"/>
  <c r="C547" i="6"/>
  <c r="B547" i="6"/>
  <c r="E546" i="6"/>
  <c r="F546" i="6" s="1"/>
  <c r="G546" i="6" s="1"/>
  <c r="E547" i="6" l="1"/>
  <c r="F547" i="6" s="1"/>
  <c r="G547" i="6" s="1"/>
  <c r="D548" i="6"/>
  <c r="C548" i="6"/>
  <c r="A549" i="6"/>
  <c r="B548" i="6"/>
  <c r="E548" i="6" l="1"/>
  <c r="F548" i="6" s="1"/>
  <c r="G548" i="6" s="1"/>
  <c r="B549" i="6"/>
  <c r="A550" i="6"/>
  <c r="D549" i="6"/>
  <c r="C549" i="6"/>
  <c r="C550" i="6" l="1"/>
  <c r="A551" i="6"/>
  <c r="D550" i="6"/>
  <c r="B550" i="6"/>
  <c r="E549" i="6"/>
  <c r="F549" i="6" s="1"/>
  <c r="G549" i="6" s="1"/>
  <c r="E550" i="6" l="1"/>
  <c r="F550" i="6" s="1"/>
  <c r="G550" i="6" s="1"/>
  <c r="D551" i="6"/>
  <c r="B551" i="6"/>
  <c r="A552" i="6"/>
  <c r="C551" i="6"/>
  <c r="C552" i="6" l="1"/>
  <c r="A553" i="6"/>
  <c r="D552" i="6"/>
  <c r="B552" i="6"/>
  <c r="E551" i="6"/>
  <c r="F551" i="6" s="1"/>
  <c r="G551" i="6" s="1"/>
  <c r="E552" i="6" l="1"/>
  <c r="F552" i="6" s="1"/>
  <c r="G552" i="6" s="1"/>
  <c r="D553" i="6"/>
  <c r="B553" i="6"/>
  <c r="A554" i="6"/>
  <c r="C553" i="6"/>
  <c r="C554" i="6" l="1"/>
  <c r="B554" i="6"/>
  <c r="D554" i="6"/>
  <c r="A555" i="6"/>
  <c r="E553" i="6"/>
  <c r="F553" i="6" s="1"/>
  <c r="G553" i="6" s="1"/>
  <c r="A556" i="6" l="1"/>
  <c r="D555" i="6"/>
  <c r="C555" i="6"/>
  <c r="B555" i="6"/>
  <c r="E554" i="6"/>
  <c r="F554" i="6" s="1"/>
  <c r="G554" i="6" s="1"/>
  <c r="E555" i="6" l="1"/>
  <c r="F555" i="6" s="1"/>
  <c r="G555" i="6" s="1"/>
  <c r="D556" i="6"/>
  <c r="C556" i="6"/>
  <c r="A557" i="6"/>
  <c r="B556" i="6"/>
  <c r="E556" i="6" l="1"/>
  <c r="F556" i="6" s="1"/>
  <c r="G556" i="6" s="1"/>
  <c r="B557" i="6"/>
  <c r="A558" i="6"/>
  <c r="D557" i="6"/>
  <c r="C557" i="6"/>
  <c r="C558" i="6" l="1"/>
  <c r="D558" i="6"/>
  <c r="B558" i="6"/>
  <c r="A559" i="6"/>
  <c r="E557" i="6"/>
  <c r="F557" i="6" s="1"/>
  <c r="G557" i="6" s="1"/>
  <c r="D559" i="6" l="1"/>
  <c r="B559" i="6"/>
  <c r="A560" i="6"/>
  <c r="C559" i="6"/>
  <c r="E558" i="6"/>
  <c r="F558" i="6" s="1"/>
  <c r="G558" i="6" s="1"/>
  <c r="E559" i="6" l="1"/>
  <c r="F559" i="6" s="1"/>
  <c r="G559" i="6" s="1"/>
  <c r="C560" i="6"/>
  <c r="A561" i="6"/>
  <c r="B560" i="6"/>
  <c r="D560" i="6"/>
  <c r="E560" i="6" l="1"/>
  <c r="F560" i="6" s="1"/>
  <c r="G560" i="6" s="1"/>
  <c r="D561" i="6"/>
  <c r="B561" i="6"/>
  <c r="A562" i="6"/>
  <c r="C561" i="6"/>
  <c r="E561" i="6" l="1"/>
  <c r="F561" i="6" s="1"/>
  <c r="G561" i="6" s="1"/>
  <c r="C562" i="6"/>
  <c r="B562" i="6"/>
  <c r="A563" i="6"/>
  <c r="D562" i="6"/>
  <c r="A564" i="6" l="1"/>
  <c r="D563" i="6"/>
  <c r="C563" i="6"/>
  <c r="B563" i="6"/>
  <c r="E562" i="6"/>
  <c r="F562" i="6" s="1"/>
  <c r="G562" i="6" s="1"/>
  <c r="E563" i="6" l="1"/>
  <c r="F563" i="6" s="1"/>
  <c r="G563" i="6" s="1"/>
  <c r="D564" i="6"/>
  <c r="C564" i="6"/>
  <c r="A565" i="6"/>
  <c r="B564" i="6"/>
  <c r="E564" i="6" l="1"/>
  <c r="F564" i="6" s="1"/>
  <c r="G564" i="6" s="1"/>
  <c r="B565" i="6"/>
  <c r="A566" i="6"/>
  <c r="D565" i="6"/>
  <c r="C565" i="6"/>
  <c r="C566" i="6" l="1"/>
  <c r="A567" i="6"/>
  <c r="B566" i="6"/>
  <c r="D566" i="6"/>
  <c r="E565" i="6"/>
  <c r="F565" i="6" s="1"/>
  <c r="G565" i="6" s="1"/>
  <c r="E566" i="6" l="1"/>
  <c r="F566" i="6" s="1"/>
  <c r="G566" i="6" s="1"/>
  <c r="D567" i="6"/>
  <c r="B567" i="6"/>
  <c r="A568" i="6"/>
  <c r="C567" i="6"/>
  <c r="E567" i="6" l="1"/>
  <c r="F567" i="6" s="1"/>
  <c r="G567" i="6" s="1"/>
  <c r="C568" i="6"/>
  <c r="A569" i="6"/>
  <c r="D568" i="6"/>
  <c r="B568" i="6"/>
  <c r="E568" i="6" l="1"/>
  <c r="F568" i="6" s="1"/>
  <c r="G568" i="6" s="1"/>
  <c r="D569" i="6"/>
  <c r="B569" i="6"/>
  <c r="A570" i="6"/>
  <c r="C569" i="6"/>
  <c r="E569" i="6" l="1"/>
  <c r="F569" i="6" s="1"/>
  <c r="G569" i="6" s="1"/>
  <c r="C570" i="6"/>
  <c r="B570" i="6"/>
  <c r="D570" i="6"/>
  <c r="A571" i="6"/>
  <c r="E570" i="6" l="1"/>
  <c r="F570" i="6" s="1"/>
  <c r="G570" i="6" s="1"/>
  <c r="A572" i="6"/>
  <c r="D571" i="6"/>
  <c r="C571" i="6"/>
  <c r="B571" i="6"/>
  <c r="E571" i="6" l="1"/>
  <c r="F571" i="6" s="1"/>
  <c r="G571" i="6" s="1"/>
  <c r="D572" i="6"/>
  <c r="C572" i="6"/>
  <c r="A573" i="6"/>
  <c r="B572" i="6"/>
  <c r="B573" i="6" l="1"/>
  <c r="A574" i="6"/>
  <c r="D573" i="6"/>
  <c r="C573" i="6"/>
  <c r="E572" i="6"/>
  <c r="F572" i="6" s="1"/>
  <c r="G572" i="6" s="1"/>
  <c r="C574" i="6" l="1"/>
  <c r="A575" i="6"/>
  <c r="D574" i="6"/>
  <c r="B574" i="6"/>
  <c r="E573" i="6"/>
  <c r="F573" i="6" s="1"/>
  <c r="G573" i="6" s="1"/>
  <c r="E574" i="6" l="1"/>
  <c r="F574" i="6" s="1"/>
  <c r="G574" i="6" s="1"/>
  <c r="D575" i="6"/>
  <c r="B575" i="6"/>
  <c r="A576" i="6"/>
  <c r="C575" i="6"/>
  <c r="E575" i="6" l="1"/>
  <c r="F575" i="6" s="1"/>
  <c r="G575" i="6" s="1"/>
  <c r="C576" i="6"/>
  <c r="A577" i="6"/>
  <c r="B576" i="6"/>
  <c r="D576" i="6"/>
  <c r="E576" i="6" l="1"/>
  <c r="F576" i="6" s="1"/>
  <c r="G576" i="6" s="1"/>
  <c r="D577" i="6"/>
  <c r="B577" i="6"/>
  <c r="A578" i="6"/>
  <c r="C577" i="6"/>
  <c r="E577" i="6" l="1"/>
  <c r="F577" i="6" s="1"/>
  <c r="G577" i="6" s="1"/>
  <c r="C578" i="6"/>
  <c r="B578" i="6"/>
  <c r="A579" i="6"/>
  <c r="D578" i="6"/>
  <c r="A580" i="6" l="1"/>
  <c r="D579" i="6"/>
  <c r="C579" i="6"/>
  <c r="B579" i="6"/>
  <c r="E578" i="6"/>
  <c r="F578" i="6" s="1"/>
  <c r="G578" i="6" s="1"/>
  <c r="E579" i="6" l="1"/>
  <c r="F579" i="6" s="1"/>
  <c r="G579" i="6" s="1"/>
  <c r="D580" i="6"/>
  <c r="C580" i="6"/>
  <c r="A581" i="6"/>
  <c r="B580" i="6"/>
  <c r="E580" i="6" l="1"/>
  <c r="F580" i="6" s="1"/>
  <c r="G580" i="6" s="1"/>
  <c r="B581" i="6"/>
  <c r="A582" i="6"/>
  <c r="D581" i="6"/>
  <c r="C581" i="6"/>
  <c r="C582" i="6" l="1"/>
  <c r="A583" i="6"/>
  <c r="B582" i="6"/>
  <c r="D582" i="6"/>
  <c r="E581" i="6"/>
  <c r="F581" i="6" s="1"/>
  <c r="G581" i="6" s="1"/>
  <c r="E582" i="6" l="1"/>
  <c r="F582" i="6" s="1"/>
  <c r="G582" i="6" s="1"/>
  <c r="D583" i="6"/>
  <c r="B583" i="6"/>
  <c r="A584" i="6"/>
  <c r="C583" i="6"/>
  <c r="C584" i="6" l="1"/>
  <c r="A585" i="6"/>
  <c r="D584" i="6"/>
  <c r="B584" i="6"/>
  <c r="E583" i="6"/>
  <c r="F583" i="6" s="1"/>
  <c r="G583" i="6" s="1"/>
  <c r="E584" i="6" l="1"/>
  <c r="F584" i="6" s="1"/>
  <c r="G584" i="6" s="1"/>
  <c r="D585" i="6"/>
  <c r="B585" i="6"/>
  <c r="A586" i="6"/>
  <c r="C585" i="6"/>
  <c r="C586" i="6" l="1"/>
  <c r="B586" i="6"/>
  <c r="A587" i="6"/>
  <c r="D586" i="6"/>
  <c r="E585" i="6"/>
  <c r="F585" i="6" s="1"/>
  <c r="G585" i="6" s="1"/>
  <c r="A588" i="6" l="1"/>
  <c r="D587" i="6"/>
  <c r="C587" i="6"/>
  <c r="B587" i="6"/>
  <c r="E586" i="6"/>
  <c r="F586" i="6" s="1"/>
  <c r="G586" i="6" s="1"/>
  <c r="E587" i="6" l="1"/>
  <c r="F587" i="6" s="1"/>
  <c r="G587" i="6" s="1"/>
  <c r="D588" i="6"/>
  <c r="C588" i="6"/>
  <c r="A589" i="6"/>
  <c r="B588" i="6"/>
  <c r="E588" i="6" s="1"/>
  <c r="F588" i="6" s="1"/>
  <c r="G588" i="6" s="1"/>
  <c r="B589" i="6" l="1"/>
  <c r="A590" i="6"/>
  <c r="D589" i="6"/>
  <c r="C589" i="6"/>
  <c r="C590" i="6" l="1"/>
  <c r="D590" i="6"/>
  <c r="B590" i="6"/>
  <c r="A591" i="6"/>
  <c r="E589" i="6"/>
  <c r="F589" i="6" s="1"/>
  <c r="G589" i="6" s="1"/>
  <c r="E590" i="6" l="1"/>
  <c r="F590" i="6" s="1"/>
  <c r="G590" i="6" s="1"/>
  <c r="D591" i="6"/>
  <c r="B591" i="6"/>
  <c r="A592" i="6"/>
  <c r="C591" i="6"/>
  <c r="C592" i="6" l="1"/>
  <c r="A593" i="6"/>
  <c r="B592" i="6"/>
  <c r="D592" i="6"/>
  <c r="E591" i="6"/>
  <c r="F591" i="6" s="1"/>
  <c r="G591" i="6" s="1"/>
  <c r="E592" i="6" l="1"/>
  <c r="F592" i="6" s="1"/>
  <c r="G592" i="6" s="1"/>
  <c r="D593" i="6"/>
  <c r="B593" i="6"/>
  <c r="A594" i="6"/>
  <c r="C593" i="6"/>
  <c r="E593" i="6" l="1"/>
  <c r="F593" i="6" s="1"/>
  <c r="G593" i="6" s="1"/>
  <c r="C594" i="6"/>
  <c r="B594" i="6"/>
  <c r="A595" i="6"/>
  <c r="D594" i="6"/>
  <c r="A596" i="6" l="1"/>
  <c r="D595" i="6"/>
  <c r="C595" i="6"/>
  <c r="B595" i="6"/>
  <c r="E594" i="6"/>
  <c r="F594" i="6" s="1"/>
  <c r="G594" i="6" s="1"/>
  <c r="D596" i="6" l="1"/>
  <c r="C596" i="6"/>
  <c r="B596" i="6"/>
  <c r="A597" i="6"/>
  <c r="E595" i="6"/>
  <c r="F595" i="6" s="1"/>
  <c r="G595" i="6" s="1"/>
  <c r="E596" i="6" l="1"/>
  <c r="F596" i="6" s="1"/>
  <c r="G596" i="6" s="1"/>
  <c r="B597" i="6"/>
  <c r="A598" i="6"/>
  <c r="D597" i="6"/>
  <c r="C597" i="6"/>
  <c r="C598" i="6" l="1"/>
  <c r="B598" i="6"/>
  <c r="A599" i="6"/>
  <c r="D598" i="6"/>
  <c r="E597" i="6"/>
  <c r="F597" i="6" s="1"/>
  <c r="G597" i="6" s="1"/>
  <c r="D599" i="6" l="1"/>
  <c r="B599" i="6"/>
  <c r="A600" i="6"/>
  <c r="C599" i="6"/>
  <c r="E598" i="6"/>
  <c r="F598" i="6" s="1"/>
  <c r="G598" i="6" s="1"/>
  <c r="E599" i="6" l="1"/>
  <c r="F599" i="6" s="1"/>
  <c r="G599" i="6" s="1"/>
  <c r="C600" i="6"/>
  <c r="A601" i="6"/>
  <c r="D600" i="6"/>
  <c r="B600" i="6"/>
  <c r="E600" i="6" s="1"/>
  <c r="F600" i="6" s="1"/>
  <c r="G600" i="6" s="1"/>
  <c r="D601" i="6" l="1"/>
  <c r="B601" i="6"/>
  <c r="A602" i="6"/>
  <c r="C601" i="6"/>
  <c r="C602" i="6" l="1"/>
  <c r="B602" i="6"/>
  <c r="D602" i="6"/>
  <c r="A603" i="6"/>
  <c r="E601" i="6"/>
  <c r="F601" i="6" s="1"/>
  <c r="G601" i="6" s="1"/>
  <c r="A604" i="6" l="1"/>
  <c r="D603" i="6"/>
  <c r="C603" i="6"/>
  <c r="B603" i="6"/>
  <c r="E602" i="6"/>
  <c r="F602" i="6" s="1"/>
  <c r="G602" i="6" s="1"/>
  <c r="D604" i="6" l="1"/>
  <c r="C604" i="6"/>
  <c r="B604" i="6"/>
  <c r="A605" i="6"/>
  <c r="E603" i="6"/>
  <c r="F603" i="6" s="1"/>
  <c r="G603" i="6" s="1"/>
  <c r="B605" i="6" l="1"/>
  <c r="A606" i="6"/>
  <c r="D605" i="6"/>
  <c r="C605" i="6"/>
  <c r="E604" i="6"/>
  <c r="F604" i="6" s="1"/>
  <c r="G604" i="6" s="1"/>
  <c r="C606" i="6" l="1"/>
  <c r="D606" i="6"/>
  <c r="A607" i="6"/>
  <c r="B606" i="6"/>
  <c r="E605" i="6"/>
  <c r="F605" i="6" s="1"/>
  <c r="G605" i="6" s="1"/>
  <c r="E606" i="6" l="1"/>
  <c r="F606" i="6" s="1"/>
  <c r="G606" i="6" s="1"/>
  <c r="D607" i="6"/>
  <c r="B607" i="6"/>
  <c r="A608" i="6"/>
  <c r="C607" i="6"/>
  <c r="E607" i="6" l="1"/>
  <c r="F607" i="6" s="1"/>
  <c r="G607" i="6" s="1"/>
  <c r="C608" i="6"/>
  <c r="A609" i="6"/>
  <c r="D608" i="6"/>
  <c r="B608" i="6"/>
  <c r="E608" i="6" s="1"/>
  <c r="F608" i="6" s="1"/>
  <c r="G608" i="6" s="1"/>
  <c r="D609" i="6" l="1"/>
  <c r="B609" i="6"/>
  <c r="A610" i="6"/>
  <c r="C609" i="6"/>
  <c r="C610" i="6" l="1"/>
  <c r="B610" i="6"/>
  <c r="D610" i="6"/>
  <c r="A611" i="6"/>
  <c r="E609" i="6"/>
  <c r="F609" i="6" s="1"/>
  <c r="G609" i="6" s="1"/>
  <c r="A612" i="6" l="1"/>
  <c r="D611" i="6"/>
  <c r="C611" i="6"/>
  <c r="B611" i="6"/>
  <c r="E610" i="6"/>
  <c r="F610" i="6" s="1"/>
  <c r="G610" i="6" s="1"/>
  <c r="E611" i="6" l="1"/>
  <c r="F611" i="6" s="1"/>
  <c r="G611" i="6" s="1"/>
  <c r="D612" i="6"/>
  <c r="C612" i="6"/>
  <c r="A613" i="6"/>
  <c r="B612" i="6"/>
  <c r="E612" i="6" l="1"/>
  <c r="F612" i="6" s="1"/>
  <c r="G612" i="6" s="1"/>
  <c r="B613" i="6"/>
  <c r="A614" i="6"/>
  <c r="D613" i="6"/>
  <c r="C613" i="6"/>
  <c r="C614" i="6" l="1"/>
  <c r="A615" i="6"/>
  <c r="D614" i="6"/>
  <c r="B614" i="6"/>
  <c r="E613" i="6"/>
  <c r="F613" i="6" s="1"/>
  <c r="G613" i="6" s="1"/>
  <c r="E614" i="6" l="1"/>
  <c r="F614" i="6" s="1"/>
  <c r="G614" i="6" s="1"/>
  <c r="D615" i="6"/>
  <c r="B615" i="6"/>
  <c r="A616" i="6"/>
  <c r="C615" i="6"/>
  <c r="C616" i="6" l="1"/>
  <c r="A617" i="6"/>
  <c r="D616" i="6"/>
  <c r="B616" i="6"/>
  <c r="E615" i="6"/>
  <c r="F615" i="6" s="1"/>
  <c r="G615" i="6" s="1"/>
  <c r="E616" i="6" l="1"/>
  <c r="F616" i="6" s="1"/>
  <c r="G616" i="6" s="1"/>
  <c r="D617" i="6"/>
  <c r="B617" i="6"/>
  <c r="A618" i="6"/>
  <c r="C617" i="6"/>
  <c r="C618" i="6" l="1"/>
  <c r="B618" i="6"/>
  <c r="A619" i="6"/>
  <c r="D618" i="6"/>
  <c r="E617" i="6"/>
  <c r="F617" i="6" s="1"/>
  <c r="G617" i="6" s="1"/>
  <c r="A620" i="6" l="1"/>
  <c r="D619" i="6"/>
  <c r="C619" i="6"/>
  <c r="B619" i="6"/>
  <c r="E618" i="6"/>
  <c r="F618" i="6" s="1"/>
  <c r="G618" i="6" s="1"/>
  <c r="E619" i="6" l="1"/>
  <c r="F619" i="6" s="1"/>
  <c r="G619" i="6" s="1"/>
  <c r="D620" i="6"/>
  <c r="C620" i="6"/>
  <c r="A621" i="6"/>
  <c r="B620" i="6"/>
  <c r="E620" i="6" l="1"/>
  <c r="F620" i="6" s="1"/>
  <c r="G620" i="6" s="1"/>
  <c r="B621" i="6"/>
  <c r="A622" i="6"/>
  <c r="D621" i="6"/>
  <c r="C621" i="6"/>
  <c r="C622" i="6" l="1"/>
  <c r="D622" i="6"/>
  <c r="A623" i="6"/>
  <c r="B622" i="6"/>
  <c r="E621" i="6"/>
  <c r="F621" i="6" s="1"/>
  <c r="G621" i="6" s="1"/>
  <c r="E622" i="6" l="1"/>
  <c r="F622" i="6" s="1"/>
  <c r="G622" i="6" s="1"/>
  <c r="D623" i="6"/>
  <c r="B623" i="6"/>
  <c r="A624" i="6"/>
  <c r="C623" i="6"/>
  <c r="E623" i="6" l="1"/>
  <c r="F623" i="6" s="1"/>
  <c r="G623" i="6" s="1"/>
  <c r="C624" i="6"/>
  <c r="A625" i="6"/>
  <c r="B624" i="6"/>
  <c r="D624" i="6"/>
  <c r="E624" i="6" l="1"/>
  <c r="F624" i="6" s="1"/>
  <c r="G624" i="6" s="1"/>
  <c r="D625" i="6"/>
  <c r="B625" i="6"/>
  <c r="A626" i="6"/>
  <c r="C625" i="6"/>
  <c r="C626" i="6" l="1"/>
  <c r="B626" i="6"/>
  <c r="A627" i="6"/>
  <c r="D626" i="6"/>
  <c r="E625" i="6"/>
  <c r="F625" i="6" s="1"/>
  <c r="G625" i="6" s="1"/>
  <c r="A628" i="6" l="1"/>
  <c r="D627" i="6"/>
  <c r="C627" i="6"/>
  <c r="B627" i="6"/>
  <c r="E626" i="6"/>
  <c r="F626" i="6" s="1"/>
  <c r="G626" i="6" s="1"/>
  <c r="E627" i="6" l="1"/>
  <c r="F627" i="6" s="1"/>
  <c r="G627" i="6" s="1"/>
  <c r="D628" i="6"/>
  <c r="C628" i="6"/>
  <c r="A629" i="6"/>
  <c r="B628" i="6"/>
  <c r="E628" i="6" l="1"/>
  <c r="F628" i="6" s="1"/>
  <c r="G628" i="6" s="1"/>
  <c r="B629" i="6"/>
  <c r="A630" i="6"/>
  <c r="D629" i="6"/>
  <c r="C629" i="6"/>
  <c r="C630" i="6" l="1"/>
  <c r="A631" i="6"/>
  <c r="B630" i="6"/>
  <c r="D630" i="6"/>
  <c r="E629" i="6"/>
  <c r="F629" i="6" s="1"/>
  <c r="G629" i="6" s="1"/>
  <c r="E630" i="6" l="1"/>
  <c r="F630" i="6" s="1"/>
  <c r="G630" i="6" s="1"/>
  <c r="D631" i="6"/>
  <c r="B631" i="6"/>
  <c r="A632" i="6"/>
  <c r="C631" i="6"/>
  <c r="E631" i="6" l="1"/>
  <c r="F631" i="6" s="1"/>
  <c r="G631" i="6" s="1"/>
  <c r="C632" i="6"/>
  <c r="A633" i="6"/>
  <c r="D632" i="6"/>
  <c r="B632" i="6"/>
  <c r="E632" i="6" l="1"/>
  <c r="F632" i="6" s="1"/>
  <c r="G632" i="6" s="1"/>
  <c r="D633" i="6"/>
  <c r="B633" i="6"/>
  <c r="A634" i="6"/>
  <c r="C633" i="6"/>
  <c r="E633" i="6" l="1"/>
  <c r="F633" i="6" s="1"/>
  <c r="G633" i="6" s="1"/>
  <c r="C634" i="6"/>
  <c r="B634" i="6"/>
  <c r="A635" i="6"/>
  <c r="D634" i="6"/>
  <c r="A636" i="6" l="1"/>
  <c r="D635" i="6"/>
  <c r="C635" i="6"/>
  <c r="B635" i="6"/>
  <c r="E634" i="6"/>
  <c r="F634" i="6" s="1"/>
  <c r="G634" i="6" s="1"/>
  <c r="E635" i="6" l="1"/>
  <c r="F635" i="6" s="1"/>
  <c r="G635" i="6" s="1"/>
  <c r="D636" i="6"/>
  <c r="C636" i="6"/>
  <c r="A637" i="6"/>
  <c r="B636" i="6"/>
  <c r="E636" i="6" l="1"/>
  <c r="F636" i="6" s="1"/>
  <c r="G636" i="6" s="1"/>
  <c r="B637" i="6"/>
  <c r="A638" i="6"/>
  <c r="D637" i="6"/>
  <c r="C637" i="6"/>
  <c r="C638" i="6" l="1"/>
  <c r="A639" i="6"/>
  <c r="D638" i="6"/>
  <c r="B638" i="6"/>
  <c r="E637" i="6"/>
  <c r="F637" i="6" s="1"/>
  <c r="G637" i="6" s="1"/>
  <c r="E638" i="6" l="1"/>
  <c r="F638" i="6" s="1"/>
  <c r="G638" i="6" s="1"/>
  <c r="D639" i="6"/>
  <c r="B639" i="6"/>
  <c r="A640" i="6"/>
  <c r="C639" i="6"/>
  <c r="E639" i="6" l="1"/>
  <c r="F639" i="6" s="1"/>
  <c r="G639" i="6" s="1"/>
  <c r="C640" i="6"/>
  <c r="A641" i="6"/>
  <c r="B640" i="6"/>
  <c r="D640" i="6"/>
  <c r="E640" i="6" l="1"/>
  <c r="F640" i="6" s="1"/>
  <c r="G640" i="6" s="1"/>
  <c r="D641" i="6"/>
  <c r="B641" i="6"/>
  <c r="A642" i="6"/>
  <c r="C641" i="6"/>
  <c r="E641" i="6" l="1"/>
  <c r="F641" i="6" s="1"/>
  <c r="G641" i="6" s="1"/>
  <c r="C642" i="6"/>
  <c r="B642" i="6"/>
  <c r="A643" i="6"/>
  <c r="D642" i="6"/>
  <c r="E642" i="6" l="1"/>
  <c r="F642" i="6" s="1"/>
  <c r="G642" i="6" s="1"/>
  <c r="A644" i="6"/>
  <c r="D643" i="6"/>
  <c r="C643" i="6"/>
  <c r="B643" i="6"/>
  <c r="E643" i="6" l="1"/>
  <c r="F643" i="6" s="1"/>
  <c r="G643" i="6" s="1"/>
  <c r="D644" i="6"/>
  <c r="C644" i="6"/>
  <c r="A645" i="6"/>
  <c r="B644" i="6"/>
  <c r="E644" i="6" s="1"/>
  <c r="F644" i="6" s="1"/>
  <c r="G644" i="6" s="1"/>
  <c r="B645" i="6" l="1"/>
  <c r="A646" i="6"/>
  <c r="D645" i="6"/>
  <c r="C645" i="6"/>
  <c r="C646" i="6" l="1"/>
  <c r="A647" i="6"/>
  <c r="B646" i="6"/>
  <c r="D646" i="6"/>
  <c r="E645" i="6"/>
  <c r="F645" i="6" s="1"/>
  <c r="G645" i="6" s="1"/>
  <c r="E646" i="6" l="1"/>
  <c r="F646" i="6" s="1"/>
  <c r="G646" i="6" s="1"/>
  <c r="D647" i="6"/>
  <c r="B647" i="6"/>
  <c r="A648" i="6"/>
  <c r="C647" i="6"/>
  <c r="C648" i="6" l="1"/>
  <c r="A649" i="6"/>
  <c r="D648" i="6"/>
  <c r="B648" i="6"/>
  <c r="E647" i="6"/>
  <c r="F647" i="6" s="1"/>
  <c r="G647" i="6" s="1"/>
  <c r="E648" i="6" l="1"/>
  <c r="F648" i="6" s="1"/>
  <c r="G648" i="6" s="1"/>
  <c r="D649" i="6"/>
  <c r="B649" i="6"/>
  <c r="A650" i="6"/>
  <c r="C649" i="6"/>
  <c r="C650" i="6" l="1"/>
  <c r="B650" i="6"/>
  <c r="A651" i="6"/>
  <c r="D650" i="6"/>
  <c r="E649" i="6"/>
  <c r="F649" i="6" s="1"/>
  <c r="G649" i="6" s="1"/>
  <c r="E650" i="6" l="1"/>
  <c r="F650" i="6" s="1"/>
  <c r="G650" i="6" s="1"/>
  <c r="A652" i="6"/>
  <c r="D651" i="6"/>
  <c r="C651" i="6"/>
  <c r="B651" i="6"/>
  <c r="E651" i="6" l="1"/>
  <c r="F651" i="6" s="1"/>
  <c r="G651" i="6" s="1"/>
  <c r="D652" i="6"/>
  <c r="C652" i="6"/>
  <c r="A653" i="6"/>
  <c r="B652" i="6"/>
  <c r="E652" i="6" l="1"/>
  <c r="F652" i="6" s="1"/>
  <c r="G652" i="6" s="1"/>
  <c r="B653" i="6"/>
  <c r="A654" i="6"/>
  <c r="D653" i="6"/>
  <c r="C653" i="6"/>
  <c r="C654" i="6" l="1"/>
  <c r="D654" i="6"/>
  <c r="B654" i="6"/>
  <c r="A655" i="6"/>
  <c r="E653" i="6"/>
  <c r="F653" i="6" s="1"/>
  <c r="G653" i="6" s="1"/>
  <c r="D655" i="6" l="1"/>
  <c r="B655" i="6"/>
  <c r="A656" i="6"/>
  <c r="C655" i="6"/>
  <c r="E654" i="6"/>
  <c r="F654" i="6" s="1"/>
  <c r="G654" i="6" s="1"/>
  <c r="C656" i="6" l="1"/>
  <c r="A657" i="6"/>
  <c r="B656" i="6"/>
  <c r="D656" i="6"/>
  <c r="E655" i="6"/>
  <c r="F655" i="6" s="1"/>
  <c r="G655" i="6" s="1"/>
  <c r="E656" i="6" l="1"/>
  <c r="F656" i="6" s="1"/>
  <c r="G656" i="6" s="1"/>
  <c r="D657" i="6"/>
  <c r="B657" i="6"/>
  <c r="A658" i="6"/>
  <c r="C657" i="6"/>
  <c r="E657" i="6" l="1"/>
  <c r="F657" i="6" s="1"/>
  <c r="G657" i="6" s="1"/>
  <c r="C658" i="6"/>
  <c r="B658" i="6"/>
  <c r="A659" i="6"/>
  <c r="D658" i="6"/>
  <c r="E658" i="6" l="1"/>
  <c r="F658" i="6" s="1"/>
  <c r="G658" i="6" s="1"/>
  <c r="A660" i="6"/>
  <c r="D659" i="6"/>
  <c r="C659" i="6"/>
  <c r="B659" i="6"/>
  <c r="E659" i="6" s="1"/>
  <c r="F659" i="6" s="1"/>
  <c r="G659" i="6" s="1"/>
  <c r="D660" i="6" l="1"/>
  <c r="C660" i="6"/>
  <c r="B660" i="6"/>
  <c r="A661" i="6"/>
  <c r="E660" i="6" l="1"/>
  <c r="F660" i="6" s="1"/>
  <c r="G660" i="6" s="1"/>
  <c r="B661" i="6"/>
  <c r="A662" i="6"/>
  <c r="D661" i="6"/>
  <c r="C661" i="6"/>
  <c r="C662" i="6" l="1"/>
  <c r="B662" i="6"/>
  <c r="A663" i="6"/>
  <c r="D662" i="6"/>
  <c r="E661" i="6"/>
  <c r="F661" i="6" s="1"/>
  <c r="G661" i="6" s="1"/>
  <c r="E662" i="6" l="1"/>
  <c r="F662" i="6" s="1"/>
  <c r="G662" i="6" s="1"/>
  <c r="D663" i="6"/>
  <c r="B663" i="6"/>
  <c r="A664" i="6"/>
  <c r="C663" i="6"/>
  <c r="E663" i="6" l="1"/>
  <c r="F663" i="6" s="1"/>
  <c r="G663" i="6" s="1"/>
  <c r="C664" i="6"/>
  <c r="A665" i="6"/>
  <c r="D664" i="6"/>
  <c r="B664" i="6"/>
  <c r="D665" i="6" l="1"/>
  <c r="B665" i="6"/>
  <c r="A666" i="6"/>
  <c r="C665" i="6"/>
  <c r="E664" i="6"/>
  <c r="F664" i="6" s="1"/>
  <c r="G664" i="6" s="1"/>
  <c r="E665" i="6" l="1"/>
  <c r="F665" i="6" s="1"/>
  <c r="G665" i="6" s="1"/>
  <c r="C666" i="6"/>
  <c r="B666" i="6"/>
  <c r="D666" i="6"/>
  <c r="A667" i="6"/>
  <c r="E666" i="6" l="1"/>
  <c r="F666" i="6" s="1"/>
  <c r="G666" i="6" s="1"/>
  <c r="A668" i="6"/>
  <c r="D667" i="6"/>
  <c r="C667" i="6"/>
  <c r="B667" i="6"/>
  <c r="E667" i="6" l="1"/>
  <c r="F667" i="6" s="1"/>
  <c r="G667" i="6" s="1"/>
  <c r="D668" i="6"/>
  <c r="C668" i="6"/>
  <c r="B668" i="6"/>
  <c r="A669" i="6"/>
  <c r="B669" i="6" l="1"/>
  <c r="A670" i="6"/>
  <c r="D669" i="6"/>
  <c r="C669" i="6"/>
  <c r="E668" i="6"/>
  <c r="F668" i="6" s="1"/>
  <c r="G668" i="6" s="1"/>
  <c r="C670" i="6" l="1"/>
  <c r="D670" i="6"/>
  <c r="A671" i="6"/>
  <c r="B670" i="6"/>
  <c r="E669" i="6"/>
  <c r="F669" i="6" s="1"/>
  <c r="G669" i="6" s="1"/>
  <c r="E670" i="6" l="1"/>
  <c r="F670" i="6" s="1"/>
  <c r="G670" i="6" s="1"/>
  <c r="D671" i="6"/>
  <c r="B671" i="6"/>
  <c r="A672" i="6"/>
  <c r="C671" i="6"/>
  <c r="E671" i="6" l="1"/>
  <c r="F671" i="6" s="1"/>
  <c r="G671" i="6" s="1"/>
  <c r="C672" i="6"/>
  <c r="A673" i="6"/>
  <c r="D672" i="6"/>
  <c r="B672" i="6"/>
  <c r="E672" i="6" s="1"/>
  <c r="F672" i="6" s="1"/>
  <c r="G672" i="6" s="1"/>
  <c r="D673" i="6" l="1"/>
  <c r="B673" i="6"/>
  <c r="A674" i="6"/>
  <c r="C673" i="6"/>
  <c r="C674" i="6" l="1"/>
  <c r="B674" i="6"/>
  <c r="D674" i="6"/>
  <c r="A675" i="6"/>
  <c r="E673" i="6"/>
  <c r="F673" i="6" s="1"/>
  <c r="G673" i="6" s="1"/>
  <c r="A676" i="6" l="1"/>
  <c r="D675" i="6"/>
  <c r="C675" i="6"/>
  <c r="B675" i="6"/>
  <c r="E674" i="6"/>
  <c r="F674" i="6" s="1"/>
  <c r="G674" i="6" s="1"/>
  <c r="D676" i="6" l="1"/>
  <c r="C676" i="6"/>
  <c r="B676" i="6"/>
  <c r="A677" i="6"/>
  <c r="E675" i="6"/>
  <c r="F675" i="6" s="1"/>
  <c r="G675" i="6" s="1"/>
  <c r="E676" i="6" l="1"/>
  <c r="F676" i="6" s="1"/>
  <c r="G676" i="6" s="1"/>
  <c r="B677" i="6"/>
  <c r="A678" i="6"/>
  <c r="D677" i="6"/>
  <c r="C677" i="6"/>
  <c r="C678" i="6" l="1"/>
  <c r="A679" i="6"/>
  <c r="D678" i="6"/>
  <c r="B678" i="6"/>
  <c r="E677" i="6"/>
  <c r="F677" i="6" s="1"/>
  <c r="G677" i="6" s="1"/>
  <c r="E678" i="6" l="1"/>
  <c r="F678" i="6" s="1"/>
  <c r="G678" i="6" s="1"/>
  <c r="A680" i="6"/>
  <c r="D679" i="6"/>
  <c r="B679" i="6"/>
  <c r="C679" i="6"/>
  <c r="E679" i="6" l="1"/>
  <c r="F679" i="6" s="1"/>
  <c r="G679" i="6" s="1"/>
  <c r="D680" i="6"/>
  <c r="C680" i="6"/>
  <c r="A681" i="6"/>
  <c r="B680" i="6"/>
  <c r="E680" i="6" s="1"/>
  <c r="F680" i="6" s="1"/>
  <c r="G680" i="6" s="1"/>
  <c r="B681" i="6" l="1"/>
  <c r="A682" i="6"/>
  <c r="D681" i="6"/>
  <c r="C681" i="6"/>
  <c r="E681" i="6" l="1"/>
  <c r="F681" i="6" s="1"/>
  <c r="G681" i="6" s="1"/>
  <c r="C682" i="6"/>
  <c r="D682" i="6"/>
  <c r="B682" i="6"/>
  <c r="E682" i="6" s="1"/>
  <c r="F682" i="6" s="1"/>
  <c r="G682" i="6" s="1"/>
  <c r="A683" i="6"/>
  <c r="D683" i="6" l="1"/>
  <c r="B683" i="6"/>
  <c r="A684" i="6"/>
  <c r="C683" i="6"/>
  <c r="E683" i="6" l="1"/>
  <c r="F683" i="6" s="1"/>
  <c r="G683" i="6" s="1"/>
  <c r="C684" i="6"/>
  <c r="A685" i="6"/>
  <c r="D684" i="6"/>
  <c r="B684" i="6"/>
  <c r="D685" i="6" l="1"/>
  <c r="A686" i="6"/>
  <c r="B685" i="6"/>
  <c r="C685" i="6"/>
  <c r="E684" i="6"/>
  <c r="F684" i="6" s="1"/>
  <c r="G684" i="6" s="1"/>
  <c r="E685" i="6" l="1"/>
  <c r="F685" i="6" s="1"/>
  <c r="G685" i="6" s="1"/>
  <c r="B686" i="6"/>
  <c r="C686" i="6"/>
  <c r="A687" i="6"/>
  <c r="D686" i="6"/>
  <c r="A688" i="6" l="1"/>
  <c r="C687" i="6"/>
  <c r="B687" i="6"/>
  <c r="D687" i="6"/>
  <c r="E686" i="6"/>
  <c r="F686" i="6" s="1"/>
  <c r="G686" i="6" s="1"/>
  <c r="E687" i="6" l="1"/>
  <c r="F687" i="6" s="1"/>
  <c r="G687" i="6" s="1"/>
  <c r="D688" i="6"/>
  <c r="C688" i="6"/>
  <c r="A689" i="6"/>
  <c r="B688" i="6"/>
  <c r="E688" i="6" l="1"/>
  <c r="F688" i="6" s="1"/>
  <c r="G688" i="6" s="1"/>
  <c r="B689" i="6"/>
  <c r="A690" i="6"/>
  <c r="D689" i="6"/>
  <c r="C689" i="6"/>
  <c r="C690" i="6" l="1"/>
  <c r="A691" i="6"/>
  <c r="B690" i="6"/>
  <c r="D690" i="6"/>
  <c r="E689" i="6"/>
  <c r="F689" i="6" s="1"/>
  <c r="G689" i="6" s="1"/>
  <c r="E690" i="6" l="1"/>
  <c r="F690" i="6" s="1"/>
  <c r="G690" i="6" s="1"/>
  <c r="D691" i="6"/>
  <c r="B691" i="6"/>
  <c r="A692" i="6"/>
  <c r="C691" i="6"/>
  <c r="E691" i="6" l="1"/>
  <c r="F691" i="6" s="1"/>
  <c r="G691" i="6" s="1"/>
  <c r="C692" i="6"/>
  <c r="A693" i="6"/>
  <c r="D692" i="6"/>
  <c r="B692" i="6"/>
  <c r="D693" i="6" l="1"/>
  <c r="B693" i="6"/>
  <c r="A694" i="6"/>
  <c r="C693" i="6"/>
  <c r="E692" i="6"/>
  <c r="F692" i="6" s="1"/>
  <c r="G692" i="6" s="1"/>
  <c r="E693" i="6" l="1"/>
  <c r="F693" i="6" s="1"/>
  <c r="G693" i="6" s="1"/>
  <c r="C694" i="6"/>
  <c r="B694" i="6"/>
  <c r="A695" i="6"/>
  <c r="D694" i="6"/>
  <c r="E694" i="6" l="1"/>
  <c r="F694" i="6" s="1"/>
  <c r="G694" i="6" s="1"/>
  <c r="A696" i="6"/>
  <c r="D695" i="6"/>
  <c r="C695" i="6"/>
  <c r="B695" i="6"/>
  <c r="E695" i="6" l="1"/>
  <c r="F695" i="6" s="1"/>
  <c r="G695" i="6" s="1"/>
  <c r="D696" i="6"/>
  <c r="C696" i="6"/>
  <c r="A697" i="6"/>
  <c r="B696" i="6"/>
  <c r="E696" i="6" l="1"/>
  <c r="F696" i="6" s="1"/>
  <c r="G696" i="6" s="1"/>
  <c r="B697" i="6"/>
  <c r="A698" i="6"/>
  <c r="D697" i="6"/>
  <c r="C697" i="6"/>
  <c r="C698" i="6" l="1"/>
  <c r="A699" i="6"/>
  <c r="D698" i="6"/>
  <c r="B698" i="6"/>
  <c r="E698" i="6" s="1"/>
  <c r="F698" i="6" s="1"/>
  <c r="G698" i="6" s="1"/>
  <c r="E697" i="6"/>
  <c r="F697" i="6" s="1"/>
  <c r="G697" i="6" s="1"/>
  <c r="D699" i="6" l="1"/>
  <c r="B699" i="6"/>
  <c r="A700" i="6"/>
  <c r="C699" i="6"/>
  <c r="E699" i="6" l="1"/>
  <c r="F699" i="6" s="1"/>
  <c r="G699" i="6" s="1"/>
  <c r="C700" i="6"/>
  <c r="A701" i="6"/>
  <c r="B700" i="6"/>
  <c r="D700" i="6"/>
  <c r="E700" i="6" l="1"/>
  <c r="F700" i="6" s="1"/>
  <c r="G700" i="6" s="1"/>
  <c r="D701" i="6"/>
  <c r="B701" i="6"/>
  <c r="A702" i="6"/>
  <c r="C701" i="6"/>
  <c r="E701" i="6" l="1"/>
  <c r="F701" i="6" s="1"/>
  <c r="G701" i="6" s="1"/>
  <c r="C702" i="6"/>
  <c r="B702" i="6"/>
  <c r="A703" i="6"/>
  <c r="D702" i="6"/>
  <c r="E702" i="6" l="1"/>
  <c r="F702" i="6" s="1"/>
  <c r="G702" i="6" s="1"/>
  <c r="A704" i="6"/>
  <c r="D703" i="6"/>
  <c r="C703" i="6"/>
  <c r="B703" i="6"/>
  <c r="E703" i="6" l="1"/>
  <c r="F703" i="6" s="1"/>
  <c r="G703" i="6" s="1"/>
  <c r="D704" i="6"/>
  <c r="C704" i="6"/>
  <c r="A705" i="6"/>
  <c r="B704" i="6"/>
  <c r="E704" i="6" s="1"/>
  <c r="F704" i="6" s="1"/>
  <c r="G704" i="6" s="1"/>
  <c r="B705" i="6" l="1"/>
  <c r="A706" i="6"/>
  <c r="D705" i="6"/>
  <c r="C705" i="6"/>
  <c r="C706" i="6" l="1"/>
  <c r="A707" i="6"/>
  <c r="B706" i="6"/>
  <c r="D706" i="6"/>
  <c r="E705" i="6"/>
  <c r="F705" i="6" s="1"/>
  <c r="G705" i="6" s="1"/>
  <c r="E706" i="6" l="1"/>
  <c r="F706" i="6" s="1"/>
  <c r="G706" i="6" s="1"/>
  <c r="D707" i="6"/>
  <c r="B707" i="6"/>
  <c r="A708" i="6"/>
  <c r="C707" i="6"/>
  <c r="C708" i="6" l="1"/>
  <c r="A709" i="6"/>
  <c r="D708" i="6"/>
  <c r="B708" i="6"/>
  <c r="E707" i="6"/>
  <c r="F707" i="6" s="1"/>
  <c r="G707" i="6" s="1"/>
  <c r="E708" i="6" l="1"/>
  <c r="F708" i="6" s="1"/>
  <c r="G708" i="6" s="1"/>
  <c r="D709" i="6"/>
  <c r="B709" i="6"/>
  <c r="A710" i="6"/>
  <c r="C709" i="6"/>
  <c r="C710" i="6" l="1"/>
  <c r="B710" i="6"/>
  <c r="A711" i="6"/>
  <c r="D710" i="6"/>
  <c r="E709" i="6"/>
  <c r="F709" i="6" s="1"/>
  <c r="G709" i="6" s="1"/>
  <c r="A712" i="6" l="1"/>
  <c r="D711" i="6"/>
  <c r="C711" i="6"/>
  <c r="B711" i="6"/>
  <c r="E710" i="6"/>
  <c r="F710" i="6" s="1"/>
  <c r="G710" i="6" s="1"/>
  <c r="E711" i="6" l="1"/>
  <c r="F711" i="6" s="1"/>
  <c r="G711" i="6" s="1"/>
  <c r="D712" i="6"/>
  <c r="C712" i="6"/>
  <c r="A713" i="6"/>
  <c r="B712" i="6"/>
  <c r="E712" i="6" l="1"/>
  <c r="F712" i="6" s="1"/>
  <c r="G712" i="6" s="1"/>
  <c r="B713" i="6"/>
  <c r="A714" i="6"/>
  <c r="D713" i="6"/>
  <c r="C713" i="6"/>
  <c r="C714" i="6" l="1"/>
  <c r="D714" i="6"/>
  <c r="B714" i="6"/>
  <c r="E714" i="6" s="1"/>
  <c r="F714" i="6" s="1"/>
  <c r="G714" i="6" s="1"/>
  <c r="A715" i="6"/>
  <c r="E713" i="6"/>
  <c r="F713" i="6" s="1"/>
  <c r="G713" i="6" s="1"/>
  <c r="D715" i="6" l="1"/>
  <c r="B715" i="6"/>
  <c r="A716" i="6"/>
  <c r="C715" i="6"/>
  <c r="E715" i="6" l="1"/>
  <c r="F715" i="6" s="1"/>
  <c r="G715" i="6" s="1"/>
  <c r="C716" i="6"/>
  <c r="A717" i="6"/>
  <c r="B716" i="6"/>
  <c r="E716" i="6" s="1"/>
  <c r="F716" i="6" s="1"/>
  <c r="G716" i="6" s="1"/>
  <c r="D716" i="6"/>
  <c r="D717" i="6" l="1"/>
  <c r="B717" i="6"/>
  <c r="A718" i="6"/>
  <c r="C717" i="6"/>
  <c r="C718" i="6" l="1"/>
  <c r="B718" i="6"/>
  <c r="A719" i="6"/>
  <c r="D718" i="6"/>
  <c r="E717" i="6"/>
  <c r="F717" i="6" s="1"/>
  <c r="G717" i="6" s="1"/>
  <c r="A720" i="6" l="1"/>
  <c r="D719" i="6"/>
  <c r="C719" i="6"/>
  <c r="B719" i="6"/>
  <c r="E718" i="6"/>
  <c r="F718" i="6" s="1"/>
  <c r="G718" i="6" s="1"/>
  <c r="E719" i="6" l="1"/>
  <c r="F719" i="6" s="1"/>
  <c r="G719" i="6" s="1"/>
  <c r="D720" i="6"/>
  <c r="C720" i="6"/>
  <c r="B720" i="6"/>
  <c r="A721" i="6"/>
  <c r="B721" i="6" l="1"/>
  <c r="A722" i="6"/>
  <c r="D721" i="6"/>
  <c r="C721" i="6"/>
  <c r="E720" i="6"/>
  <c r="F720" i="6" s="1"/>
  <c r="G720" i="6" s="1"/>
  <c r="A723" i="6" l="1"/>
  <c r="C722" i="6"/>
  <c r="B722" i="6"/>
  <c r="D722" i="6"/>
  <c r="E721" i="6"/>
  <c r="F721" i="6" s="1"/>
  <c r="G721" i="6" s="1"/>
  <c r="E722" i="6" l="1"/>
  <c r="F722" i="6" s="1"/>
  <c r="G722" i="6" s="1"/>
  <c r="C723" i="6"/>
  <c r="B723" i="6"/>
  <c r="D723" i="6"/>
  <c r="A724" i="6"/>
  <c r="D724" i="6" l="1"/>
  <c r="C724" i="6"/>
  <c r="B724" i="6"/>
  <c r="A725" i="6"/>
  <c r="E723" i="6"/>
  <c r="F723" i="6" s="1"/>
  <c r="G723" i="6" s="1"/>
  <c r="D725" i="6" l="1"/>
  <c r="C725" i="6"/>
  <c r="A726" i="6"/>
  <c r="B725" i="6"/>
  <c r="E724" i="6"/>
  <c r="F724" i="6" s="1"/>
  <c r="G724" i="6" s="1"/>
  <c r="E725" i="6" l="1"/>
  <c r="F725" i="6" s="1"/>
  <c r="G725" i="6" s="1"/>
  <c r="D726" i="6"/>
  <c r="B726" i="6"/>
  <c r="C726" i="6"/>
  <c r="A727" i="6"/>
  <c r="C727" i="6" l="1"/>
  <c r="B727" i="6"/>
  <c r="D727" i="6"/>
  <c r="A728" i="6"/>
  <c r="E726" i="6"/>
  <c r="F726" i="6" s="1"/>
  <c r="G726" i="6" s="1"/>
  <c r="A729" i="6" l="1"/>
  <c r="D728" i="6"/>
  <c r="C728" i="6"/>
  <c r="B728" i="6"/>
  <c r="E727" i="6"/>
  <c r="F727" i="6" s="1"/>
  <c r="G727" i="6" s="1"/>
  <c r="E728" i="6" l="1"/>
  <c r="F728" i="6" s="1"/>
  <c r="G728" i="6" s="1"/>
  <c r="A730" i="6"/>
  <c r="D729" i="6"/>
  <c r="C729" i="6"/>
  <c r="B729" i="6"/>
  <c r="E729" i="6" l="1"/>
  <c r="F729" i="6" s="1"/>
  <c r="G729" i="6" s="1"/>
  <c r="B730" i="6"/>
  <c r="A731" i="6"/>
  <c r="D730" i="6"/>
  <c r="C730" i="6"/>
  <c r="C731" i="6" l="1"/>
  <c r="B731" i="6"/>
  <c r="D731" i="6"/>
  <c r="A732" i="6"/>
  <c r="E730" i="6"/>
  <c r="F730" i="6" s="1"/>
  <c r="G730" i="6" s="1"/>
  <c r="D732" i="6" l="1"/>
  <c r="C732" i="6"/>
  <c r="B732" i="6"/>
  <c r="E732" i="6" s="1"/>
  <c r="F732" i="6" s="1"/>
  <c r="G732" i="6" s="1"/>
  <c r="A733" i="6"/>
  <c r="E731" i="6"/>
  <c r="F731" i="6" s="1"/>
  <c r="G731" i="6" s="1"/>
  <c r="D733" i="6" l="1"/>
  <c r="C733" i="6"/>
  <c r="A734" i="6"/>
  <c r="B733" i="6"/>
  <c r="E733" i="6" l="1"/>
  <c r="F733" i="6" s="1"/>
  <c r="G733" i="6" s="1"/>
  <c r="D734" i="6"/>
  <c r="B734" i="6"/>
  <c r="C734" i="6"/>
  <c r="A735" i="6"/>
  <c r="C735" i="6" l="1"/>
  <c r="B735" i="6"/>
  <c r="A736" i="6"/>
  <c r="D735" i="6"/>
  <c r="E734" i="6"/>
  <c r="F734" i="6" s="1"/>
  <c r="G734" i="6" s="1"/>
  <c r="A737" i="6" l="1"/>
  <c r="D736" i="6"/>
  <c r="C736" i="6"/>
  <c r="B736" i="6"/>
  <c r="E735" i="6"/>
  <c r="F735" i="6" s="1"/>
  <c r="G735" i="6" s="1"/>
  <c r="E736" i="6" l="1"/>
  <c r="F736" i="6" s="1"/>
  <c r="G736" i="6" s="1"/>
  <c r="A738" i="6"/>
  <c r="D737" i="6"/>
  <c r="C737" i="6"/>
  <c r="B737" i="6"/>
  <c r="E737" i="6" l="1"/>
  <c r="F737" i="6" s="1"/>
  <c r="G737" i="6" s="1"/>
  <c r="B738" i="6"/>
  <c r="A739" i="6"/>
  <c r="D738" i="6"/>
  <c r="C738" i="6"/>
  <c r="E738" i="6" l="1"/>
  <c r="F738" i="6" s="1"/>
  <c r="G738" i="6" s="1"/>
  <c r="C739" i="6"/>
  <c r="B739" i="6"/>
  <c r="A740" i="6"/>
  <c r="D739" i="6"/>
  <c r="D740" i="6" l="1"/>
  <c r="C740" i="6"/>
  <c r="B740" i="6"/>
  <c r="A741" i="6"/>
  <c r="E739" i="6"/>
  <c r="F739" i="6" s="1"/>
  <c r="G739" i="6" s="1"/>
  <c r="D741" i="6" l="1"/>
  <c r="C741" i="6"/>
  <c r="A742" i="6"/>
  <c r="B741" i="6"/>
  <c r="E740" i="6"/>
  <c r="F740" i="6" s="1"/>
  <c r="G740" i="6" s="1"/>
  <c r="E741" i="6" l="1"/>
  <c r="F741" i="6" s="1"/>
  <c r="G741" i="6" s="1"/>
  <c r="D742" i="6"/>
  <c r="B742" i="6"/>
  <c r="C742" i="6"/>
  <c r="A743" i="6"/>
  <c r="C743" i="6" l="1"/>
  <c r="B743" i="6"/>
  <c r="D743" i="6"/>
  <c r="A744" i="6"/>
  <c r="E742" i="6"/>
  <c r="F742" i="6" s="1"/>
  <c r="G742" i="6" s="1"/>
  <c r="A745" i="6" l="1"/>
  <c r="D744" i="6"/>
  <c r="C744" i="6"/>
  <c r="B744" i="6"/>
  <c r="E743" i="6"/>
  <c r="F743" i="6" s="1"/>
  <c r="G743" i="6" s="1"/>
  <c r="E744" i="6" l="1"/>
  <c r="F744" i="6" s="1"/>
  <c r="G744" i="6" s="1"/>
  <c r="A746" i="6"/>
  <c r="D745" i="6"/>
  <c r="B745" i="6"/>
  <c r="C745" i="6"/>
  <c r="E745" i="6" l="1"/>
  <c r="F745" i="6" s="1"/>
  <c r="G745" i="6" s="1"/>
  <c r="B746" i="6"/>
  <c r="A747" i="6"/>
  <c r="D746" i="6"/>
  <c r="C746" i="6"/>
  <c r="C747" i="6" l="1"/>
  <c r="B747" i="6"/>
  <c r="A748" i="6"/>
  <c r="D747" i="6"/>
  <c r="E746" i="6"/>
  <c r="F746" i="6" s="1"/>
  <c r="G746" i="6" s="1"/>
  <c r="D748" i="6" l="1"/>
  <c r="C748" i="6"/>
  <c r="B748" i="6"/>
  <c r="A749" i="6"/>
  <c r="E747" i="6"/>
  <c r="F747" i="6" s="1"/>
  <c r="G747" i="6" s="1"/>
  <c r="D749" i="6" l="1"/>
  <c r="C749" i="6"/>
  <c r="A750" i="6"/>
  <c r="B749" i="6"/>
  <c r="E748" i="6"/>
  <c r="F748" i="6" s="1"/>
  <c r="G748" i="6" s="1"/>
  <c r="D750" i="6" l="1"/>
  <c r="B750" i="6"/>
  <c r="A751" i="6"/>
  <c r="C750" i="6"/>
  <c r="E749" i="6"/>
  <c r="F749" i="6" s="1"/>
  <c r="G749" i="6" s="1"/>
  <c r="E750" i="6" l="1"/>
  <c r="F750" i="6" s="1"/>
  <c r="G750" i="6" s="1"/>
  <c r="C751" i="6"/>
  <c r="B751" i="6"/>
  <c r="A752" i="6"/>
  <c r="D751" i="6"/>
  <c r="E751" i="6" l="1"/>
  <c r="F751" i="6" s="1"/>
  <c r="G751" i="6" s="1"/>
  <c r="A753" i="6"/>
  <c r="D752" i="6"/>
  <c r="C752" i="6"/>
  <c r="B752" i="6"/>
  <c r="E752" i="6" l="1"/>
  <c r="F752" i="6" s="1"/>
  <c r="G752" i="6" s="1"/>
  <c r="A754" i="6"/>
  <c r="D753" i="6"/>
  <c r="C753" i="6"/>
  <c r="B753" i="6"/>
  <c r="E753" i="6" l="1"/>
  <c r="F753" i="6" s="1"/>
  <c r="G753" i="6" s="1"/>
  <c r="B754" i="6"/>
  <c r="A755" i="6"/>
  <c r="C754" i="6"/>
  <c r="D754" i="6"/>
  <c r="C755" i="6" l="1"/>
  <c r="B755" i="6"/>
  <c r="A756" i="6"/>
  <c r="D755" i="6"/>
  <c r="E754" i="6"/>
  <c r="F754" i="6" s="1"/>
  <c r="G754" i="6" s="1"/>
  <c r="D756" i="6" l="1"/>
  <c r="C756" i="6"/>
  <c r="B756" i="6"/>
  <c r="A757" i="6"/>
  <c r="E755" i="6"/>
  <c r="F755" i="6" s="1"/>
  <c r="G755" i="6" s="1"/>
  <c r="D757" i="6" l="1"/>
  <c r="C757" i="6"/>
  <c r="A758" i="6"/>
  <c r="B757" i="6"/>
  <c r="E756" i="6"/>
  <c r="F756" i="6" s="1"/>
  <c r="G756" i="6" s="1"/>
  <c r="E757" i="6" l="1"/>
  <c r="F757" i="6" s="1"/>
  <c r="G757" i="6" s="1"/>
  <c r="D758" i="6"/>
  <c r="B758" i="6"/>
  <c r="C758" i="6"/>
  <c r="A759" i="6"/>
  <c r="C759" i="6" l="1"/>
  <c r="B759" i="6"/>
  <c r="A760" i="6"/>
  <c r="D759" i="6"/>
  <c r="E758" i="6"/>
  <c r="F758" i="6" s="1"/>
  <c r="G758" i="6" s="1"/>
  <c r="A761" i="6" l="1"/>
  <c r="D760" i="6"/>
  <c r="C760" i="6"/>
  <c r="B760" i="6"/>
  <c r="E759" i="6"/>
  <c r="F759" i="6" s="1"/>
  <c r="G759" i="6" s="1"/>
  <c r="E760" i="6" l="1"/>
  <c r="F760" i="6" s="1"/>
  <c r="G760" i="6" s="1"/>
  <c r="A762" i="6"/>
  <c r="D761" i="6"/>
  <c r="B761" i="6"/>
  <c r="C761" i="6"/>
  <c r="E761" i="6" l="1"/>
  <c r="F761" i="6" s="1"/>
  <c r="G761" i="6" s="1"/>
  <c r="B762" i="6"/>
  <c r="A763" i="6"/>
  <c r="D762" i="6"/>
  <c r="C762" i="6"/>
  <c r="C763" i="6" l="1"/>
  <c r="B763" i="6"/>
  <c r="A764" i="6"/>
  <c r="D763" i="6"/>
  <c r="E762" i="6"/>
  <c r="F762" i="6" s="1"/>
  <c r="G762" i="6" s="1"/>
  <c r="D764" i="6" l="1"/>
  <c r="C764" i="6"/>
  <c r="B764" i="6"/>
  <c r="A765" i="6"/>
  <c r="E763" i="6"/>
  <c r="F763" i="6" s="1"/>
  <c r="G763" i="6" s="1"/>
  <c r="E764" i="6" l="1"/>
  <c r="F764" i="6" s="1"/>
  <c r="G764" i="6" s="1"/>
  <c r="D765" i="6"/>
  <c r="C765" i="6"/>
  <c r="A766" i="6"/>
  <c r="B765" i="6"/>
  <c r="E765" i="6" l="1"/>
  <c r="F765" i="6" s="1"/>
  <c r="G765" i="6" s="1"/>
  <c r="D766" i="6"/>
  <c r="B766" i="6"/>
  <c r="A767" i="6"/>
  <c r="C766" i="6"/>
  <c r="C767" i="6" l="1"/>
  <c r="B767" i="6"/>
  <c r="A768" i="6"/>
  <c r="D767" i="6"/>
  <c r="E766" i="6"/>
  <c r="F766" i="6" s="1"/>
  <c r="G766" i="6" s="1"/>
  <c r="A769" i="6" l="1"/>
  <c r="D768" i="6"/>
  <c r="C768" i="6"/>
  <c r="B768" i="6"/>
  <c r="E767" i="6"/>
  <c r="F767" i="6" s="1"/>
  <c r="G767" i="6" s="1"/>
  <c r="E768" i="6" l="1"/>
  <c r="F768" i="6" s="1"/>
  <c r="G768" i="6" s="1"/>
  <c r="A770" i="6"/>
  <c r="D769" i="6"/>
  <c r="C769" i="6"/>
  <c r="B769" i="6"/>
  <c r="E769" i="6" l="1"/>
  <c r="F769" i="6" s="1"/>
  <c r="G769" i="6" s="1"/>
  <c r="B770" i="6"/>
  <c r="A771" i="6"/>
  <c r="C770" i="6"/>
  <c r="D770" i="6"/>
  <c r="E770" i="6" l="1"/>
  <c r="F770" i="6" s="1"/>
  <c r="G770" i="6" s="1"/>
  <c r="C771" i="6"/>
  <c r="B771" i="6"/>
  <c r="A772" i="6"/>
  <c r="D771" i="6"/>
  <c r="D772" i="6" l="1"/>
  <c r="C772" i="6"/>
  <c r="B772" i="6"/>
  <c r="A773" i="6"/>
  <c r="E771" i="6"/>
  <c r="F771" i="6" s="1"/>
  <c r="G771" i="6" s="1"/>
  <c r="D773" i="6" l="1"/>
  <c r="C773" i="6"/>
  <c r="A774" i="6"/>
  <c r="B773" i="6"/>
  <c r="E772" i="6"/>
  <c r="F772" i="6" s="1"/>
  <c r="G772" i="6" s="1"/>
  <c r="E773" i="6" l="1"/>
  <c r="F773" i="6" s="1"/>
  <c r="G773" i="6" s="1"/>
  <c r="D774" i="6"/>
  <c r="C774" i="6"/>
  <c r="B774" i="6"/>
  <c r="A775" i="6"/>
  <c r="D775" i="6" l="1"/>
  <c r="C775" i="6"/>
  <c r="B775" i="6"/>
  <c r="A776" i="6"/>
  <c r="E774" i="6"/>
  <c r="F774" i="6" s="1"/>
  <c r="G774" i="6" s="1"/>
  <c r="E775" i="6" l="1"/>
  <c r="F775" i="6" s="1"/>
  <c r="G775" i="6" s="1"/>
  <c r="A777" i="6"/>
  <c r="D776" i="6"/>
  <c r="C776" i="6"/>
  <c r="B776" i="6"/>
  <c r="E776" i="6" l="1"/>
  <c r="F776" i="6" s="1"/>
  <c r="G776" i="6" s="1"/>
  <c r="A778" i="6"/>
  <c r="D777" i="6"/>
  <c r="C777" i="6"/>
  <c r="B777" i="6"/>
  <c r="E777" i="6" l="1"/>
  <c r="F777" i="6" s="1"/>
  <c r="G777" i="6" s="1"/>
  <c r="B778" i="6"/>
  <c r="A779" i="6"/>
  <c r="D778" i="6"/>
  <c r="C778" i="6"/>
  <c r="C779" i="6" l="1"/>
  <c r="B779" i="6"/>
  <c r="A780" i="6"/>
  <c r="D779" i="6"/>
  <c r="E778" i="6"/>
  <c r="F778" i="6" s="1"/>
  <c r="G778" i="6" s="1"/>
  <c r="D780" i="6" l="1"/>
  <c r="C780" i="6"/>
  <c r="B780" i="6"/>
  <c r="A781" i="6"/>
  <c r="E779" i="6"/>
  <c r="F779" i="6" s="1"/>
  <c r="G779" i="6" s="1"/>
  <c r="D781" i="6" l="1"/>
  <c r="C781" i="6"/>
  <c r="B781" i="6"/>
  <c r="A782" i="6"/>
  <c r="E780" i="6"/>
  <c r="F780" i="6" s="1"/>
  <c r="G780" i="6" s="1"/>
  <c r="D782" i="6" l="1"/>
  <c r="C782" i="6"/>
  <c r="B782" i="6"/>
  <c r="A783" i="6"/>
  <c r="E781" i="6"/>
  <c r="F781" i="6" s="1"/>
  <c r="G781" i="6" s="1"/>
  <c r="D783" i="6" l="1"/>
  <c r="C783" i="6"/>
  <c r="B783" i="6"/>
  <c r="A784" i="6"/>
  <c r="E782" i="6"/>
  <c r="F782" i="6" s="1"/>
  <c r="G782" i="6" s="1"/>
  <c r="A785" i="6" l="1"/>
  <c r="D784" i="6"/>
  <c r="C784" i="6"/>
  <c r="B784" i="6"/>
  <c r="E783" i="6"/>
  <c r="F783" i="6" s="1"/>
  <c r="G783" i="6" s="1"/>
  <c r="A786" i="6" l="1"/>
  <c r="D785" i="6"/>
  <c r="C785" i="6"/>
  <c r="B785" i="6"/>
  <c r="E784" i="6"/>
  <c r="F784" i="6" s="1"/>
  <c r="G784" i="6" s="1"/>
  <c r="E785" i="6" l="1"/>
  <c r="F785" i="6" s="1"/>
  <c r="G785" i="6" s="1"/>
  <c r="B786" i="6"/>
  <c r="A787" i="6"/>
  <c r="D786" i="6"/>
  <c r="C786" i="6"/>
  <c r="C787" i="6" l="1"/>
  <c r="B787" i="6"/>
  <c r="A788" i="6"/>
  <c r="D787" i="6"/>
  <c r="E786" i="6"/>
  <c r="F786" i="6" s="1"/>
  <c r="G786" i="6" s="1"/>
  <c r="D788" i="6" l="1"/>
  <c r="C788" i="6"/>
  <c r="B788" i="6"/>
  <c r="A789" i="6"/>
  <c r="E787" i="6"/>
  <c r="F787" i="6" s="1"/>
  <c r="G787" i="6" s="1"/>
  <c r="D789" i="6" l="1"/>
  <c r="C789" i="6"/>
  <c r="B789" i="6"/>
  <c r="A790" i="6"/>
  <c r="E788" i="6"/>
  <c r="F788" i="6" s="1"/>
  <c r="G788" i="6" s="1"/>
  <c r="E789" i="6" l="1"/>
  <c r="F789" i="6" s="1"/>
  <c r="G789" i="6" s="1"/>
  <c r="D790" i="6"/>
  <c r="C790" i="6"/>
  <c r="B790" i="6"/>
  <c r="A791" i="6"/>
  <c r="D791" i="6" l="1"/>
  <c r="C791" i="6"/>
  <c r="B791" i="6"/>
  <c r="A792" i="6"/>
  <c r="E790" i="6"/>
  <c r="F790" i="6" s="1"/>
  <c r="G790" i="6" s="1"/>
  <c r="A793" i="6" l="1"/>
  <c r="D792" i="6"/>
  <c r="C792" i="6"/>
  <c r="B792" i="6"/>
  <c r="E791" i="6"/>
  <c r="F791" i="6" s="1"/>
  <c r="G791" i="6" s="1"/>
  <c r="A794" i="6" l="1"/>
  <c r="D793" i="6"/>
  <c r="C793" i="6"/>
  <c r="B793" i="6"/>
  <c r="E792" i="6"/>
  <c r="F792" i="6" s="1"/>
  <c r="G792" i="6" s="1"/>
  <c r="E793" i="6" l="1"/>
  <c r="F793" i="6" s="1"/>
  <c r="G793" i="6" s="1"/>
  <c r="B794" i="6"/>
  <c r="A795" i="6"/>
  <c r="D794" i="6"/>
  <c r="C794" i="6"/>
  <c r="C795" i="6" l="1"/>
  <c r="B795" i="6"/>
  <c r="A796" i="6"/>
  <c r="D795" i="6"/>
  <c r="E794" i="6"/>
  <c r="F794" i="6" s="1"/>
  <c r="G794" i="6" s="1"/>
  <c r="D796" i="6" l="1"/>
  <c r="C796" i="6"/>
  <c r="B796" i="6"/>
  <c r="A797" i="6"/>
  <c r="E795" i="6"/>
  <c r="F795" i="6" s="1"/>
  <c r="G795" i="6" s="1"/>
  <c r="D797" i="6" l="1"/>
  <c r="C797" i="6"/>
  <c r="B797" i="6"/>
  <c r="A798" i="6"/>
  <c r="E796" i="6"/>
  <c r="F796" i="6" s="1"/>
  <c r="G796" i="6" s="1"/>
  <c r="D798" i="6" l="1"/>
  <c r="C798" i="6"/>
  <c r="B798" i="6"/>
  <c r="A799" i="6"/>
  <c r="E797" i="6"/>
  <c r="F797" i="6" s="1"/>
  <c r="G797" i="6" s="1"/>
  <c r="E798" i="6" l="1"/>
  <c r="F798" i="6" s="1"/>
  <c r="G798" i="6" s="1"/>
  <c r="D799" i="6"/>
  <c r="C799" i="6"/>
  <c r="B799" i="6"/>
  <c r="A800" i="6"/>
  <c r="E799" i="6" l="1"/>
  <c r="F799" i="6" s="1"/>
  <c r="G799" i="6" s="1"/>
  <c r="A801" i="6"/>
  <c r="D800" i="6"/>
  <c r="C800" i="6"/>
  <c r="B800" i="6"/>
  <c r="E800" i="6" l="1"/>
  <c r="F800" i="6" s="1"/>
  <c r="G800" i="6" s="1"/>
  <c r="A802" i="6"/>
  <c r="D801" i="6"/>
  <c r="C801" i="6"/>
  <c r="B801" i="6"/>
  <c r="E801" i="6" l="1"/>
  <c r="F801" i="6" s="1"/>
  <c r="G801" i="6" s="1"/>
  <c r="B802" i="6"/>
  <c r="A803" i="6"/>
  <c r="D802" i="6"/>
  <c r="C802" i="6"/>
  <c r="C803" i="6" l="1"/>
  <c r="B803" i="6"/>
  <c r="A804" i="6"/>
  <c r="D803" i="6"/>
  <c r="E802" i="6"/>
  <c r="F802" i="6" s="1"/>
  <c r="G802" i="6" s="1"/>
  <c r="D804" i="6" l="1"/>
  <c r="C804" i="6"/>
  <c r="B804" i="6"/>
  <c r="A805" i="6"/>
  <c r="E803" i="6"/>
  <c r="F803" i="6" s="1"/>
  <c r="G803" i="6" s="1"/>
  <c r="E804" i="6" l="1"/>
  <c r="F804" i="6" s="1"/>
  <c r="G804" i="6" s="1"/>
  <c r="D805" i="6"/>
  <c r="C805" i="6"/>
  <c r="B805" i="6"/>
  <c r="A806" i="6"/>
  <c r="D806" i="6" l="1"/>
  <c r="C806" i="6"/>
  <c r="B806" i="6"/>
  <c r="A807" i="6"/>
  <c r="E805" i="6"/>
  <c r="F805" i="6" s="1"/>
  <c r="G805" i="6" s="1"/>
  <c r="E806" i="6" l="1"/>
  <c r="F806" i="6" s="1"/>
  <c r="G806" i="6" s="1"/>
  <c r="D807" i="6"/>
  <c r="C807" i="6"/>
  <c r="B807" i="6"/>
  <c r="A808" i="6"/>
  <c r="A809" i="6" l="1"/>
  <c r="D808" i="6"/>
  <c r="C808" i="6"/>
  <c r="B808" i="6"/>
  <c r="E807" i="6"/>
  <c r="F807" i="6" s="1"/>
  <c r="G807" i="6" s="1"/>
  <c r="E808" i="6" l="1"/>
  <c r="F808" i="6" s="1"/>
  <c r="G808" i="6" s="1"/>
  <c r="A810" i="6"/>
  <c r="D809" i="6"/>
  <c r="C809" i="6"/>
  <c r="B809" i="6"/>
  <c r="E809" i="6" l="1"/>
  <c r="F809" i="6" s="1"/>
  <c r="G809" i="6" s="1"/>
  <c r="B810" i="6"/>
  <c r="A811" i="6"/>
  <c r="D810" i="6"/>
  <c r="C810" i="6"/>
  <c r="C811" i="6" l="1"/>
  <c r="B811" i="6"/>
  <c r="A812" i="6"/>
  <c r="D811" i="6"/>
  <c r="E810" i="6"/>
  <c r="F810" i="6" s="1"/>
  <c r="G810" i="6" s="1"/>
  <c r="D812" i="6" l="1"/>
  <c r="C812" i="6"/>
  <c r="B812" i="6"/>
  <c r="A813" i="6"/>
  <c r="E811" i="6"/>
  <c r="F811" i="6" s="1"/>
  <c r="G811" i="6" s="1"/>
  <c r="D813" i="6" l="1"/>
  <c r="C813" i="6"/>
  <c r="B813" i="6"/>
  <c r="A814" i="6"/>
  <c r="E812" i="6"/>
  <c r="F812" i="6" s="1"/>
  <c r="G812" i="6" s="1"/>
  <c r="D814" i="6" l="1"/>
  <c r="C814" i="6"/>
  <c r="B814" i="6"/>
  <c r="A815" i="6"/>
  <c r="E813" i="6"/>
  <c r="F813" i="6" s="1"/>
  <c r="G813" i="6" s="1"/>
  <c r="D815" i="6" l="1"/>
  <c r="C815" i="6"/>
  <c r="B815" i="6"/>
  <c r="A816" i="6"/>
  <c r="E814" i="6"/>
  <c r="F814" i="6" s="1"/>
  <c r="G814" i="6" s="1"/>
  <c r="A817" i="6" l="1"/>
  <c r="D816" i="6"/>
  <c r="C816" i="6"/>
  <c r="B816" i="6"/>
  <c r="E815" i="6"/>
  <c r="F815" i="6" s="1"/>
  <c r="G815" i="6" s="1"/>
  <c r="E816" i="6" l="1"/>
  <c r="F816" i="6" s="1"/>
  <c r="G816" i="6" s="1"/>
  <c r="A818" i="6"/>
  <c r="D817" i="6"/>
  <c r="C817" i="6"/>
  <c r="B817" i="6"/>
  <c r="E817" i="6" l="1"/>
  <c r="F817" i="6" s="1"/>
  <c r="G817" i="6" s="1"/>
  <c r="B818" i="6"/>
  <c r="A819" i="6"/>
  <c r="D818" i="6"/>
  <c r="C818" i="6"/>
  <c r="C819" i="6" l="1"/>
  <c r="B819" i="6"/>
  <c r="A820" i="6"/>
  <c r="D819" i="6"/>
  <c r="E818" i="6"/>
  <c r="F818" i="6" s="1"/>
  <c r="G818" i="6" s="1"/>
  <c r="D820" i="6" l="1"/>
  <c r="C820" i="6"/>
  <c r="B820" i="6"/>
  <c r="A821" i="6"/>
  <c r="E819" i="6"/>
  <c r="F819" i="6" s="1"/>
  <c r="G819" i="6" s="1"/>
  <c r="D821" i="6" l="1"/>
  <c r="C821" i="6"/>
  <c r="B821" i="6"/>
  <c r="A822" i="6"/>
  <c r="E820" i="6"/>
  <c r="F820" i="6" s="1"/>
  <c r="G820" i="6" s="1"/>
  <c r="D822" i="6" l="1"/>
  <c r="C822" i="6"/>
  <c r="B822" i="6"/>
  <c r="A823" i="6"/>
  <c r="E821" i="6"/>
  <c r="F821" i="6" s="1"/>
  <c r="G821" i="6" s="1"/>
  <c r="E822" i="6" l="1"/>
  <c r="F822" i="6" s="1"/>
  <c r="G822" i="6" s="1"/>
  <c r="D823" i="6"/>
  <c r="C823" i="6"/>
  <c r="B823" i="6"/>
  <c r="A824" i="6"/>
  <c r="A825" i="6" l="1"/>
  <c r="D824" i="6"/>
  <c r="C824" i="6"/>
  <c r="B824" i="6"/>
  <c r="E823" i="6"/>
  <c r="F823" i="6" s="1"/>
  <c r="G823" i="6" s="1"/>
  <c r="E824" i="6" l="1"/>
  <c r="F824" i="6" s="1"/>
  <c r="G824" i="6" s="1"/>
  <c r="A826" i="6"/>
  <c r="D825" i="6"/>
  <c r="C825" i="6"/>
  <c r="B825" i="6"/>
  <c r="E825" i="6" l="1"/>
  <c r="F825" i="6" s="1"/>
  <c r="G825" i="6" s="1"/>
  <c r="B826" i="6"/>
  <c r="A827" i="6"/>
  <c r="D826" i="6"/>
  <c r="C826" i="6"/>
  <c r="C827" i="6" l="1"/>
  <c r="B827" i="6"/>
  <c r="A828" i="6"/>
  <c r="D827" i="6"/>
  <c r="E826" i="6"/>
  <c r="F826" i="6" s="1"/>
  <c r="G826" i="6" s="1"/>
  <c r="D828" i="6" l="1"/>
  <c r="C828" i="6"/>
  <c r="B828" i="6"/>
  <c r="A829" i="6"/>
  <c r="E827" i="6"/>
  <c r="F827" i="6" s="1"/>
  <c r="G827" i="6" s="1"/>
  <c r="D829" i="6" l="1"/>
  <c r="C829" i="6"/>
  <c r="B829" i="6"/>
  <c r="A830" i="6"/>
  <c r="E828" i="6"/>
  <c r="F828" i="6" s="1"/>
  <c r="G828" i="6" s="1"/>
  <c r="E829" i="6" l="1"/>
  <c r="F829" i="6" s="1"/>
  <c r="G829" i="6" s="1"/>
  <c r="D830" i="6"/>
  <c r="C830" i="6"/>
  <c r="B830" i="6"/>
  <c r="A831" i="6"/>
  <c r="E830" i="6" l="1"/>
  <c r="F830" i="6" s="1"/>
  <c r="G830" i="6" s="1"/>
  <c r="D831" i="6"/>
  <c r="C831" i="6"/>
  <c r="B831" i="6"/>
  <c r="A832" i="6"/>
  <c r="A833" i="6" l="1"/>
  <c r="D832" i="6"/>
  <c r="C832" i="6"/>
  <c r="B832" i="6"/>
  <c r="E831" i="6"/>
  <c r="F831" i="6" s="1"/>
  <c r="G831" i="6" s="1"/>
  <c r="E832" i="6" l="1"/>
  <c r="F832" i="6" s="1"/>
  <c r="G832" i="6" s="1"/>
  <c r="A834" i="6"/>
  <c r="D833" i="6"/>
  <c r="C833" i="6"/>
  <c r="B833" i="6"/>
  <c r="E833" i="6" l="1"/>
  <c r="F833" i="6" s="1"/>
  <c r="G833" i="6" s="1"/>
  <c r="B834" i="6"/>
  <c r="A835" i="6"/>
  <c r="D834" i="6"/>
  <c r="C834" i="6"/>
  <c r="C835" i="6" l="1"/>
  <c r="B835" i="6"/>
  <c r="A836" i="6"/>
  <c r="D835" i="6"/>
  <c r="E834" i="6"/>
  <c r="F834" i="6" s="1"/>
  <c r="G834" i="6" s="1"/>
  <c r="D836" i="6" l="1"/>
  <c r="C836" i="6"/>
  <c r="B836" i="6"/>
  <c r="A837" i="6"/>
  <c r="E835" i="6"/>
  <c r="F835" i="6" s="1"/>
  <c r="G835" i="6" s="1"/>
  <c r="D837" i="6" l="1"/>
  <c r="C837" i="6"/>
  <c r="B837" i="6"/>
  <c r="A838" i="6"/>
  <c r="E836" i="6"/>
  <c r="F836" i="6" s="1"/>
  <c r="G836" i="6" s="1"/>
  <c r="E837" i="6" l="1"/>
  <c r="F837" i="6" s="1"/>
  <c r="G837" i="6" s="1"/>
  <c r="D838" i="6"/>
  <c r="C838" i="6"/>
  <c r="B838" i="6"/>
  <c r="A839" i="6"/>
  <c r="D839" i="6" l="1"/>
  <c r="C839" i="6"/>
  <c r="B839" i="6"/>
  <c r="A840" i="6"/>
  <c r="E838" i="6"/>
  <c r="F838" i="6" s="1"/>
  <c r="G838" i="6" s="1"/>
  <c r="E839" i="6" l="1"/>
  <c r="F839" i="6" s="1"/>
  <c r="G839" i="6" s="1"/>
  <c r="A841" i="6"/>
  <c r="D840" i="6"/>
  <c r="C840" i="6"/>
  <c r="B840" i="6"/>
  <c r="E840" i="6" l="1"/>
  <c r="F840" i="6" s="1"/>
  <c r="G840" i="6" s="1"/>
  <c r="A842" i="6"/>
  <c r="D841" i="6"/>
  <c r="C841" i="6"/>
  <c r="B841" i="6"/>
  <c r="E841" i="6" l="1"/>
  <c r="F841" i="6" s="1"/>
  <c r="G841" i="6" s="1"/>
  <c r="B842" i="6"/>
  <c r="A843" i="6"/>
  <c r="D842" i="6"/>
  <c r="C842" i="6"/>
  <c r="C843" i="6" l="1"/>
  <c r="B843" i="6"/>
  <c r="A844" i="6"/>
  <c r="D843" i="6"/>
  <c r="E842" i="6"/>
  <c r="F842" i="6" s="1"/>
  <c r="G842" i="6" s="1"/>
  <c r="D844" i="6" l="1"/>
  <c r="C844" i="6"/>
  <c r="B844" i="6"/>
  <c r="A845" i="6"/>
  <c r="E843" i="6"/>
  <c r="F843" i="6" s="1"/>
  <c r="G843" i="6" s="1"/>
  <c r="E844" i="6" l="1"/>
  <c r="F844" i="6" s="1"/>
  <c r="G844" i="6" s="1"/>
  <c r="D845" i="6"/>
  <c r="C845" i="6"/>
  <c r="B845" i="6"/>
  <c r="A846" i="6"/>
  <c r="D846" i="6" l="1"/>
  <c r="C846" i="6"/>
  <c r="B846" i="6"/>
  <c r="A847" i="6"/>
  <c r="E845" i="6"/>
  <c r="F845" i="6" s="1"/>
  <c r="G845" i="6" s="1"/>
  <c r="D847" i="6" l="1"/>
  <c r="C847" i="6"/>
  <c r="B847" i="6"/>
  <c r="A848" i="6"/>
  <c r="E846" i="6"/>
  <c r="F846" i="6" s="1"/>
  <c r="G846" i="6" s="1"/>
  <c r="A849" i="6" l="1"/>
  <c r="D848" i="6"/>
  <c r="C848" i="6"/>
  <c r="B848" i="6"/>
  <c r="E847" i="6"/>
  <c r="F847" i="6" s="1"/>
  <c r="G847" i="6" s="1"/>
  <c r="E848" i="6" l="1"/>
  <c r="F848" i="6" s="1"/>
  <c r="G848" i="6" s="1"/>
  <c r="A850" i="6"/>
  <c r="D849" i="6"/>
  <c r="C849" i="6"/>
  <c r="B849" i="6"/>
  <c r="E849" i="6" l="1"/>
  <c r="F849" i="6" s="1"/>
  <c r="G849" i="6" s="1"/>
  <c r="B850" i="6"/>
  <c r="A851" i="6"/>
  <c r="D850" i="6"/>
  <c r="C850" i="6"/>
  <c r="C851" i="6" l="1"/>
  <c r="B851" i="6"/>
  <c r="A852" i="6"/>
  <c r="D851" i="6"/>
  <c r="E850" i="6"/>
  <c r="F850" i="6" s="1"/>
  <c r="G850" i="6" s="1"/>
  <c r="D852" i="6" l="1"/>
  <c r="C852" i="6"/>
  <c r="B852" i="6"/>
  <c r="A853" i="6"/>
  <c r="E851" i="6"/>
  <c r="F851" i="6" s="1"/>
  <c r="G851" i="6" s="1"/>
  <c r="D853" i="6" l="1"/>
  <c r="C853" i="6"/>
  <c r="B853" i="6"/>
  <c r="A854" i="6"/>
  <c r="E852" i="6"/>
  <c r="F852" i="6" s="1"/>
  <c r="G852" i="6" s="1"/>
  <c r="E853" i="6" l="1"/>
  <c r="F853" i="6" s="1"/>
  <c r="G853" i="6" s="1"/>
  <c r="D854" i="6"/>
  <c r="C854" i="6"/>
  <c r="B854" i="6"/>
  <c r="E854" i="6" s="1"/>
  <c r="F854" i="6" s="1"/>
  <c r="G854" i="6" s="1"/>
  <c r="A855" i="6"/>
  <c r="D855" i="6" l="1"/>
  <c r="C855" i="6"/>
  <c r="B855" i="6"/>
  <c r="A856" i="6"/>
  <c r="A857" i="6" l="1"/>
  <c r="D856" i="6"/>
  <c r="C856" i="6"/>
  <c r="B856" i="6"/>
  <c r="E855" i="6"/>
  <c r="F855" i="6" s="1"/>
  <c r="G855" i="6" s="1"/>
  <c r="E856" i="6" l="1"/>
  <c r="F856" i="6" s="1"/>
  <c r="G856" i="6" s="1"/>
  <c r="A858" i="6"/>
  <c r="D857" i="6"/>
  <c r="C857" i="6"/>
  <c r="B857" i="6"/>
  <c r="E857" i="6" l="1"/>
  <c r="F857" i="6" s="1"/>
  <c r="G857" i="6" s="1"/>
  <c r="B858" i="6"/>
  <c r="A859" i="6"/>
  <c r="D858" i="6"/>
  <c r="C858" i="6"/>
  <c r="C859" i="6" l="1"/>
  <c r="B859" i="6"/>
  <c r="A860" i="6"/>
  <c r="D859" i="6"/>
  <c r="E858" i="6"/>
  <c r="F858" i="6" s="1"/>
  <c r="G858" i="6" s="1"/>
  <c r="D860" i="6" l="1"/>
  <c r="C860" i="6"/>
  <c r="B860" i="6"/>
  <c r="A861" i="6"/>
  <c r="E859" i="6"/>
  <c r="F859" i="6" s="1"/>
  <c r="G859" i="6" s="1"/>
  <c r="D861" i="6" l="1"/>
  <c r="C861" i="6"/>
  <c r="B861" i="6"/>
  <c r="A862" i="6"/>
  <c r="E860" i="6"/>
  <c r="F860" i="6" s="1"/>
  <c r="G860" i="6" s="1"/>
  <c r="D862" i="6" l="1"/>
  <c r="C862" i="6"/>
  <c r="B862" i="6"/>
  <c r="A863" i="6"/>
  <c r="E861" i="6"/>
  <c r="F861" i="6" s="1"/>
  <c r="G861" i="6" s="1"/>
  <c r="D863" i="6" l="1"/>
  <c r="C863" i="6"/>
  <c r="B863" i="6"/>
  <c r="A864" i="6"/>
  <c r="E862" i="6"/>
  <c r="F862" i="6" s="1"/>
  <c r="G862" i="6" s="1"/>
  <c r="A865" i="6" l="1"/>
  <c r="D864" i="6"/>
  <c r="C864" i="6"/>
  <c r="B864" i="6"/>
  <c r="E863" i="6"/>
  <c r="F863" i="6" s="1"/>
  <c r="G863" i="6" s="1"/>
  <c r="A866" i="6" l="1"/>
  <c r="D865" i="6"/>
  <c r="C865" i="6"/>
  <c r="B865" i="6"/>
  <c r="E864" i="6"/>
  <c r="F864" i="6" s="1"/>
  <c r="G864" i="6" s="1"/>
  <c r="E865" i="6" l="1"/>
  <c r="F865" i="6" s="1"/>
  <c r="G865" i="6" s="1"/>
  <c r="B866" i="6"/>
  <c r="A867" i="6"/>
  <c r="D866" i="6"/>
  <c r="C866" i="6"/>
  <c r="C867" i="6" l="1"/>
  <c r="B867" i="6"/>
  <c r="A868" i="6"/>
  <c r="D867" i="6"/>
  <c r="E866" i="6"/>
  <c r="F866" i="6" s="1"/>
  <c r="G866" i="6" s="1"/>
  <c r="D868" i="6" l="1"/>
  <c r="C868" i="6"/>
  <c r="B868" i="6"/>
  <c r="A869" i="6"/>
  <c r="E867" i="6"/>
  <c r="F867" i="6" s="1"/>
  <c r="G867" i="6" s="1"/>
  <c r="D869" i="6" l="1"/>
  <c r="C869" i="6"/>
  <c r="B869" i="6"/>
  <c r="A870" i="6"/>
  <c r="E868" i="6"/>
  <c r="F868" i="6" s="1"/>
  <c r="G868" i="6" s="1"/>
  <c r="E869" i="6" l="1"/>
  <c r="F869" i="6" s="1"/>
  <c r="G869" i="6" s="1"/>
  <c r="D870" i="6"/>
  <c r="C870" i="6"/>
  <c r="B870" i="6"/>
  <c r="A871" i="6"/>
  <c r="D871" i="6" l="1"/>
  <c r="C871" i="6"/>
  <c r="B871" i="6"/>
  <c r="A872" i="6"/>
  <c r="E870" i="6"/>
  <c r="F870" i="6" s="1"/>
  <c r="G870" i="6" s="1"/>
  <c r="A873" i="6" l="1"/>
  <c r="D872" i="6"/>
  <c r="C872" i="6"/>
  <c r="B872" i="6"/>
  <c r="E871" i="6"/>
  <c r="F871" i="6" s="1"/>
  <c r="G871" i="6" s="1"/>
  <c r="E872" i="6" l="1"/>
  <c r="F872" i="6" s="1"/>
  <c r="G872" i="6" s="1"/>
  <c r="A874" i="6"/>
  <c r="D873" i="6"/>
  <c r="C873" i="6"/>
  <c r="B873" i="6"/>
  <c r="E873" i="6" l="1"/>
  <c r="F873" i="6" s="1"/>
  <c r="G873" i="6" s="1"/>
  <c r="B874" i="6"/>
  <c r="A875" i="6"/>
  <c r="D874" i="6"/>
  <c r="C874" i="6"/>
  <c r="C875" i="6" l="1"/>
  <c r="B875" i="6"/>
  <c r="A876" i="6"/>
  <c r="D875" i="6"/>
  <c r="E874" i="6"/>
  <c r="F874" i="6" s="1"/>
  <c r="G874" i="6" s="1"/>
  <c r="D876" i="6" l="1"/>
  <c r="C876" i="6"/>
  <c r="B876" i="6"/>
  <c r="A877" i="6"/>
  <c r="E875" i="6"/>
  <c r="F875" i="6" s="1"/>
  <c r="G875" i="6" s="1"/>
  <c r="D877" i="6" l="1"/>
  <c r="C877" i="6"/>
  <c r="B877" i="6"/>
  <c r="A878" i="6"/>
  <c r="E876" i="6"/>
  <c r="F876" i="6" s="1"/>
  <c r="G876" i="6" s="1"/>
  <c r="E877" i="6" l="1"/>
  <c r="F877" i="6" s="1"/>
  <c r="G877" i="6" s="1"/>
  <c r="D878" i="6"/>
  <c r="C878" i="6"/>
  <c r="B878" i="6"/>
  <c r="A879" i="6"/>
  <c r="D879" i="6" l="1"/>
  <c r="C879" i="6"/>
  <c r="B879" i="6"/>
  <c r="A880" i="6"/>
  <c r="E878" i="6"/>
  <c r="F878" i="6" s="1"/>
  <c r="G878" i="6" s="1"/>
  <c r="A881" i="6" l="1"/>
  <c r="D880" i="6"/>
  <c r="C880" i="6"/>
  <c r="B880" i="6"/>
  <c r="E879" i="6"/>
  <c r="F879" i="6" s="1"/>
  <c r="G879" i="6" s="1"/>
  <c r="A882" i="6" l="1"/>
  <c r="D881" i="6"/>
  <c r="C881" i="6"/>
  <c r="B881" i="6"/>
  <c r="E880" i="6"/>
  <c r="F880" i="6" s="1"/>
  <c r="G880" i="6" s="1"/>
  <c r="E881" i="6" l="1"/>
  <c r="F881" i="6" s="1"/>
  <c r="G881" i="6" s="1"/>
  <c r="B882" i="6"/>
  <c r="A883" i="6"/>
  <c r="D882" i="6"/>
  <c r="C882" i="6"/>
  <c r="C883" i="6" l="1"/>
  <c r="B883" i="6"/>
  <c r="A884" i="6"/>
  <c r="D883" i="6"/>
  <c r="E882" i="6"/>
  <c r="F882" i="6" s="1"/>
  <c r="G882" i="6" s="1"/>
  <c r="D884" i="6" l="1"/>
  <c r="C884" i="6"/>
  <c r="B884" i="6"/>
  <c r="A885" i="6"/>
  <c r="E883" i="6"/>
  <c r="F883" i="6" s="1"/>
  <c r="G883" i="6" s="1"/>
  <c r="A886" i="6" l="1"/>
  <c r="D885" i="6"/>
  <c r="C885" i="6"/>
  <c r="B885" i="6"/>
  <c r="E884" i="6"/>
  <c r="F884" i="6" s="1"/>
  <c r="G884" i="6" s="1"/>
  <c r="E885" i="6" l="1"/>
  <c r="F885" i="6" s="1"/>
  <c r="G885" i="6" s="1"/>
  <c r="A887" i="6"/>
  <c r="D886" i="6"/>
  <c r="C886" i="6"/>
  <c r="B886" i="6"/>
  <c r="E886" i="6" l="1"/>
  <c r="F886" i="6" s="1"/>
  <c r="G886" i="6" s="1"/>
  <c r="A888" i="6"/>
  <c r="D887" i="6"/>
  <c r="C887" i="6"/>
  <c r="B887" i="6"/>
  <c r="E887" i="6" l="1"/>
  <c r="F887" i="6" s="1"/>
  <c r="G887" i="6" s="1"/>
  <c r="B888" i="6"/>
  <c r="A889" i="6"/>
  <c r="D888" i="6"/>
  <c r="C888" i="6"/>
  <c r="C889" i="6" l="1"/>
  <c r="B889" i="6"/>
  <c r="A890" i="6"/>
  <c r="D889" i="6"/>
  <c r="E888" i="6"/>
  <c r="F888" i="6" s="1"/>
  <c r="G888" i="6" s="1"/>
  <c r="D890" i="6" l="1"/>
  <c r="C890" i="6"/>
  <c r="B890" i="6"/>
  <c r="A891" i="6"/>
  <c r="E889" i="6"/>
  <c r="F889" i="6" s="1"/>
  <c r="G889" i="6" s="1"/>
  <c r="D891" i="6" l="1"/>
  <c r="C891" i="6"/>
  <c r="A892" i="6"/>
  <c r="B891" i="6"/>
  <c r="E890" i="6"/>
  <c r="F890" i="6" s="1"/>
  <c r="G890" i="6" s="1"/>
  <c r="E891" i="6" l="1"/>
  <c r="F891" i="6" s="1"/>
  <c r="G891" i="6" s="1"/>
  <c r="D892" i="6"/>
  <c r="A893" i="6"/>
  <c r="C892" i="6"/>
  <c r="B892" i="6"/>
  <c r="E892" i="6" l="1"/>
  <c r="F892" i="6" s="1"/>
  <c r="G892" i="6" s="1"/>
  <c r="D893" i="6"/>
  <c r="A894" i="6"/>
  <c r="C893" i="6"/>
  <c r="B893" i="6"/>
  <c r="E893" i="6" l="1"/>
  <c r="F893" i="6" s="1"/>
  <c r="G893" i="6" s="1"/>
  <c r="A895" i="6"/>
  <c r="B894" i="6"/>
  <c r="D894" i="6"/>
  <c r="C894" i="6"/>
  <c r="E894" i="6" l="1"/>
  <c r="F894" i="6" s="1"/>
  <c r="G894" i="6" s="1"/>
  <c r="A896" i="6"/>
  <c r="D895" i="6"/>
  <c r="C895" i="6"/>
  <c r="B895" i="6"/>
  <c r="E895" i="6" l="1"/>
  <c r="F895" i="6" s="1"/>
  <c r="G895" i="6" s="1"/>
  <c r="B896" i="6"/>
  <c r="A897" i="6"/>
  <c r="D896" i="6"/>
  <c r="C896" i="6"/>
  <c r="C897" i="6" l="1"/>
  <c r="B897" i="6"/>
  <c r="A898" i="6"/>
  <c r="D897" i="6"/>
  <c r="E896" i="6"/>
  <c r="F896" i="6" s="1"/>
  <c r="G896" i="6" s="1"/>
  <c r="D898" i="6" l="1"/>
  <c r="C898" i="6"/>
  <c r="B898" i="6"/>
  <c r="A899" i="6"/>
  <c r="E897" i="6"/>
  <c r="F897" i="6" s="1"/>
  <c r="G897" i="6" s="1"/>
  <c r="D899" i="6" l="1"/>
  <c r="C899" i="6"/>
  <c r="B899" i="6"/>
  <c r="A900" i="6"/>
  <c r="E898" i="6"/>
  <c r="F898" i="6" s="1"/>
  <c r="G898" i="6" s="1"/>
  <c r="E899" i="6" l="1"/>
  <c r="F899" i="6" s="1"/>
  <c r="G899" i="6" s="1"/>
  <c r="D900" i="6"/>
  <c r="C900" i="6"/>
  <c r="A901" i="6"/>
  <c r="B900" i="6"/>
  <c r="E900" i="6" l="1"/>
  <c r="F900" i="6" s="1"/>
  <c r="G900" i="6" s="1"/>
  <c r="D901" i="6"/>
  <c r="B901" i="6"/>
  <c r="A902" i="6"/>
  <c r="C901" i="6"/>
  <c r="E901" i="6" l="1"/>
  <c r="F901" i="6" s="1"/>
  <c r="G901" i="6" s="1"/>
  <c r="A903" i="6"/>
  <c r="C902" i="6"/>
  <c r="D902" i="6"/>
  <c r="B902" i="6"/>
  <c r="E902" i="6" s="1"/>
  <c r="F902" i="6" s="1"/>
  <c r="G902" i="6" s="1"/>
  <c r="A904" i="6" l="1"/>
  <c r="D903" i="6"/>
  <c r="B903" i="6"/>
  <c r="C903" i="6"/>
  <c r="E903" i="6" l="1"/>
  <c r="F903" i="6" s="1"/>
  <c r="G903" i="6" s="1"/>
  <c r="B904" i="6"/>
  <c r="A905" i="6"/>
  <c r="D904" i="6"/>
  <c r="C904" i="6"/>
  <c r="C905" i="6" l="1"/>
  <c r="B905" i="6"/>
  <c r="A906" i="6"/>
  <c r="D905" i="6"/>
  <c r="E904" i="6"/>
  <c r="F904" i="6" s="1"/>
  <c r="G904" i="6" s="1"/>
  <c r="D906" i="6" l="1"/>
  <c r="C906" i="6"/>
  <c r="B906" i="6"/>
  <c r="A907" i="6"/>
  <c r="E905" i="6"/>
  <c r="F905" i="6" s="1"/>
  <c r="G905" i="6" s="1"/>
  <c r="D907" i="6" l="1"/>
  <c r="C907" i="6"/>
  <c r="B907" i="6"/>
  <c r="A908" i="6"/>
  <c r="E906" i="6"/>
  <c r="F906" i="6" s="1"/>
  <c r="G906" i="6" s="1"/>
  <c r="D908" i="6" l="1"/>
  <c r="C908" i="6"/>
  <c r="A909" i="6"/>
  <c r="B908" i="6"/>
  <c r="E907" i="6"/>
  <c r="F907" i="6" s="1"/>
  <c r="G907" i="6" s="1"/>
  <c r="D909" i="6" l="1"/>
  <c r="B909" i="6"/>
  <c r="A910" i="6"/>
  <c r="C909" i="6"/>
  <c r="E908" i="6"/>
  <c r="F908" i="6" s="1"/>
  <c r="G908" i="6" s="1"/>
  <c r="E909" i="6" l="1"/>
  <c r="F909" i="6" s="1"/>
  <c r="G909" i="6" s="1"/>
  <c r="A911" i="6"/>
  <c r="C910" i="6"/>
  <c r="D910" i="6"/>
  <c r="B910" i="6"/>
  <c r="E910" i="6" l="1"/>
  <c r="F910" i="6" s="1"/>
  <c r="G910" i="6" s="1"/>
  <c r="A912" i="6"/>
  <c r="D911" i="6"/>
  <c r="C911" i="6"/>
  <c r="B911" i="6"/>
  <c r="E911" i="6" l="1"/>
  <c r="F911" i="6" s="1"/>
  <c r="G911" i="6" s="1"/>
  <c r="B912" i="6"/>
  <c r="A913" i="6"/>
  <c r="C912" i="6"/>
  <c r="D912" i="6"/>
  <c r="C913" i="6" l="1"/>
  <c r="B913" i="6"/>
  <c r="A914" i="6"/>
  <c r="D913" i="6"/>
  <c r="E912" i="6"/>
  <c r="F912" i="6" s="1"/>
  <c r="G912" i="6" s="1"/>
  <c r="D914" i="6" l="1"/>
  <c r="C914" i="6"/>
  <c r="B914" i="6"/>
  <c r="A915" i="6"/>
  <c r="E913" i="6"/>
  <c r="F913" i="6" s="1"/>
  <c r="G913" i="6" s="1"/>
  <c r="E914" i="6" l="1"/>
  <c r="F914" i="6" s="1"/>
  <c r="G914" i="6" s="1"/>
  <c r="D915" i="6"/>
  <c r="C915" i="6"/>
  <c r="B915" i="6"/>
  <c r="A916" i="6"/>
  <c r="E915" i="6" l="1"/>
  <c r="F915" i="6" s="1"/>
  <c r="G915" i="6" s="1"/>
  <c r="D916" i="6"/>
  <c r="C916" i="6"/>
  <c r="B916" i="6"/>
  <c r="A917" i="6"/>
  <c r="D917" i="6" l="1"/>
  <c r="C917" i="6"/>
  <c r="B917" i="6"/>
  <c r="A918" i="6"/>
  <c r="E916" i="6"/>
  <c r="F916" i="6" s="1"/>
  <c r="G916" i="6" s="1"/>
  <c r="A919" i="6" l="1"/>
  <c r="D918" i="6"/>
  <c r="C918" i="6"/>
  <c r="B918" i="6"/>
  <c r="E917" i="6"/>
  <c r="F917" i="6" s="1"/>
  <c r="G917" i="6" s="1"/>
  <c r="E918" i="6" l="1"/>
  <c r="F918" i="6" s="1"/>
  <c r="G918" i="6" s="1"/>
  <c r="A920" i="6"/>
  <c r="D919" i="6"/>
  <c r="C919" i="6"/>
  <c r="B919" i="6"/>
  <c r="E919" i="6" s="1"/>
  <c r="F919" i="6" s="1"/>
  <c r="G919" i="6" s="1"/>
  <c r="B920" i="6" l="1"/>
  <c r="A921" i="6"/>
  <c r="D920" i="6"/>
  <c r="C920" i="6"/>
  <c r="E920" i="6" l="1"/>
  <c r="F920" i="6" s="1"/>
  <c r="G920" i="6" s="1"/>
  <c r="C921" i="6"/>
  <c r="B921" i="6"/>
  <c r="A922" i="6"/>
  <c r="D921" i="6"/>
  <c r="D922" i="6" l="1"/>
  <c r="C922" i="6"/>
  <c r="B922" i="6"/>
  <c r="A923" i="6"/>
  <c r="E921" i="6"/>
  <c r="F921" i="6" s="1"/>
  <c r="G921" i="6" s="1"/>
  <c r="D923" i="6" l="1"/>
  <c r="C923" i="6"/>
  <c r="B923" i="6"/>
  <c r="A924" i="6"/>
  <c r="E922" i="6"/>
  <c r="F922" i="6" s="1"/>
  <c r="G922" i="6" s="1"/>
  <c r="D924" i="6" l="1"/>
  <c r="C924" i="6"/>
  <c r="B924" i="6"/>
  <c r="A925" i="6"/>
  <c r="E923" i="6"/>
  <c r="F923" i="6" s="1"/>
  <c r="G923" i="6" s="1"/>
  <c r="E924" i="6" l="1"/>
  <c r="F924" i="6" s="1"/>
  <c r="G924" i="6" s="1"/>
  <c r="D925" i="6"/>
  <c r="C925" i="6"/>
  <c r="B925" i="6"/>
  <c r="A926" i="6"/>
  <c r="A927" i="6" l="1"/>
  <c r="D926" i="6"/>
  <c r="C926" i="6"/>
  <c r="B926" i="6"/>
  <c r="E925" i="6"/>
  <c r="F925" i="6" s="1"/>
  <c r="G925" i="6" s="1"/>
  <c r="E926" i="6" l="1"/>
  <c r="F926" i="6" s="1"/>
  <c r="G926" i="6" s="1"/>
  <c r="A928" i="6"/>
  <c r="D927" i="6"/>
  <c r="C927" i="6"/>
  <c r="B927" i="6"/>
  <c r="E927" i="6" l="1"/>
  <c r="F927" i="6" s="1"/>
  <c r="G927" i="6" s="1"/>
  <c r="B928" i="6"/>
  <c r="A929" i="6"/>
  <c r="D928" i="6"/>
  <c r="C928" i="6"/>
  <c r="C929" i="6" l="1"/>
  <c r="B929" i="6"/>
  <c r="A930" i="6"/>
  <c r="D929" i="6"/>
  <c r="E928" i="6"/>
  <c r="F928" i="6" s="1"/>
  <c r="G928" i="6" s="1"/>
  <c r="D930" i="6" l="1"/>
  <c r="C930" i="6"/>
  <c r="B930" i="6"/>
  <c r="A931" i="6"/>
  <c r="E929" i="6"/>
  <c r="F929" i="6" s="1"/>
  <c r="G929" i="6" s="1"/>
  <c r="D931" i="6" l="1"/>
  <c r="C931" i="6"/>
  <c r="B931" i="6"/>
  <c r="A932" i="6"/>
  <c r="E930" i="6"/>
  <c r="F930" i="6" s="1"/>
  <c r="G930" i="6" s="1"/>
  <c r="D932" i="6" l="1"/>
  <c r="C932" i="6"/>
  <c r="B932" i="6"/>
  <c r="A933" i="6"/>
  <c r="E931" i="6"/>
  <c r="F931" i="6" s="1"/>
  <c r="G931" i="6" s="1"/>
  <c r="E932" i="6" l="1"/>
  <c r="F932" i="6" s="1"/>
  <c r="G932" i="6" s="1"/>
  <c r="D933" i="6"/>
  <c r="C933" i="6"/>
  <c r="B933" i="6"/>
  <c r="A934" i="6"/>
  <c r="A935" i="6" l="1"/>
  <c r="D934" i="6"/>
  <c r="C934" i="6"/>
  <c r="B934" i="6"/>
  <c r="E933" i="6"/>
  <c r="F933" i="6" s="1"/>
  <c r="G933" i="6" s="1"/>
  <c r="E934" i="6" l="1"/>
  <c r="F934" i="6" s="1"/>
  <c r="G934" i="6" s="1"/>
  <c r="A936" i="6"/>
  <c r="D935" i="6"/>
  <c r="C935" i="6"/>
  <c r="B935" i="6"/>
  <c r="E935" i="6" l="1"/>
  <c r="F935" i="6" s="1"/>
  <c r="G935" i="6" s="1"/>
  <c r="B936" i="6"/>
  <c r="A937" i="6"/>
  <c r="D936" i="6"/>
  <c r="C936" i="6"/>
  <c r="C937" i="6" l="1"/>
  <c r="B937" i="6"/>
  <c r="A938" i="6"/>
  <c r="D937" i="6"/>
  <c r="E936" i="6"/>
  <c r="F936" i="6" s="1"/>
  <c r="G936" i="6" s="1"/>
  <c r="D938" i="6" l="1"/>
  <c r="C938" i="6"/>
  <c r="B938" i="6"/>
  <c r="A939" i="6"/>
  <c r="E937" i="6"/>
  <c r="F937" i="6" s="1"/>
  <c r="G937" i="6" s="1"/>
  <c r="D939" i="6" l="1"/>
  <c r="C939" i="6"/>
  <c r="B939" i="6"/>
  <c r="A940" i="6"/>
  <c r="E938" i="6"/>
  <c r="F938" i="6" s="1"/>
  <c r="G938" i="6" s="1"/>
  <c r="D940" i="6" l="1"/>
  <c r="C940" i="6"/>
  <c r="B940" i="6"/>
  <c r="A941" i="6"/>
  <c r="E939" i="6"/>
  <c r="F939" i="6" s="1"/>
  <c r="G939" i="6" s="1"/>
  <c r="D941" i="6" l="1"/>
  <c r="C941" i="6"/>
  <c r="B941" i="6"/>
  <c r="A942" i="6"/>
  <c r="E940" i="6"/>
  <c r="F940" i="6" s="1"/>
  <c r="G940" i="6" s="1"/>
  <c r="A943" i="6" l="1"/>
  <c r="D942" i="6"/>
  <c r="C942" i="6"/>
  <c r="B942" i="6"/>
  <c r="E941" i="6"/>
  <c r="F941" i="6" s="1"/>
  <c r="G941" i="6" s="1"/>
  <c r="E942" i="6" l="1"/>
  <c r="F942" i="6" s="1"/>
  <c r="G942" i="6" s="1"/>
  <c r="A944" i="6"/>
  <c r="D943" i="6"/>
  <c r="C943" i="6"/>
  <c r="B943" i="6"/>
  <c r="E943" i="6" l="1"/>
  <c r="F943" i="6" s="1"/>
  <c r="G943" i="6" s="1"/>
  <c r="B944" i="6"/>
  <c r="A945" i="6"/>
  <c r="D944" i="6"/>
  <c r="C944" i="6"/>
  <c r="C945" i="6" l="1"/>
  <c r="B945" i="6"/>
  <c r="A946" i="6"/>
  <c r="D945" i="6"/>
  <c r="E944" i="6"/>
  <c r="F944" i="6" s="1"/>
  <c r="G944" i="6" s="1"/>
  <c r="D946" i="6" l="1"/>
  <c r="C946" i="6"/>
  <c r="B946" i="6"/>
  <c r="A947" i="6"/>
  <c r="E945" i="6"/>
  <c r="F945" i="6" s="1"/>
  <c r="G945" i="6" s="1"/>
  <c r="D947" i="6" l="1"/>
  <c r="C947" i="6"/>
  <c r="B947" i="6"/>
  <c r="A948" i="6"/>
  <c r="E946" i="6"/>
  <c r="F946" i="6" s="1"/>
  <c r="G946" i="6" s="1"/>
  <c r="D948" i="6" l="1"/>
  <c r="C948" i="6"/>
  <c r="B948" i="6"/>
  <c r="A949" i="6"/>
  <c r="E947" i="6"/>
  <c r="F947" i="6" s="1"/>
  <c r="G947" i="6" s="1"/>
  <c r="D949" i="6" l="1"/>
  <c r="C949" i="6"/>
  <c r="B949" i="6"/>
  <c r="A950" i="6"/>
  <c r="E948" i="6"/>
  <c r="F948" i="6" s="1"/>
  <c r="G948" i="6" s="1"/>
  <c r="A951" i="6" l="1"/>
  <c r="D950" i="6"/>
  <c r="C950" i="6"/>
  <c r="B950" i="6"/>
  <c r="E949" i="6"/>
  <c r="F949" i="6" s="1"/>
  <c r="G949" i="6" s="1"/>
  <c r="E950" i="6" l="1"/>
  <c r="F950" i="6" s="1"/>
  <c r="G950" i="6" s="1"/>
  <c r="A952" i="6"/>
  <c r="D951" i="6"/>
  <c r="C951" i="6"/>
  <c r="B951" i="6"/>
  <c r="E951" i="6" l="1"/>
  <c r="F951" i="6" s="1"/>
  <c r="G951" i="6" s="1"/>
  <c r="A953" i="6"/>
  <c r="B952" i="6"/>
  <c r="D952" i="6"/>
  <c r="C952" i="6"/>
  <c r="A954" i="6" l="1"/>
  <c r="D953" i="6"/>
  <c r="C953" i="6"/>
  <c r="B953" i="6"/>
  <c r="E952" i="6"/>
  <c r="F952" i="6" s="1"/>
  <c r="G952" i="6" s="1"/>
  <c r="E953" i="6" l="1"/>
  <c r="F953" i="6" s="1"/>
  <c r="G953" i="6" s="1"/>
  <c r="C954" i="6"/>
  <c r="B954" i="6"/>
  <c r="A955" i="6"/>
  <c r="D954" i="6"/>
  <c r="D955" i="6" l="1"/>
  <c r="C955" i="6"/>
  <c r="B955" i="6"/>
  <c r="A956" i="6"/>
  <c r="E954" i="6"/>
  <c r="F954" i="6" s="1"/>
  <c r="G954" i="6" s="1"/>
  <c r="D956" i="6" l="1"/>
  <c r="C956" i="6"/>
  <c r="A957" i="6"/>
  <c r="B956" i="6"/>
  <c r="E955" i="6"/>
  <c r="F955" i="6" s="1"/>
  <c r="G955" i="6" s="1"/>
  <c r="E956" i="6" l="1"/>
  <c r="F956" i="6" s="1"/>
  <c r="G956" i="6" s="1"/>
  <c r="D957" i="6"/>
  <c r="B957" i="6"/>
  <c r="A958" i="6"/>
  <c r="C957" i="6"/>
  <c r="E957" i="6" l="1"/>
  <c r="F957" i="6" s="1"/>
  <c r="G957" i="6" s="1"/>
  <c r="C958" i="6"/>
  <c r="B958" i="6"/>
  <c r="D958" i="6"/>
  <c r="A959" i="6"/>
  <c r="E958" i="6" l="1"/>
  <c r="F958" i="6" s="1"/>
  <c r="G958" i="6" s="1"/>
  <c r="A960" i="6"/>
  <c r="D959" i="6"/>
  <c r="C959" i="6"/>
  <c r="B959" i="6"/>
  <c r="E959" i="6" l="1"/>
  <c r="F959" i="6" s="1"/>
  <c r="G959" i="6" s="1"/>
  <c r="A961" i="6"/>
  <c r="D960" i="6"/>
  <c r="C960" i="6"/>
  <c r="B960" i="6"/>
  <c r="E960" i="6" l="1"/>
  <c r="F960" i="6" s="1"/>
  <c r="G960" i="6" s="1"/>
  <c r="B961" i="6"/>
  <c r="A962" i="6"/>
  <c r="D961" i="6"/>
  <c r="C961" i="6"/>
  <c r="C962" i="6" l="1"/>
  <c r="B962" i="6"/>
  <c r="A963" i="6"/>
  <c r="D962" i="6"/>
  <c r="E961" i="6"/>
  <c r="F961" i="6" s="1"/>
  <c r="G961" i="6" s="1"/>
  <c r="D963" i="6" l="1"/>
  <c r="C963" i="6"/>
  <c r="B963" i="6"/>
  <c r="A964" i="6"/>
  <c r="E962" i="6"/>
  <c r="F962" i="6" s="1"/>
  <c r="G962" i="6" s="1"/>
  <c r="D964" i="6" l="1"/>
  <c r="C964" i="6"/>
  <c r="A965" i="6"/>
  <c r="B964" i="6"/>
  <c r="E963" i="6"/>
  <c r="F963" i="6" s="1"/>
  <c r="G963" i="6" s="1"/>
  <c r="D965" i="6" l="1"/>
  <c r="B965" i="6"/>
  <c r="A966" i="6"/>
  <c r="C965" i="6"/>
  <c r="E964" i="6"/>
  <c r="F964" i="6" s="1"/>
  <c r="G964" i="6" s="1"/>
  <c r="E965" i="6" l="1"/>
  <c r="F965" i="6" s="1"/>
  <c r="G965" i="6" s="1"/>
  <c r="C966" i="6"/>
  <c r="B966" i="6"/>
  <c r="A967" i="6"/>
  <c r="D966" i="6"/>
  <c r="A968" i="6" l="1"/>
  <c r="D967" i="6"/>
  <c r="C967" i="6"/>
  <c r="B967" i="6"/>
  <c r="E966" i="6"/>
  <c r="F966" i="6" s="1"/>
  <c r="G966" i="6" s="1"/>
  <c r="E967" i="6" l="1"/>
  <c r="F967" i="6" s="1"/>
  <c r="G967" i="6" s="1"/>
  <c r="A969" i="6"/>
  <c r="D968" i="6"/>
  <c r="C968" i="6"/>
  <c r="B968" i="6"/>
  <c r="E968" i="6" l="1"/>
  <c r="F968" i="6" s="1"/>
  <c r="G968" i="6" s="1"/>
  <c r="B969" i="6"/>
  <c r="A970" i="6"/>
  <c r="D969" i="6"/>
  <c r="C969" i="6"/>
  <c r="C970" i="6" l="1"/>
  <c r="B970" i="6"/>
  <c r="D970" i="6"/>
  <c r="A971" i="6"/>
  <c r="E969" i="6"/>
  <c r="F969" i="6" s="1"/>
  <c r="G969" i="6" s="1"/>
  <c r="D971" i="6" l="1"/>
  <c r="C971" i="6"/>
  <c r="B971" i="6"/>
  <c r="A972" i="6"/>
  <c r="E970" i="6"/>
  <c r="F970" i="6" s="1"/>
  <c r="G970" i="6" s="1"/>
  <c r="D972" i="6" l="1"/>
  <c r="C972" i="6"/>
  <c r="A973" i="6"/>
  <c r="B972" i="6"/>
  <c r="E971" i="6"/>
  <c r="F971" i="6" s="1"/>
  <c r="G971" i="6" s="1"/>
  <c r="E972" i="6" l="1"/>
  <c r="F972" i="6" s="1"/>
  <c r="G972" i="6" s="1"/>
  <c r="D973" i="6"/>
  <c r="B973" i="6"/>
  <c r="C973" i="6"/>
  <c r="A974" i="6"/>
  <c r="C974" i="6" l="1"/>
  <c r="B974" i="6"/>
  <c r="A975" i="6"/>
  <c r="D974" i="6"/>
  <c r="E973" i="6"/>
  <c r="F973" i="6" s="1"/>
  <c r="G973" i="6" s="1"/>
  <c r="A976" i="6" l="1"/>
  <c r="D975" i="6"/>
  <c r="C975" i="6"/>
  <c r="B975" i="6"/>
  <c r="E974" i="6"/>
  <c r="F974" i="6" s="1"/>
  <c r="G974" i="6" s="1"/>
  <c r="E975" i="6" l="1"/>
  <c r="F975" i="6" s="1"/>
  <c r="G975" i="6" s="1"/>
  <c r="A977" i="6"/>
  <c r="D976" i="6"/>
  <c r="C976" i="6"/>
  <c r="B976" i="6"/>
  <c r="E976" i="6" l="1"/>
  <c r="F976" i="6" s="1"/>
  <c r="G976" i="6" s="1"/>
  <c r="B977" i="6"/>
  <c r="A978" i="6"/>
  <c r="D977" i="6"/>
  <c r="C977" i="6"/>
  <c r="C978" i="6" l="1"/>
  <c r="B978" i="6"/>
  <c r="A979" i="6"/>
  <c r="D978" i="6"/>
  <c r="E977" i="6"/>
  <c r="F977" i="6" s="1"/>
  <c r="G977" i="6" s="1"/>
  <c r="D979" i="6" l="1"/>
  <c r="C979" i="6"/>
  <c r="B979" i="6"/>
  <c r="A980" i="6"/>
  <c r="E978" i="6"/>
  <c r="F978" i="6" s="1"/>
  <c r="G978" i="6" s="1"/>
  <c r="D980" i="6" l="1"/>
  <c r="C980" i="6"/>
  <c r="A981" i="6"/>
  <c r="B980" i="6"/>
  <c r="E979" i="6"/>
  <c r="F979" i="6" s="1"/>
  <c r="G979" i="6" s="1"/>
  <c r="E980" i="6" l="1"/>
  <c r="F980" i="6" s="1"/>
  <c r="G980" i="6" s="1"/>
  <c r="D981" i="6"/>
  <c r="B981" i="6"/>
  <c r="A982" i="6"/>
  <c r="C981" i="6"/>
  <c r="C982" i="6" l="1"/>
  <c r="B982" i="6"/>
  <c r="A983" i="6"/>
  <c r="D982" i="6"/>
  <c r="E981" i="6"/>
  <c r="F981" i="6" s="1"/>
  <c r="G981" i="6" s="1"/>
  <c r="A984" i="6" l="1"/>
  <c r="D983" i="6"/>
  <c r="C983" i="6"/>
  <c r="B983" i="6"/>
  <c r="E982" i="6"/>
  <c r="F982" i="6" s="1"/>
  <c r="G982" i="6" s="1"/>
  <c r="E983" i="6" l="1"/>
  <c r="F983" i="6" s="1"/>
  <c r="G983" i="6" s="1"/>
  <c r="A985" i="6"/>
  <c r="D984" i="6"/>
  <c r="C984" i="6"/>
  <c r="B984" i="6"/>
  <c r="E984" i="6" l="1"/>
  <c r="F984" i="6" s="1"/>
  <c r="G984" i="6" s="1"/>
  <c r="B985" i="6"/>
  <c r="A986" i="6"/>
  <c r="D985" i="6"/>
  <c r="C985" i="6"/>
  <c r="E985" i="6" l="1"/>
  <c r="F985" i="6" s="1"/>
  <c r="G985" i="6" s="1"/>
  <c r="C986" i="6"/>
  <c r="B986" i="6"/>
  <c r="A987" i="6"/>
  <c r="D986" i="6"/>
  <c r="D987" i="6" l="1"/>
  <c r="C987" i="6"/>
  <c r="B987" i="6"/>
  <c r="A988" i="6"/>
  <c r="E986" i="6"/>
  <c r="F986" i="6" s="1"/>
  <c r="G986" i="6" s="1"/>
  <c r="D988" i="6" l="1"/>
  <c r="C988" i="6"/>
  <c r="A989" i="6"/>
  <c r="B988" i="6"/>
  <c r="E987" i="6"/>
  <c r="F987" i="6" s="1"/>
  <c r="G987" i="6" s="1"/>
  <c r="E988" i="6" l="1"/>
  <c r="F988" i="6" s="1"/>
  <c r="G988" i="6" s="1"/>
  <c r="D989" i="6"/>
  <c r="B989" i="6"/>
  <c r="A990" i="6"/>
  <c r="C989" i="6"/>
  <c r="E989" i="6" l="1"/>
  <c r="F989" i="6" s="1"/>
  <c r="G989" i="6" s="1"/>
  <c r="C990" i="6"/>
  <c r="B990" i="6"/>
  <c r="A991" i="6"/>
  <c r="D990" i="6"/>
  <c r="A992" i="6" l="1"/>
  <c r="D991" i="6"/>
  <c r="C991" i="6"/>
  <c r="B991" i="6"/>
  <c r="E990" i="6"/>
  <c r="F990" i="6" s="1"/>
  <c r="G990" i="6" s="1"/>
  <c r="E991" i="6" l="1"/>
  <c r="F991" i="6" s="1"/>
  <c r="G991" i="6" s="1"/>
  <c r="A993" i="6"/>
  <c r="D992" i="6"/>
  <c r="B992" i="6"/>
  <c r="C992" i="6"/>
  <c r="E992" i="6" l="1"/>
  <c r="F992" i="6" s="1"/>
  <c r="G992" i="6" s="1"/>
  <c r="B993" i="6"/>
  <c r="A994" i="6"/>
  <c r="D993" i="6"/>
  <c r="C993" i="6"/>
  <c r="C994" i="6" l="1"/>
  <c r="B994" i="6"/>
  <c r="A995" i="6"/>
  <c r="D994" i="6"/>
  <c r="E993" i="6"/>
  <c r="F993" i="6" s="1"/>
  <c r="G993" i="6" s="1"/>
  <c r="D995" i="6" l="1"/>
  <c r="C995" i="6"/>
  <c r="B995" i="6"/>
  <c r="A996" i="6"/>
  <c r="E994" i="6"/>
  <c r="F994" i="6" s="1"/>
  <c r="G994" i="6" s="1"/>
  <c r="D996" i="6" l="1"/>
  <c r="C996" i="6"/>
  <c r="A997" i="6"/>
  <c r="B996" i="6"/>
  <c r="E995" i="6"/>
  <c r="F995" i="6" s="1"/>
  <c r="G995" i="6" s="1"/>
  <c r="E996" i="6" l="1"/>
  <c r="F996" i="6" s="1"/>
  <c r="G996" i="6" s="1"/>
  <c r="D997" i="6"/>
  <c r="B997" i="6"/>
  <c r="A998" i="6"/>
  <c r="C997" i="6"/>
  <c r="E997" i="6" l="1"/>
  <c r="F997" i="6" s="1"/>
  <c r="G997" i="6" s="1"/>
  <c r="C998" i="6"/>
  <c r="B998" i="6"/>
  <c r="A999" i="6"/>
  <c r="D998" i="6"/>
  <c r="A1000" i="6" l="1"/>
  <c r="D999" i="6"/>
  <c r="C999" i="6"/>
  <c r="B999" i="6"/>
  <c r="E998" i="6"/>
  <c r="F998" i="6" s="1"/>
  <c r="G998" i="6" s="1"/>
  <c r="E999" i="6" l="1"/>
  <c r="F999" i="6" s="1"/>
  <c r="G999" i="6" s="1"/>
  <c r="A1001" i="6"/>
  <c r="D1000" i="6"/>
  <c r="C1000" i="6"/>
  <c r="B1000" i="6"/>
  <c r="E1000" i="6" l="1"/>
  <c r="F1000" i="6" s="1"/>
  <c r="G1000" i="6" s="1"/>
  <c r="B1001" i="6"/>
  <c r="A1002" i="6"/>
  <c r="C1001" i="6"/>
  <c r="D1001" i="6"/>
  <c r="C1002" i="6" l="1"/>
  <c r="B1002" i="6"/>
  <c r="D1002" i="6"/>
  <c r="A1003" i="6"/>
  <c r="E1001" i="6"/>
  <c r="F1001" i="6" s="1"/>
  <c r="G1001" i="6" s="1"/>
  <c r="D1003" i="6" l="1"/>
  <c r="C1003" i="6"/>
  <c r="A1004" i="6"/>
  <c r="B1003" i="6"/>
  <c r="E1002" i="6"/>
  <c r="F1002" i="6" s="1"/>
  <c r="G1002" i="6" s="1"/>
  <c r="E1003" i="6" l="1"/>
  <c r="F1003" i="6" s="1"/>
  <c r="G1003" i="6" s="1"/>
  <c r="A1005" i="6"/>
  <c r="D1004" i="6"/>
  <c r="C1004" i="6"/>
  <c r="B1004" i="6"/>
  <c r="E1004" i="6" l="1"/>
  <c r="F1004" i="6" s="1"/>
  <c r="G1004" i="6" s="1"/>
  <c r="A1006" i="6"/>
  <c r="B1005" i="6"/>
  <c r="D1005" i="6"/>
  <c r="C1005" i="6"/>
  <c r="E1005" i="6" l="1"/>
  <c r="F1005" i="6" s="1"/>
  <c r="G1005" i="6" s="1"/>
  <c r="B1006" i="6"/>
  <c r="A1007" i="6"/>
  <c r="C1006" i="6"/>
  <c r="D1006" i="6"/>
  <c r="C1007" i="6" l="1"/>
  <c r="B1007" i="6"/>
  <c r="A1008" i="6"/>
  <c r="D1007" i="6"/>
  <c r="E1006" i="6"/>
  <c r="F1006" i="6" s="1"/>
  <c r="G1006" i="6" s="1"/>
  <c r="D1008" i="6" l="1"/>
  <c r="C1008" i="6"/>
  <c r="A1009" i="6"/>
  <c r="B1008" i="6"/>
  <c r="E1007" i="6"/>
  <c r="F1007" i="6" s="1"/>
  <c r="G1007" i="6" s="1"/>
  <c r="E1008" i="6" l="1"/>
  <c r="F1008" i="6" s="1"/>
  <c r="G1008" i="6" s="1"/>
  <c r="D1009" i="6"/>
  <c r="B1009" i="6"/>
  <c r="C1009" i="6"/>
  <c r="A1010" i="6"/>
  <c r="C1010" i="6" l="1"/>
  <c r="B1010" i="6"/>
  <c r="D1010" i="6"/>
  <c r="A1011" i="6"/>
  <c r="E1009" i="6"/>
  <c r="F1009" i="6" s="1"/>
  <c r="G1009" i="6" s="1"/>
  <c r="D1011" i="6" l="1"/>
  <c r="C1011" i="6"/>
  <c r="A1012" i="6"/>
  <c r="B1011" i="6"/>
  <c r="E1010" i="6"/>
  <c r="F1010" i="6" s="1"/>
  <c r="G1010" i="6" s="1"/>
  <c r="A1013" i="6" l="1"/>
  <c r="D1012" i="6"/>
  <c r="C1012" i="6"/>
  <c r="B1012" i="6"/>
  <c r="E1011" i="6"/>
  <c r="F1011" i="6" s="1"/>
  <c r="G1011" i="6" s="1"/>
  <c r="E1012" i="6" l="1"/>
  <c r="F1012" i="6" s="1"/>
  <c r="G1012" i="6" s="1"/>
  <c r="A1014" i="6"/>
  <c r="D1013" i="6"/>
  <c r="B1013" i="6"/>
  <c r="C1013" i="6"/>
  <c r="E1013" i="6" l="1"/>
  <c r="F1013" i="6" s="1"/>
  <c r="G1013" i="6" s="1"/>
  <c r="B1014" i="6"/>
  <c r="C1014" i="6"/>
  <c r="A1015" i="6"/>
  <c r="D1014" i="6"/>
  <c r="C1015" i="6" l="1"/>
  <c r="B1015" i="6"/>
  <c r="A1016" i="6"/>
  <c r="D1015" i="6"/>
  <c r="E1014" i="6"/>
  <c r="F1014" i="6" s="1"/>
  <c r="G1014" i="6" s="1"/>
  <c r="D1016" i="6" l="1"/>
  <c r="C1016" i="6"/>
  <c r="A1017" i="6"/>
  <c r="B1016" i="6"/>
  <c r="E1016" i="6" s="1"/>
  <c r="F1016" i="6" s="1"/>
  <c r="G1016" i="6" s="1"/>
  <c r="E1015" i="6"/>
  <c r="F1015" i="6" s="1"/>
  <c r="G1015" i="6" s="1"/>
  <c r="D1017" i="6" l="1"/>
  <c r="B1017" i="6"/>
  <c r="A1018" i="6"/>
  <c r="C1017" i="6"/>
  <c r="E1017" i="6" l="1"/>
  <c r="F1017" i="6" s="1"/>
  <c r="G1017" i="6" s="1"/>
  <c r="C1018" i="6"/>
  <c r="B1018" i="6"/>
  <c r="D1018" i="6"/>
  <c r="A1019" i="6"/>
  <c r="D1019" i="6" l="1"/>
  <c r="C1019" i="6"/>
  <c r="A1020" i="6"/>
  <c r="B1019" i="6"/>
  <c r="E1019" i="6" s="1"/>
  <c r="F1019" i="6" s="1"/>
  <c r="G1019" i="6" s="1"/>
  <c r="E1018" i="6"/>
  <c r="F1018" i="6" s="1"/>
  <c r="G1018" i="6" s="1"/>
  <c r="A1021" i="6" l="1"/>
  <c r="D1020" i="6"/>
  <c r="C1020" i="6"/>
  <c r="B1020" i="6"/>
  <c r="E1020" i="6" l="1"/>
  <c r="F1020" i="6" s="1"/>
  <c r="G1020" i="6" s="1"/>
  <c r="A1022" i="6"/>
  <c r="B1021" i="6"/>
  <c r="D1021" i="6"/>
  <c r="C1021" i="6"/>
  <c r="B1022" i="6" l="1"/>
  <c r="A1023" i="6"/>
  <c r="C1022" i="6"/>
  <c r="D1022" i="6"/>
  <c r="E1021" i="6"/>
  <c r="F1021" i="6" s="1"/>
  <c r="G1021" i="6" s="1"/>
  <c r="C1023" i="6" l="1"/>
  <c r="B1023" i="6"/>
  <c r="A1024" i="6"/>
  <c r="D1023" i="6"/>
  <c r="E1022" i="6"/>
  <c r="F1022" i="6" s="1"/>
  <c r="G1022" i="6" s="1"/>
  <c r="E1023" i="6" l="1"/>
  <c r="F1023" i="6" s="1"/>
  <c r="G1023" i="6" s="1"/>
  <c r="D1024" i="6"/>
  <c r="C1024" i="6"/>
  <c r="A1025" i="6"/>
  <c r="B1024" i="6"/>
  <c r="E1024" i="6" l="1"/>
  <c r="F1024" i="6" s="1"/>
  <c r="G1024" i="6" s="1"/>
  <c r="D1025" i="6"/>
  <c r="B1025" i="6"/>
  <c r="C1025" i="6"/>
  <c r="A1026" i="6"/>
  <c r="C1026" i="6" l="1"/>
  <c r="B1026" i="6"/>
  <c r="D1026" i="6"/>
  <c r="A1027" i="6"/>
  <c r="E1025" i="6"/>
  <c r="F1025" i="6" s="1"/>
  <c r="G1025" i="6" s="1"/>
  <c r="D1027" i="6" l="1"/>
  <c r="C1027" i="6"/>
  <c r="A1028" i="6"/>
  <c r="B1027" i="6"/>
  <c r="E1026" i="6"/>
  <c r="F1026" i="6" s="1"/>
  <c r="G1026" i="6" s="1"/>
  <c r="E1027" i="6" l="1"/>
  <c r="F1027" i="6" s="1"/>
  <c r="G1027" i="6" s="1"/>
  <c r="A1029" i="6"/>
  <c r="D1028" i="6"/>
  <c r="C1028" i="6"/>
  <c r="B1028" i="6"/>
  <c r="E1028" i="6" l="1"/>
  <c r="F1028" i="6" s="1"/>
  <c r="G1028" i="6" s="1"/>
  <c r="A1030" i="6"/>
  <c r="D1029" i="6"/>
  <c r="B1029" i="6"/>
  <c r="C1029" i="6"/>
  <c r="E1029" i="6" l="1"/>
  <c r="F1029" i="6" s="1"/>
  <c r="G1029" i="6" s="1"/>
  <c r="B1030" i="6"/>
  <c r="C1030" i="6"/>
  <c r="A1031" i="6"/>
  <c r="D1030" i="6"/>
  <c r="C1031" i="6" l="1"/>
  <c r="B1031" i="6"/>
  <c r="A1032" i="6"/>
  <c r="D1031" i="6"/>
  <c r="E1030" i="6"/>
  <c r="F1030" i="6" s="1"/>
  <c r="G1030" i="6" s="1"/>
  <c r="E1031" i="6" l="1"/>
  <c r="F1031" i="6" s="1"/>
  <c r="G1031" i="6" s="1"/>
  <c r="D1032" i="6"/>
  <c r="C1032" i="6"/>
  <c r="A1033" i="6"/>
  <c r="B1032" i="6"/>
  <c r="E1032" i="6" l="1"/>
  <c r="F1032" i="6" s="1"/>
  <c r="G1032" i="6" s="1"/>
  <c r="D1033" i="6"/>
  <c r="B1033" i="6"/>
  <c r="A1034" i="6"/>
  <c r="C1033" i="6"/>
  <c r="E1033" i="6" l="1"/>
  <c r="F1033" i="6" s="1"/>
  <c r="G1033" i="6" s="1"/>
  <c r="C1034" i="6"/>
  <c r="B1034" i="6"/>
  <c r="D1034" i="6"/>
  <c r="A1035" i="6"/>
  <c r="E1034" i="6" l="1"/>
  <c r="F1034" i="6" s="1"/>
  <c r="G1034" i="6" s="1"/>
  <c r="D1035" i="6"/>
  <c r="C1035" i="6"/>
  <c r="A1036" i="6"/>
  <c r="B1035" i="6"/>
  <c r="E1035" i="6" s="1"/>
  <c r="F1035" i="6" s="1"/>
  <c r="G1035" i="6" s="1"/>
  <c r="A1037" i="6" l="1"/>
  <c r="D1036" i="6"/>
  <c r="C1036" i="6"/>
  <c r="B1036" i="6"/>
  <c r="E1036" i="6" l="1"/>
  <c r="F1036" i="6" s="1"/>
  <c r="G1036" i="6" s="1"/>
  <c r="A1038" i="6"/>
  <c r="B1037" i="6"/>
  <c r="C1037" i="6"/>
  <c r="D1037" i="6"/>
  <c r="E1037" i="6" l="1"/>
  <c r="F1037" i="6" s="1"/>
  <c r="G1037" i="6" s="1"/>
  <c r="B1038" i="6"/>
  <c r="A1039" i="6"/>
  <c r="C1038" i="6"/>
  <c r="D1038" i="6"/>
  <c r="C1039" i="6" l="1"/>
  <c r="B1039" i="6"/>
  <c r="A1040" i="6"/>
  <c r="D1039" i="6"/>
  <c r="E1038" i="6"/>
  <c r="F1038" i="6" s="1"/>
  <c r="G1038" i="6" s="1"/>
  <c r="D1040" i="6" l="1"/>
  <c r="C1040" i="6"/>
  <c r="A1041" i="6"/>
  <c r="B1040" i="6"/>
  <c r="E1040" i="6" s="1"/>
  <c r="F1040" i="6" s="1"/>
  <c r="G1040" i="6" s="1"/>
  <c r="E1039" i="6"/>
  <c r="F1039" i="6" s="1"/>
  <c r="G1039" i="6" s="1"/>
  <c r="D1041" i="6" l="1"/>
  <c r="B1041" i="6"/>
  <c r="C1041" i="6"/>
  <c r="A1042" i="6"/>
  <c r="C1042" i="6" l="1"/>
  <c r="B1042" i="6"/>
  <c r="D1042" i="6"/>
  <c r="A1043" i="6"/>
  <c r="E1041" i="6"/>
  <c r="F1041" i="6" s="1"/>
  <c r="G1041" i="6" s="1"/>
  <c r="E1042" i="6" l="1"/>
  <c r="F1042" i="6" s="1"/>
  <c r="G1042" i="6" s="1"/>
  <c r="D1043" i="6"/>
  <c r="C1043" i="6"/>
  <c r="A1044" i="6"/>
  <c r="B1043" i="6"/>
  <c r="E1043" i="6" s="1"/>
  <c r="F1043" i="6" s="1"/>
  <c r="G1043" i="6" s="1"/>
  <c r="A1045" i="6" l="1"/>
  <c r="D1044" i="6"/>
  <c r="C1044" i="6"/>
  <c r="B1044" i="6"/>
  <c r="A1046" i="6" l="1"/>
  <c r="D1045" i="6"/>
  <c r="B1045" i="6"/>
  <c r="C1045" i="6"/>
  <c r="E1044" i="6"/>
  <c r="F1044" i="6" s="1"/>
  <c r="G1044" i="6" s="1"/>
  <c r="E1045" i="6" l="1"/>
  <c r="F1045" i="6" s="1"/>
  <c r="G1045" i="6" s="1"/>
  <c r="B1046" i="6"/>
  <c r="C1046" i="6"/>
  <c r="A1047" i="6"/>
  <c r="D1046" i="6"/>
  <c r="C1047" i="6" l="1"/>
  <c r="B1047" i="6"/>
  <c r="A1048" i="6"/>
  <c r="D1047" i="6"/>
  <c r="E1046" i="6"/>
  <c r="F1046" i="6" s="1"/>
  <c r="G1046" i="6" s="1"/>
  <c r="D1048" i="6" l="1"/>
  <c r="C1048" i="6"/>
  <c r="A1049" i="6"/>
  <c r="B1048" i="6"/>
  <c r="E1047" i="6"/>
  <c r="F1047" i="6" s="1"/>
  <c r="G1047" i="6" s="1"/>
  <c r="E1048" i="6" l="1"/>
  <c r="F1048" i="6" s="1"/>
  <c r="G1048" i="6" s="1"/>
  <c r="D1049" i="6"/>
  <c r="B1049" i="6"/>
  <c r="A1050" i="6"/>
  <c r="C1049" i="6"/>
  <c r="E1049" i="6" l="1"/>
  <c r="F1049" i="6" s="1"/>
  <c r="G1049" i="6" s="1"/>
  <c r="C1050" i="6"/>
  <c r="B1050" i="6"/>
  <c r="D1050" i="6"/>
  <c r="A1051" i="6"/>
  <c r="D1051" i="6" l="1"/>
  <c r="C1051" i="6"/>
  <c r="A1052" i="6"/>
  <c r="B1051" i="6"/>
  <c r="E1051" i="6" s="1"/>
  <c r="F1051" i="6" s="1"/>
  <c r="G1051" i="6" s="1"/>
  <c r="E1050" i="6"/>
  <c r="F1050" i="6" s="1"/>
  <c r="G1050" i="6" s="1"/>
  <c r="A1053" i="6" l="1"/>
  <c r="D1052" i="6"/>
  <c r="C1052" i="6"/>
  <c r="B1052" i="6"/>
  <c r="E1052" i="6" s="1"/>
  <c r="F1052" i="6" s="1"/>
  <c r="G1052" i="6" s="1"/>
  <c r="A1054" i="6" l="1"/>
  <c r="B1053" i="6"/>
  <c r="D1053" i="6"/>
  <c r="C1053" i="6"/>
  <c r="E1053" i="6" l="1"/>
  <c r="F1053" i="6" s="1"/>
  <c r="G1053" i="6" s="1"/>
  <c r="B1054" i="6"/>
  <c r="A1055" i="6"/>
  <c r="C1054" i="6"/>
  <c r="D1054" i="6"/>
  <c r="C1055" i="6" l="1"/>
  <c r="B1055" i="6"/>
  <c r="A1056" i="6"/>
  <c r="D1055" i="6"/>
  <c r="E1054" i="6"/>
  <c r="F1054" i="6" s="1"/>
  <c r="G1054" i="6" s="1"/>
  <c r="E1055" i="6" l="1"/>
  <c r="F1055" i="6" s="1"/>
  <c r="G1055" i="6" s="1"/>
  <c r="D1056" i="6"/>
  <c r="C1056" i="6"/>
  <c r="A1057" i="6"/>
  <c r="B1056" i="6"/>
  <c r="E1056" i="6" l="1"/>
  <c r="F1056" i="6" s="1"/>
  <c r="G1056" i="6" s="1"/>
  <c r="D1057" i="6"/>
  <c r="B1057" i="6"/>
  <c r="C1057" i="6"/>
  <c r="A1058" i="6"/>
  <c r="C1058" i="6" l="1"/>
  <c r="B1058" i="6"/>
  <c r="D1058" i="6"/>
  <c r="A1059" i="6"/>
  <c r="E1057" i="6"/>
  <c r="F1057" i="6" s="1"/>
  <c r="G1057" i="6" s="1"/>
  <c r="D1059" i="6" l="1"/>
  <c r="C1059" i="6"/>
  <c r="A1060" i="6"/>
  <c r="B1059" i="6"/>
  <c r="E1058" i="6"/>
  <c r="F1058" i="6" s="1"/>
  <c r="G1058" i="6" s="1"/>
  <c r="E1059" i="6" l="1"/>
  <c r="F1059" i="6" s="1"/>
  <c r="G1059" i="6" s="1"/>
  <c r="A1061" i="6"/>
  <c r="D1060" i="6"/>
  <c r="C1060" i="6"/>
  <c r="B1060" i="6"/>
  <c r="E1060" i="6" l="1"/>
  <c r="F1060" i="6" s="1"/>
  <c r="G1060" i="6" s="1"/>
  <c r="A1062" i="6"/>
  <c r="D1061" i="6"/>
  <c r="B1061" i="6"/>
  <c r="C1061" i="6"/>
  <c r="E1061" i="6" l="1"/>
  <c r="F1061" i="6" s="1"/>
  <c r="G1061" i="6" s="1"/>
  <c r="B1062" i="6"/>
  <c r="C1062" i="6"/>
  <c r="A1063" i="6"/>
  <c r="D1062" i="6"/>
  <c r="C1063" i="6" l="1"/>
  <c r="B1063" i="6"/>
  <c r="A1064" i="6"/>
  <c r="D1063" i="6"/>
  <c r="E1062" i="6"/>
  <c r="F1062" i="6" s="1"/>
  <c r="G1062" i="6" s="1"/>
  <c r="E1063" i="6" l="1"/>
  <c r="F1063" i="6" s="1"/>
  <c r="G1063" i="6" s="1"/>
  <c r="D1064" i="6"/>
  <c r="C1064" i="6"/>
  <c r="A1065" i="6"/>
  <c r="B1064" i="6"/>
  <c r="E1064" i="6" l="1"/>
  <c r="F1064" i="6" s="1"/>
  <c r="G1064" i="6" s="1"/>
  <c r="D1065" i="6"/>
  <c r="B1065" i="6"/>
  <c r="A1066" i="6"/>
  <c r="C1065" i="6"/>
  <c r="E1065" i="6" l="1"/>
  <c r="F1065" i="6" s="1"/>
  <c r="G1065" i="6" s="1"/>
  <c r="C1066" i="6"/>
  <c r="B1066" i="6"/>
  <c r="D1066" i="6"/>
  <c r="A1067" i="6"/>
  <c r="D1067" i="6" l="1"/>
  <c r="C1067" i="6"/>
  <c r="A1068" i="6"/>
  <c r="B1067" i="6"/>
  <c r="E1067" i="6" s="1"/>
  <c r="F1067" i="6" s="1"/>
  <c r="G1067" i="6" s="1"/>
  <c r="E1066" i="6"/>
  <c r="F1066" i="6" s="1"/>
  <c r="G1066" i="6" s="1"/>
  <c r="A1069" i="6" l="1"/>
  <c r="D1068" i="6"/>
  <c r="C1068" i="6"/>
  <c r="B1068" i="6"/>
  <c r="E1068" i="6" l="1"/>
  <c r="F1068" i="6" s="1"/>
  <c r="G1068" i="6" s="1"/>
  <c r="A1070" i="6"/>
  <c r="B1069" i="6"/>
  <c r="D1069" i="6"/>
  <c r="C1069" i="6"/>
  <c r="E1069" i="6" l="1"/>
  <c r="F1069" i="6" s="1"/>
  <c r="G1069" i="6" s="1"/>
  <c r="B1070" i="6"/>
  <c r="A1071" i="6"/>
  <c r="C1070" i="6"/>
  <c r="D1070" i="6"/>
  <c r="C1071" i="6" l="1"/>
  <c r="B1071" i="6"/>
  <c r="A1072" i="6"/>
  <c r="D1071" i="6"/>
  <c r="E1070" i="6"/>
  <c r="F1070" i="6" s="1"/>
  <c r="G1070" i="6" s="1"/>
  <c r="E1071" i="6" l="1"/>
  <c r="F1071" i="6" s="1"/>
  <c r="G1071" i="6" s="1"/>
  <c r="D1072" i="6"/>
  <c r="C1072" i="6"/>
  <c r="A1073" i="6"/>
  <c r="B1072" i="6"/>
  <c r="E1072" i="6" s="1"/>
  <c r="F1072" i="6" s="1"/>
  <c r="G1072" i="6" s="1"/>
  <c r="D1073" i="6" l="1"/>
  <c r="B1073" i="6"/>
  <c r="C1073" i="6"/>
  <c r="A1074" i="6"/>
  <c r="C1074" i="6" l="1"/>
  <c r="B1074" i="6"/>
  <c r="D1074" i="6"/>
  <c r="A1075" i="6"/>
  <c r="E1073" i="6"/>
  <c r="F1073" i="6" s="1"/>
  <c r="G1073" i="6" s="1"/>
  <c r="E1074" i="6" l="1"/>
  <c r="F1074" i="6" s="1"/>
  <c r="G1074" i="6" s="1"/>
  <c r="D1075" i="6"/>
  <c r="C1075" i="6"/>
  <c r="A1076" i="6"/>
  <c r="B1075" i="6"/>
  <c r="E1075" i="6" s="1"/>
  <c r="F1075" i="6" s="1"/>
  <c r="G1075" i="6" s="1"/>
  <c r="A1077" i="6" l="1"/>
  <c r="D1076" i="6"/>
  <c r="C1076" i="6"/>
  <c r="B1076" i="6"/>
  <c r="E1076" i="6" l="1"/>
  <c r="F1076" i="6" s="1"/>
  <c r="G1076" i="6" s="1"/>
  <c r="A1078" i="6"/>
  <c r="D1077" i="6"/>
  <c r="B1077" i="6"/>
  <c r="C1077" i="6"/>
  <c r="E1077" i="6" l="1"/>
  <c r="F1077" i="6" s="1"/>
  <c r="G1077" i="6" s="1"/>
  <c r="B1078" i="6"/>
  <c r="C1078" i="6"/>
  <c r="A1079" i="6"/>
  <c r="D1078" i="6"/>
  <c r="C1079" i="6" l="1"/>
  <c r="B1079" i="6"/>
  <c r="A1080" i="6"/>
  <c r="D1079" i="6"/>
  <c r="E1078" i="6"/>
  <c r="F1078" i="6" s="1"/>
  <c r="G1078" i="6" s="1"/>
  <c r="E1079" i="6" l="1"/>
  <c r="F1079" i="6" s="1"/>
  <c r="G1079" i="6" s="1"/>
  <c r="D1080" i="6"/>
  <c r="C1080" i="6"/>
  <c r="A1081" i="6"/>
  <c r="B1080" i="6"/>
  <c r="E1080" i="6" l="1"/>
  <c r="F1080" i="6" s="1"/>
  <c r="G1080" i="6" s="1"/>
  <c r="D1081" i="6"/>
  <c r="B1081" i="6"/>
  <c r="A1082" i="6"/>
  <c r="C1081" i="6"/>
  <c r="E1081" i="6" l="1"/>
  <c r="F1081" i="6" s="1"/>
  <c r="G1081" i="6" s="1"/>
  <c r="C1082" i="6"/>
  <c r="B1082" i="6"/>
  <c r="D1082" i="6"/>
  <c r="A1083" i="6"/>
  <c r="D1083" i="6" l="1"/>
  <c r="C1083" i="6"/>
  <c r="A1084" i="6"/>
  <c r="B1083" i="6"/>
  <c r="E1083" i="6" s="1"/>
  <c r="F1083" i="6" s="1"/>
  <c r="G1083" i="6" s="1"/>
  <c r="E1082" i="6"/>
  <c r="F1082" i="6" s="1"/>
  <c r="G1082" i="6" s="1"/>
  <c r="A1085" i="6" l="1"/>
  <c r="D1084" i="6"/>
  <c r="C1084" i="6"/>
  <c r="B1084" i="6"/>
  <c r="E1084" i="6" l="1"/>
  <c r="F1084" i="6" s="1"/>
  <c r="G1084" i="6" s="1"/>
  <c r="A1086" i="6"/>
  <c r="B1085" i="6"/>
  <c r="D1085" i="6"/>
  <c r="C1085" i="6"/>
  <c r="E1085" i="6" l="1"/>
  <c r="F1085" i="6" s="1"/>
  <c r="G1085" i="6" s="1"/>
  <c r="B1086" i="6"/>
  <c r="A1087" i="6"/>
  <c r="C1086" i="6"/>
  <c r="D1086" i="6"/>
  <c r="C1087" i="6" l="1"/>
  <c r="B1087" i="6"/>
  <c r="A1088" i="6"/>
  <c r="D1087" i="6"/>
  <c r="E1086" i="6"/>
  <c r="F1086" i="6" s="1"/>
  <c r="G1086" i="6" s="1"/>
  <c r="D1088" i="6" l="1"/>
  <c r="C1088" i="6"/>
  <c r="A1089" i="6"/>
  <c r="B1088" i="6"/>
  <c r="E1087" i="6"/>
  <c r="F1087" i="6" s="1"/>
  <c r="G1087" i="6" s="1"/>
  <c r="E1088" i="6" l="1"/>
  <c r="F1088" i="6" s="1"/>
  <c r="G1088" i="6" s="1"/>
  <c r="D1089" i="6"/>
  <c r="B1089" i="6"/>
  <c r="C1089" i="6"/>
  <c r="A1090" i="6"/>
  <c r="C1090" i="6" l="1"/>
  <c r="B1090" i="6"/>
  <c r="D1090" i="6"/>
  <c r="A1091" i="6"/>
  <c r="E1089" i="6"/>
  <c r="F1089" i="6" s="1"/>
  <c r="G1089" i="6" s="1"/>
  <c r="D1091" i="6" l="1"/>
  <c r="C1091" i="6"/>
  <c r="A1092" i="6"/>
  <c r="B1091" i="6"/>
  <c r="E1090" i="6"/>
  <c r="F1090" i="6" s="1"/>
  <c r="G1090" i="6" s="1"/>
  <c r="E1091" i="6" l="1"/>
  <c r="F1091" i="6" s="1"/>
  <c r="G1091" i="6" s="1"/>
  <c r="A1093" i="6"/>
  <c r="D1092" i="6"/>
  <c r="B1092" i="6"/>
  <c r="C1092" i="6"/>
  <c r="E1092" i="6" l="1"/>
  <c r="F1092" i="6" s="1"/>
  <c r="G1092" i="6" s="1"/>
  <c r="A1094" i="6"/>
  <c r="D1093" i="6"/>
  <c r="B1093" i="6"/>
  <c r="C1093" i="6"/>
  <c r="B1094" i="6" l="1"/>
  <c r="C1094" i="6"/>
  <c r="A1095" i="6"/>
  <c r="D1094" i="6"/>
  <c r="E1093" i="6"/>
  <c r="F1093" i="6" s="1"/>
  <c r="G1093" i="6" s="1"/>
  <c r="C1095" i="6" l="1"/>
  <c r="B1095" i="6"/>
  <c r="A1096" i="6"/>
  <c r="D1095" i="6"/>
  <c r="E1094" i="6"/>
  <c r="F1094" i="6" s="1"/>
  <c r="G1094" i="6" s="1"/>
  <c r="E1095" i="6" l="1"/>
  <c r="F1095" i="6" s="1"/>
  <c r="G1095" i="6" s="1"/>
  <c r="D1096" i="6"/>
  <c r="C1096" i="6"/>
  <c r="A1097" i="6"/>
  <c r="B1096" i="6"/>
  <c r="E1096" i="6" l="1"/>
  <c r="F1096" i="6" s="1"/>
  <c r="G1096" i="6" s="1"/>
  <c r="D1097" i="6"/>
  <c r="B1097" i="6"/>
  <c r="A1098" i="6"/>
  <c r="C1097" i="6"/>
  <c r="E1097" i="6" l="1"/>
  <c r="F1097" i="6" s="1"/>
  <c r="G1097" i="6" s="1"/>
  <c r="C1098" i="6"/>
  <c r="B1098" i="6"/>
  <c r="D1098" i="6"/>
  <c r="E1098" i="6" l="1"/>
  <c r="F1098" i="6" s="1"/>
  <c r="G1098" i="6" s="1"/>
</calcChain>
</file>

<file path=xl/comments1.xml><?xml version="1.0" encoding="utf-8"?>
<comments xmlns="http://schemas.openxmlformats.org/spreadsheetml/2006/main">
  <authors>
    <author>Ashton, Brad [DNR]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Ashton, Brad [DNR]:</t>
        </r>
        <r>
          <rPr>
            <sz val="9"/>
            <color indexed="81"/>
            <rFont val="Tahoma"/>
            <family val="2"/>
          </rPr>
          <t xml:space="preserve">
2 is the number of deviations from median
1.4826 is a consistency constant
https://aakinshin.net/posts/harrell-davis-double-mad-outlier-detector/</t>
        </r>
      </text>
    </comment>
    <comment ref="A8" authorId="0" shapeId="0">
      <text>
        <r>
          <rPr>
            <b/>
            <sz val="9"/>
            <color indexed="81"/>
            <rFont val="Tahoma"/>
            <charset val="1"/>
          </rPr>
          <t>Ashton, Brad [DNR]:</t>
        </r>
        <r>
          <rPr>
            <sz val="9"/>
            <color indexed="81"/>
            <rFont val="Tahoma"/>
            <charset val="1"/>
          </rPr>
          <t xml:space="preserve">
Only values equal to or greater than the median are considered in order to account for the skewness of the data.
https://aakinshin.net/posts/harrell-davis-double-mad-outlier-detector/</t>
        </r>
      </text>
    </comment>
  </commentList>
</comments>
</file>

<file path=xl/comments2.xml><?xml version="1.0" encoding="utf-8"?>
<comments xmlns="http://schemas.openxmlformats.org/spreadsheetml/2006/main">
  <authors>
    <author>Ashton, Brad [DNR]</author>
  </authors>
  <commentList>
    <comment ref="J188" authorId="0" shapeId="0">
      <text>
        <r>
          <rPr>
            <b/>
            <sz val="9"/>
            <color indexed="81"/>
            <rFont val="Tahoma"/>
            <family val="2"/>
          </rPr>
          <t>Ashton, Brad [DNR]:</t>
        </r>
        <r>
          <rPr>
            <sz val="9"/>
            <color indexed="81"/>
            <rFont val="Tahoma"/>
            <family val="2"/>
          </rPr>
          <t xml:space="preserve">
Default to "YES" for 4th of July fireworks</t>
        </r>
      </text>
    </comment>
    <comment ref="K188" authorId="0" shapeId="0">
      <text>
        <r>
          <rPr>
            <b/>
            <sz val="9"/>
            <color indexed="81"/>
            <rFont val="Tahoma"/>
            <family val="2"/>
          </rPr>
          <t>Ashton, Brad [DNR]:</t>
        </r>
        <r>
          <rPr>
            <sz val="9"/>
            <color indexed="81"/>
            <rFont val="Tahoma"/>
            <family val="2"/>
          </rPr>
          <t xml:space="preserve">
Default to "YES" for 4th of July fireworks</t>
        </r>
      </text>
    </comment>
    <comment ref="L188" authorId="0" shapeId="0">
      <text>
        <r>
          <rPr>
            <b/>
            <sz val="9"/>
            <color indexed="81"/>
            <rFont val="Tahoma"/>
            <family val="2"/>
          </rPr>
          <t>Ashton, Brad [DNR]:</t>
        </r>
        <r>
          <rPr>
            <sz val="9"/>
            <color indexed="81"/>
            <rFont val="Tahoma"/>
            <family val="2"/>
          </rPr>
          <t xml:space="preserve">
Default to "YES" for 4th of July fireworks</t>
        </r>
      </text>
    </comment>
    <comment ref="M188" authorId="0" shapeId="0">
      <text>
        <r>
          <rPr>
            <b/>
            <sz val="9"/>
            <color indexed="81"/>
            <rFont val="Tahoma"/>
            <family val="2"/>
          </rPr>
          <t>Ashton, Brad [DNR]:</t>
        </r>
        <r>
          <rPr>
            <sz val="9"/>
            <color indexed="81"/>
            <rFont val="Tahoma"/>
            <family val="2"/>
          </rPr>
          <t xml:space="preserve">
Default to "YES" for 4th of July fireworks</t>
        </r>
      </text>
    </comment>
    <comment ref="J553" authorId="0" shapeId="0">
      <text>
        <r>
          <rPr>
            <b/>
            <sz val="9"/>
            <color indexed="81"/>
            <rFont val="Tahoma"/>
            <family val="2"/>
          </rPr>
          <t>Ashton, Brad [DNR]:</t>
        </r>
        <r>
          <rPr>
            <sz val="9"/>
            <color indexed="81"/>
            <rFont val="Tahoma"/>
            <family val="2"/>
          </rPr>
          <t xml:space="preserve">
Default to "YES" for 4th of July fireworks</t>
        </r>
      </text>
    </comment>
    <comment ref="K553" authorId="0" shapeId="0">
      <text>
        <r>
          <rPr>
            <b/>
            <sz val="9"/>
            <color indexed="81"/>
            <rFont val="Tahoma"/>
            <family val="2"/>
          </rPr>
          <t>Ashton, Brad [DNR]:</t>
        </r>
        <r>
          <rPr>
            <sz val="9"/>
            <color indexed="81"/>
            <rFont val="Tahoma"/>
            <family val="2"/>
          </rPr>
          <t xml:space="preserve">
Default to "YES" for 4th of July fireworks</t>
        </r>
      </text>
    </comment>
    <comment ref="L553" authorId="0" shapeId="0">
      <text>
        <r>
          <rPr>
            <b/>
            <sz val="9"/>
            <color indexed="81"/>
            <rFont val="Tahoma"/>
            <family val="2"/>
          </rPr>
          <t>Ashton, Brad [DNR]:</t>
        </r>
        <r>
          <rPr>
            <sz val="9"/>
            <color indexed="81"/>
            <rFont val="Tahoma"/>
            <family val="2"/>
          </rPr>
          <t xml:space="preserve">
Default to "YES" for 4th of July fireworks</t>
        </r>
      </text>
    </comment>
    <comment ref="M553" authorId="0" shapeId="0">
      <text>
        <r>
          <rPr>
            <b/>
            <sz val="9"/>
            <color indexed="81"/>
            <rFont val="Tahoma"/>
            <family val="2"/>
          </rPr>
          <t>Ashton, Brad [DNR]:</t>
        </r>
        <r>
          <rPr>
            <sz val="9"/>
            <color indexed="81"/>
            <rFont val="Tahoma"/>
            <family val="2"/>
          </rPr>
          <t xml:space="preserve">
Default to "YES" for 4th of July fireworks</t>
        </r>
      </text>
    </comment>
    <comment ref="J918" authorId="0" shapeId="0">
      <text>
        <r>
          <rPr>
            <b/>
            <sz val="9"/>
            <color indexed="81"/>
            <rFont val="Tahoma"/>
            <family val="2"/>
          </rPr>
          <t>Ashton, Brad [DNR]:</t>
        </r>
        <r>
          <rPr>
            <sz val="9"/>
            <color indexed="81"/>
            <rFont val="Tahoma"/>
            <family val="2"/>
          </rPr>
          <t xml:space="preserve">
Default to "YES" for 4th of July fireworks</t>
        </r>
      </text>
    </comment>
    <comment ref="K918" authorId="0" shapeId="0">
      <text>
        <r>
          <rPr>
            <b/>
            <sz val="9"/>
            <color indexed="81"/>
            <rFont val="Tahoma"/>
            <family val="2"/>
          </rPr>
          <t>Ashton, Brad [DNR]:</t>
        </r>
        <r>
          <rPr>
            <sz val="9"/>
            <color indexed="81"/>
            <rFont val="Tahoma"/>
            <family val="2"/>
          </rPr>
          <t xml:space="preserve">
Default to "YES" for 4th of July fireworks</t>
        </r>
      </text>
    </comment>
    <comment ref="L918" authorId="0" shapeId="0">
      <text>
        <r>
          <rPr>
            <b/>
            <sz val="9"/>
            <color indexed="81"/>
            <rFont val="Tahoma"/>
            <family val="2"/>
          </rPr>
          <t>Ashton, Brad [DNR]:</t>
        </r>
        <r>
          <rPr>
            <sz val="9"/>
            <color indexed="81"/>
            <rFont val="Tahoma"/>
            <family val="2"/>
          </rPr>
          <t xml:space="preserve">
Default to "YES" for 4th of July fireworks</t>
        </r>
      </text>
    </comment>
    <comment ref="M918" authorId="0" shapeId="0">
      <text>
        <r>
          <rPr>
            <b/>
            <sz val="9"/>
            <color indexed="81"/>
            <rFont val="Tahoma"/>
            <family val="2"/>
          </rPr>
          <t>Ashton, Brad [DNR]:</t>
        </r>
        <r>
          <rPr>
            <sz val="9"/>
            <color indexed="81"/>
            <rFont val="Tahoma"/>
            <family val="2"/>
          </rPr>
          <t xml:space="preserve">
Default to "YES" for 4th of July fireworks</t>
        </r>
      </text>
    </comment>
  </commentList>
</comments>
</file>

<file path=xl/sharedStrings.xml><?xml version="1.0" encoding="utf-8"?>
<sst xmlns="http://schemas.openxmlformats.org/spreadsheetml/2006/main" count="3521" uniqueCount="44">
  <si>
    <t>191770006-1</t>
  </si>
  <si>
    <t>Date</t>
  </si>
  <si>
    <t>Median</t>
  </si>
  <si>
    <t>191130040-1</t>
  </si>
  <si>
    <t>191130040-2</t>
  </si>
  <si>
    <t>191530030-1</t>
  </si>
  <si>
    <t>191530030-2</t>
  </si>
  <si>
    <t>191630015-1</t>
  </si>
  <si>
    <t>191630015-2</t>
  </si>
  <si>
    <t>191130040 Average</t>
  </si>
  <si>
    <t>191530030 Average</t>
  </si>
  <si>
    <t>191630015 Average</t>
  </si>
  <si>
    <t>Skewness</t>
  </si>
  <si>
    <t>Excess Kurtosis</t>
  </si>
  <si>
    <t>Cedar Rapids</t>
  </si>
  <si>
    <t>Polk</t>
  </si>
  <si>
    <t>Davenport NCore</t>
  </si>
  <si>
    <t>Keosauqua</t>
  </si>
  <si>
    <t>Public Health</t>
  </si>
  <si>
    <t>Health Dept.</t>
  </si>
  <si>
    <t>Jefferson School</t>
  </si>
  <si>
    <t>Average</t>
  </si>
  <si>
    <t>Lake Sugema</t>
  </si>
  <si>
    <t>191130040 Comb</t>
  </si>
  <si>
    <t>191530030 Comb</t>
  </si>
  <si>
    <t>191630015 Comb</t>
  </si>
  <si>
    <t>2nd High</t>
  </si>
  <si>
    <t>Median Absolute Deviation</t>
  </si>
  <si>
    <t>Outlier Threshold</t>
  </si>
  <si>
    <t>Upper Absolute Deviations:</t>
  </si>
  <si>
    <t>Health Department</t>
  </si>
  <si>
    <t>Data Link</t>
  </si>
  <si>
    <t>Smoke Anywhere?</t>
  </si>
  <si>
    <t>Comments</t>
  </si>
  <si>
    <t>NA</t>
  </si>
  <si>
    <t>Des Moines</t>
  </si>
  <si>
    <t>Davenport</t>
  </si>
  <si>
    <t>NO</t>
  </si>
  <si>
    <t>YES</t>
  </si>
  <si>
    <t>Local</t>
  </si>
  <si>
    <t>Filtered Out</t>
  </si>
  <si>
    <t>Count</t>
  </si>
  <si>
    <t>Totals</t>
  </si>
  <si>
    <t>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</si>
</sst>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Fill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 applyFill="1" applyAlignment="1">
      <alignment horizontal="right"/>
    </xf>
    <xf numFmtId="14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164" fontId="0" fillId="0" borderId="0" xfId="0" applyNumberFormat="1" applyFont="1" applyFill="1" applyBorder="1" applyAlignment="1">
      <alignment wrapText="1"/>
    </xf>
    <xf numFmtId="0" fontId="2" fillId="0" borderId="0" xfId="0" applyFont="1"/>
    <xf numFmtId="0" fontId="1" fillId="2" borderId="0" xfId="0" applyFont="1" applyFill="1"/>
    <xf numFmtId="0" fontId="0" fillId="2" borderId="0" xfId="0" applyFill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0" borderId="0" xfId="0" applyFont="1"/>
    <xf numFmtId="0" fontId="4" fillId="2" borderId="0" xfId="0" applyFont="1" applyFill="1"/>
    <xf numFmtId="0" fontId="2" fillId="2" borderId="0" xfId="0" applyFont="1" applyFill="1"/>
    <xf numFmtId="0" fontId="4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4" fontId="0" fillId="0" borderId="0" xfId="0" applyNumberFormat="1"/>
    <xf numFmtId="2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NumberFormat="1" applyFill="1"/>
    <xf numFmtId="0" fontId="10" fillId="0" borderId="0" xfId="0" applyFont="1" applyAlignment="1">
      <alignment horizontal="left" wrapText="1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14" fontId="0" fillId="0" borderId="0" xfId="0" applyNumberFormat="1"/>
    <xf numFmtId="0" fontId="11" fillId="0" borderId="0" xfId="2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4" fontId="4" fillId="0" borderId="1" xfId="0" applyNumberFormat="1" applyFont="1" applyFill="1" applyBorder="1" applyAlignment="1">
      <alignment horizontal="left"/>
    </xf>
    <xf numFmtId="0" fontId="2" fillId="0" borderId="0" xfId="0" applyFont="1" applyFill="1"/>
    <xf numFmtId="14" fontId="2" fillId="0" borderId="0" xfId="0" applyNumberFormat="1" applyFont="1" applyFill="1" applyAlignment="1">
      <alignment horizontal="right"/>
    </xf>
    <xf numFmtId="0" fontId="2" fillId="0" borderId="0" xfId="0" applyNumberFormat="1" applyFont="1" applyFill="1"/>
    <xf numFmtId="1" fontId="3" fillId="2" borderId="0" xfId="0" applyNumberFormat="1" applyFont="1" applyFill="1" applyAlignment="1">
      <alignment horizontal="center"/>
    </xf>
    <xf numFmtId="1" fontId="0" fillId="0" borderId="0" xfId="0" applyNumberFormat="1"/>
    <xf numFmtId="9" fontId="0" fillId="0" borderId="0" xfId="1" applyFont="1"/>
  </cellXfs>
  <cellStyles count="3">
    <cellStyle name="Hyperlink" xfId="2" builtinId="8"/>
    <cellStyle name="Normal" xfId="0" builtinId="0"/>
    <cellStyle name="Percent" xfId="1" builtinId="5"/>
  </cellStyles>
  <dxfs count="2">
    <dxf>
      <font>
        <color auto="1"/>
      </font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M25%202021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itor Data"/>
      <sheetName val="Statistics"/>
      <sheetName val="Outlier Flags"/>
      <sheetName val="Smoke Data"/>
      <sheetName val="Filtered Data"/>
      <sheetName val="Background Concentrations"/>
    </sheetNames>
    <sheetDataSet>
      <sheetData sheetId="0">
        <row r="2">
          <cell r="B2">
            <v>15.1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5" x14ac:dyDescent="0.25"/>
  <cols>
    <col min="1" max="1" width="25.7109375" style="4" customWidth="1"/>
    <col min="2" max="11" width="13.7109375" style="1" customWidth="1"/>
    <col min="12" max="16384" width="9.140625" style="1"/>
  </cols>
  <sheetData>
    <row r="1" spans="1:11" ht="30" x14ac:dyDescent="0.25">
      <c r="A1" s="5" t="s">
        <v>1</v>
      </c>
      <c r="B1" s="6" t="s">
        <v>3</v>
      </c>
      <c r="C1" s="6" t="s">
        <v>4</v>
      </c>
      <c r="D1" s="7" t="s">
        <v>9</v>
      </c>
      <c r="E1" s="6" t="s">
        <v>5</v>
      </c>
      <c r="F1" s="6" t="s">
        <v>6</v>
      </c>
      <c r="G1" s="7" t="s">
        <v>10</v>
      </c>
      <c r="H1" s="6" t="s">
        <v>7</v>
      </c>
      <c r="I1" s="6" t="s">
        <v>8</v>
      </c>
      <c r="J1" s="7" t="s">
        <v>11</v>
      </c>
      <c r="K1" s="6" t="s">
        <v>0</v>
      </c>
    </row>
    <row r="2" spans="1:11" x14ac:dyDescent="0.25">
      <c r="A2" s="4">
        <v>44197</v>
      </c>
      <c r="B2" s="1">
        <v>15.8</v>
      </c>
      <c r="D2" s="1">
        <f>IF(ISERROR(AVERAGE(B2:C2))=FALSE,AVERAGE(B2:C2),"")</f>
        <v>15.8</v>
      </c>
      <c r="E2" s="1">
        <v>20.6</v>
      </c>
      <c r="G2" s="1">
        <f t="shared" ref="G2:G65" si="0">IF(ISERROR(AVERAGE(E2:F2))=FALSE,AVERAGE(E2:F2),"")</f>
        <v>20.6</v>
      </c>
      <c r="H2" s="1">
        <v>18.399999999999999</v>
      </c>
      <c r="J2" s="1">
        <f t="shared" ref="J2:J65" si="1">IF(ISERROR(AVERAGE(H2:I2))=FALSE,AVERAGE(H2:I2),"")</f>
        <v>18.399999999999999</v>
      </c>
      <c r="K2" s="1">
        <v>16.8</v>
      </c>
    </row>
    <row r="3" spans="1:11" x14ac:dyDescent="0.25">
      <c r="A3" s="4">
        <v>44198</v>
      </c>
      <c r="D3" s="1" t="str">
        <f t="shared" ref="D3:D66" si="2">IF(ISERROR(AVERAGE(B3:C3))=FALSE,AVERAGE(B3:C3),"")</f>
        <v/>
      </c>
      <c r="G3" s="1" t="str">
        <f t="shared" si="0"/>
        <v/>
      </c>
      <c r="J3" s="1" t="str">
        <f t="shared" si="1"/>
        <v/>
      </c>
    </row>
    <row r="4" spans="1:11" x14ac:dyDescent="0.25">
      <c r="A4" s="4">
        <v>44199</v>
      </c>
      <c r="D4" s="1" t="str">
        <f t="shared" si="2"/>
        <v/>
      </c>
      <c r="G4" s="1" t="str">
        <f t="shared" si="0"/>
        <v/>
      </c>
      <c r="J4" s="1" t="str">
        <f t="shared" si="1"/>
        <v/>
      </c>
    </row>
    <row r="5" spans="1:11" x14ac:dyDescent="0.25">
      <c r="A5" s="4">
        <v>44200</v>
      </c>
      <c r="B5" s="1">
        <v>12.9</v>
      </c>
      <c r="C5" s="1">
        <v>13.1</v>
      </c>
      <c r="D5" s="1">
        <f t="shared" si="2"/>
        <v>13</v>
      </c>
      <c r="E5" s="1">
        <v>8.6</v>
      </c>
      <c r="F5" s="1">
        <v>8.6</v>
      </c>
      <c r="G5" s="1">
        <f t="shared" si="0"/>
        <v>8.6</v>
      </c>
      <c r="H5" s="1">
        <v>11.8</v>
      </c>
      <c r="I5" s="1">
        <v>11.6</v>
      </c>
      <c r="J5" s="1">
        <f t="shared" si="1"/>
        <v>11.7</v>
      </c>
      <c r="K5" s="1">
        <v>9.1999999999999993</v>
      </c>
    </row>
    <row r="6" spans="1:11" x14ac:dyDescent="0.25">
      <c r="A6" s="4">
        <v>44201</v>
      </c>
      <c r="D6" s="1" t="str">
        <f t="shared" si="2"/>
        <v/>
      </c>
      <c r="G6" s="1" t="str">
        <f t="shared" si="0"/>
        <v/>
      </c>
      <c r="J6" s="1" t="str">
        <f t="shared" si="1"/>
        <v/>
      </c>
    </row>
    <row r="7" spans="1:11" x14ac:dyDescent="0.25">
      <c r="A7" s="4">
        <v>44202</v>
      </c>
      <c r="D7" s="1" t="str">
        <f t="shared" si="2"/>
        <v/>
      </c>
      <c r="G7" s="1" t="str">
        <f t="shared" si="0"/>
        <v/>
      </c>
      <c r="J7" s="1" t="str">
        <f t="shared" si="1"/>
        <v/>
      </c>
    </row>
    <row r="8" spans="1:11" x14ac:dyDescent="0.25">
      <c r="A8" s="4">
        <v>44203</v>
      </c>
      <c r="B8" s="1">
        <v>20.100000000000001</v>
      </c>
      <c r="D8" s="1">
        <f t="shared" si="2"/>
        <v>20.100000000000001</v>
      </c>
      <c r="E8" s="1">
        <v>26.4</v>
      </c>
      <c r="G8" s="1">
        <f t="shared" si="0"/>
        <v>26.4</v>
      </c>
      <c r="H8" s="1">
        <v>20.2</v>
      </c>
      <c r="J8" s="1">
        <f t="shared" si="1"/>
        <v>20.2</v>
      </c>
      <c r="K8" s="1">
        <v>18.399999999999999</v>
      </c>
    </row>
    <row r="9" spans="1:11" x14ac:dyDescent="0.25">
      <c r="A9" s="4">
        <v>44204</v>
      </c>
      <c r="B9" s="1">
        <f>IF(ISBLANK('Monitor Data'!D2),"",IF(B$4&gt;'[1]Monitor Data'!B2,"",ABS(B$4-'[1]Monitor Data'!B2)))</f>
        <v>15.1</v>
      </c>
      <c r="D9" s="1">
        <f t="shared" si="2"/>
        <v>15.1</v>
      </c>
      <c r="G9" s="1" t="str">
        <f t="shared" si="0"/>
        <v/>
      </c>
      <c r="J9" s="1" t="str">
        <f t="shared" si="1"/>
        <v/>
      </c>
    </row>
    <row r="10" spans="1:11" x14ac:dyDescent="0.25">
      <c r="A10" s="4">
        <v>44205</v>
      </c>
      <c r="D10" s="1" t="str">
        <f t="shared" si="2"/>
        <v/>
      </c>
      <c r="G10" s="1" t="str">
        <f t="shared" si="0"/>
        <v/>
      </c>
      <c r="J10" s="1" t="str">
        <f t="shared" si="1"/>
        <v/>
      </c>
    </row>
    <row r="11" spans="1:11" x14ac:dyDescent="0.25">
      <c r="A11" s="4">
        <v>44206</v>
      </c>
      <c r="B11" s="1">
        <v>17.7</v>
      </c>
      <c r="C11" s="1">
        <v>17.5</v>
      </c>
      <c r="D11" s="1">
        <f t="shared" si="2"/>
        <v>17.600000000000001</v>
      </c>
      <c r="F11" s="1">
        <v>11.7</v>
      </c>
      <c r="G11" s="1">
        <f t="shared" si="0"/>
        <v>11.7</v>
      </c>
      <c r="H11" s="1">
        <v>18.3</v>
      </c>
      <c r="I11" s="1">
        <v>18.2</v>
      </c>
      <c r="J11" s="1">
        <f t="shared" si="1"/>
        <v>18.25</v>
      </c>
      <c r="K11" s="1">
        <v>17.100000000000001</v>
      </c>
    </row>
    <row r="12" spans="1:11" x14ac:dyDescent="0.25">
      <c r="A12" s="4">
        <v>44207</v>
      </c>
      <c r="D12" s="1" t="str">
        <f t="shared" si="2"/>
        <v/>
      </c>
      <c r="G12" s="1" t="str">
        <f t="shared" si="0"/>
        <v/>
      </c>
      <c r="J12" s="1" t="str">
        <f t="shared" si="1"/>
        <v/>
      </c>
    </row>
    <row r="13" spans="1:11" x14ac:dyDescent="0.25">
      <c r="A13" s="4">
        <v>44208</v>
      </c>
      <c r="D13" s="1" t="str">
        <f t="shared" si="2"/>
        <v/>
      </c>
      <c r="G13" s="1" t="str">
        <f t="shared" si="0"/>
        <v/>
      </c>
      <c r="J13" s="1" t="str">
        <f t="shared" si="1"/>
        <v/>
      </c>
    </row>
    <row r="14" spans="1:11" x14ac:dyDescent="0.25">
      <c r="A14" s="4">
        <v>44209</v>
      </c>
      <c r="B14" s="1">
        <v>21.5</v>
      </c>
      <c r="D14" s="1">
        <f t="shared" si="2"/>
        <v>21.5</v>
      </c>
      <c r="E14" s="1">
        <v>23.5</v>
      </c>
      <c r="G14" s="1">
        <f t="shared" si="0"/>
        <v>23.5</v>
      </c>
      <c r="H14" s="1">
        <v>21.2</v>
      </c>
      <c r="J14" s="1">
        <f t="shared" si="1"/>
        <v>21.2</v>
      </c>
      <c r="K14" s="1">
        <v>12</v>
      </c>
    </row>
    <row r="15" spans="1:11" x14ac:dyDescent="0.25">
      <c r="A15" s="4">
        <v>44210</v>
      </c>
      <c r="D15" s="1" t="str">
        <f t="shared" si="2"/>
        <v/>
      </c>
      <c r="G15" s="1" t="str">
        <f t="shared" si="0"/>
        <v/>
      </c>
      <c r="J15" s="1" t="str">
        <f t="shared" si="1"/>
        <v/>
      </c>
    </row>
    <row r="16" spans="1:11" x14ac:dyDescent="0.25">
      <c r="A16" s="4">
        <v>44211</v>
      </c>
      <c r="D16" s="1" t="str">
        <f t="shared" si="2"/>
        <v/>
      </c>
      <c r="G16" s="1" t="str">
        <f t="shared" si="0"/>
        <v/>
      </c>
      <c r="J16" s="1" t="str">
        <f t="shared" si="1"/>
        <v/>
      </c>
    </row>
    <row r="17" spans="1:11" x14ac:dyDescent="0.25">
      <c r="A17" s="4">
        <v>44212</v>
      </c>
      <c r="B17" s="1">
        <v>5.3</v>
      </c>
      <c r="C17" s="1">
        <v>5.2</v>
      </c>
      <c r="D17" s="1">
        <f t="shared" si="2"/>
        <v>5.25</v>
      </c>
      <c r="E17" s="1">
        <v>3.8</v>
      </c>
      <c r="F17" s="1">
        <v>4.0999999999999996</v>
      </c>
      <c r="G17" s="1">
        <f t="shared" si="0"/>
        <v>3.9499999999999997</v>
      </c>
      <c r="H17" s="1">
        <v>6.4</v>
      </c>
      <c r="I17" s="1">
        <v>6.9</v>
      </c>
      <c r="J17" s="1">
        <f t="shared" si="1"/>
        <v>6.65</v>
      </c>
      <c r="K17" s="1">
        <v>4.9000000000000004</v>
      </c>
    </row>
    <row r="18" spans="1:11" x14ac:dyDescent="0.25">
      <c r="A18" s="4">
        <v>44213</v>
      </c>
      <c r="D18" s="1" t="str">
        <f t="shared" si="2"/>
        <v/>
      </c>
      <c r="G18" s="1" t="str">
        <f t="shared" si="0"/>
        <v/>
      </c>
      <c r="J18" s="1" t="str">
        <f t="shared" si="1"/>
        <v/>
      </c>
    </row>
    <row r="19" spans="1:11" x14ac:dyDescent="0.25">
      <c r="A19" s="4">
        <v>44214</v>
      </c>
      <c r="D19" s="1" t="str">
        <f t="shared" si="2"/>
        <v/>
      </c>
      <c r="G19" s="1" t="str">
        <f t="shared" si="0"/>
        <v/>
      </c>
      <c r="J19" s="1" t="str">
        <f t="shared" si="1"/>
        <v/>
      </c>
    </row>
    <row r="20" spans="1:11" x14ac:dyDescent="0.25">
      <c r="A20" s="4">
        <v>44215</v>
      </c>
      <c r="B20" s="1">
        <v>11.6</v>
      </c>
      <c r="D20" s="1">
        <f t="shared" si="2"/>
        <v>11.6</v>
      </c>
      <c r="E20" s="1">
        <v>11.8</v>
      </c>
      <c r="G20" s="1">
        <f t="shared" si="0"/>
        <v>11.8</v>
      </c>
      <c r="H20" s="1">
        <v>15.3</v>
      </c>
      <c r="J20" s="1">
        <f t="shared" si="1"/>
        <v>15.3</v>
      </c>
      <c r="K20" s="1">
        <v>10.9</v>
      </c>
    </row>
    <row r="21" spans="1:11" x14ac:dyDescent="0.25">
      <c r="A21" s="4">
        <v>44216</v>
      </c>
      <c r="D21" s="1" t="str">
        <f t="shared" si="2"/>
        <v/>
      </c>
      <c r="G21" s="1" t="str">
        <f t="shared" si="0"/>
        <v/>
      </c>
      <c r="J21" s="1" t="str">
        <f t="shared" si="1"/>
        <v/>
      </c>
    </row>
    <row r="22" spans="1:11" x14ac:dyDescent="0.25">
      <c r="A22" s="4">
        <v>44217</v>
      </c>
      <c r="D22" s="1" t="str">
        <f t="shared" si="2"/>
        <v/>
      </c>
      <c r="G22" s="1" t="str">
        <f t="shared" si="0"/>
        <v/>
      </c>
      <c r="J22" s="1" t="str">
        <f t="shared" si="1"/>
        <v/>
      </c>
    </row>
    <row r="23" spans="1:11" x14ac:dyDescent="0.25">
      <c r="A23" s="4">
        <v>44218</v>
      </c>
      <c r="B23" s="1">
        <v>15.3</v>
      </c>
      <c r="C23" s="1">
        <v>16</v>
      </c>
      <c r="D23" s="1">
        <f t="shared" si="2"/>
        <v>15.65</v>
      </c>
      <c r="E23" s="1">
        <v>10.199999999999999</v>
      </c>
      <c r="F23" s="1">
        <v>10.1</v>
      </c>
      <c r="G23" s="1">
        <f t="shared" si="0"/>
        <v>10.149999999999999</v>
      </c>
      <c r="H23" s="1">
        <v>10.199999999999999</v>
      </c>
      <c r="I23" s="1">
        <v>9.1999999999999993</v>
      </c>
      <c r="J23" s="1">
        <f t="shared" si="1"/>
        <v>9.6999999999999993</v>
      </c>
      <c r="K23" s="1">
        <v>7.7</v>
      </c>
    </row>
    <row r="24" spans="1:11" x14ac:dyDescent="0.25">
      <c r="A24" s="4">
        <v>44219</v>
      </c>
      <c r="D24" s="1" t="str">
        <f t="shared" si="2"/>
        <v/>
      </c>
      <c r="G24" s="1" t="str">
        <f t="shared" si="0"/>
        <v/>
      </c>
      <c r="J24" s="1" t="str">
        <f t="shared" si="1"/>
        <v/>
      </c>
    </row>
    <row r="25" spans="1:11" x14ac:dyDescent="0.25">
      <c r="A25" s="4">
        <v>44220</v>
      </c>
      <c r="D25" s="1" t="str">
        <f t="shared" si="2"/>
        <v/>
      </c>
      <c r="G25" s="1" t="str">
        <f t="shared" si="0"/>
        <v/>
      </c>
      <c r="J25" s="1" t="str">
        <f t="shared" si="1"/>
        <v/>
      </c>
    </row>
    <row r="26" spans="1:11" x14ac:dyDescent="0.25">
      <c r="A26" s="4">
        <v>44221</v>
      </c>
      <c r="B26" s="1">
        <v>15.3</v>
      </c>
      <c r="D26" s="1">
        <f t="shared" si="2"/>
        <v>15.3</v>
      </c>
      <c r="E26" s="1">
        <v>17.100000000000001</v>
      </c>
      <c r="G26" s="1">
        <f t="shared" si="0"/>
        <v>17.100000000000001</v>
      </c>
      <c r="H26" s="1">
        <v>14</v>
      </c>
      <c r="J26" s="1">
        <f t="shared" si="1"/>
        <v>14</v>
      </c>
      <c r="K26" s="1">
        <v>18.8</v>
      </c>
    </row>
    <row r="27" spans="1:11" x14ac:dyDescent="0.25">
      <c r="A27" s="4">
        <v>44222</v>
      </c>
      <c r="D27" s="1" t="str">
        <f t="shared" si="2"/>
        <v/>
      </c>
      <c r="G27" s="1" t="str">
        <f t="shared" si="0"/>
        <v/>
      </c>
      <c r="J27" s="1" t="str">
        <f t="shared" si="1"/>
        <v/>
      </c>
    </row>
    <row r="28" spans="1:11" x14ac:dyDescent="0.25">
      <c r="A28" s="4">
        <v>44223</v>
      </c>
      <c r="D28" s="1" t="str">
        <f t="shared" si="2"/>
        <v/>
      </c>
      <c r="G28" s="1" t="str">
        <f t="shared" si="0"/>
        <v/>
      </c>
      <c r="J28" s="1" t="str">
        <f t="shared" si="1"/>
        <v/>
      </c>
    </row>
    <row r="29" spans="1:11" x14ac:dyDescent="0.25">
      <c r="A29" s="4">
        <v>44224</v>
      </c>
      <c r="B29" s="1">
        <v>23.4</v>
      </c>
      <c r="C29" s="1">
        <v>19.5</v>
      </c>
      <c r="D29" s="1">
        <f t="shared" si="2"/>
        <v>21.45</v>
      </c>
      <c r="E29" s="1">
        <v>23.3</v>
      </c>
      <c r="F29" s="1">
        <v>23.5</v>
      </c>
      <c r="G29" s="1">
        <f t="shared" si="0"/>
        <v>23.4</v>
      </c>
      <c r="H29" s="1">
        <v>19</v>
      </c>
      <c r="J29" s="1">
        <f t="shared" si="1"/>
        <v>19</v>
      </c>
      <c r="K29" s="1">
        <v>15.3</v>
      </c>
    </row>
    <row r="30" spans="1:11" x14ac:dyDescent="0.25">
      <c r="A30" s="4">
        <v>44225</v>
      </c>
      <c r="D30" s="1" t="str">
        <f t="shared" si="2"/>
        <v/>
      </c>
      <c r="G30" s="1" t="str">
        <f t="shared" si="0"/>
        <v/>
      </c>
      <c r="J30" s="1" t="str">
        <f t="shared" si="1"/>
        <v/>
      </c>
    </row>
    <row r="31" spans="1:11" x14ac:dyDescent="0.25">
      <c r="A31" s="4">
        <v>44226</v>
      </c>
      <c r="D31" s="1" t="str">
        <f t="shared" si="2"/>
        <v/>
      </c>
      <c r="G31" s="1" t="str">
        <f t="shared" si="0"/>
        <v/>
      </c>
      <c r="J31" s="1" t="str">
        <f t="shared" si="1"/>
        <v/>
      </c>
    </row>
    <row r="32" spans="1:11" x14ac:dyDescent="0.25">
      <c r="A32" s="4">
        <v>44227</v>
      </c>
      <c r="B32" s="1">
        <v>7.3</v>
      </c>
      <c r="D32" s="1">
        <f t="shared" si="2"/>
        <v>7.3</v>
      </c>
      <c r="E32" s="1">
        <v>13.5</v>
      </c>
      <c r="G32" s="1">
        <f t="shared" si="0"/>
        <v>13.5</v>
      </c>
      <c r="H32" s="1">
        <v>8.4</v>
      </c>
      <c r="J32" s="1">
        <f t="shared" si="1"/>
        <v>8.4</v>
      </c>
      <c r="K32" s="1">
        <v>8</v>
      </c>
    </row>
    <row r="33" spans="1:11" x14ac:dyDescent="0.25">
      <c r="A33" s="4">
        <v>44228</v>
      </c>
      <c r="D33" s="1" t="str">
        <f t="shared" si="2"/>
        <v/>
      </c>
      <c r="G33" s="1" t="str">
        <f t="shared" si="0"/>
        <v/>
      </c>
      <c r="J33" s="1" t="str">
        <f t="shared" si="1"/>
        <v/>
      </c>
    </row>
    <row r="34" spans="1:11" x14ac:dyDescent="0.25">
      <c r="A34" s="4">
        <v>44229</v>
      </c>
      <c r="D34" s="1" t="str">
        <f t="shared" si="2"/>
        <v/>
      </c>
      <c r="G34" s="1" t="str">
        <f t="shared" si="0"/>
        <v/>
      </c>
      <c r="J34" s="1" t="str">
        <f t="shared" si="1"/>
        <v/>
      </c>
    </row>
    <row r="35" spans="1:11" x14ac:dyDescent="0.25">
      <c r="A35" s="4">
        <v>44230</v>
      </c>
      <c r="B35" s="1">
        <v>19</v>
      </c>
      <c r="C35" s="1">
        <v>19.3</v>
      </c>
      <c r="D35" s="1">
        <f t="shared" si="2"/>
        <v>19.149999999999999</v>
      </c>
      <c r="F35" s="1">
        <v>18.399999999999999</v>
      </c>
      <c r="G35" s="1">
        <f t="shared" si="0"/>
        <v>18.399999999999999</v>
      </c>
      <c r="H35" s="1">
        <v>18.8</v>
      </c>
      <c r="I35" s="1">
        <v>18.3</v>
      </c>
      <c r="J35" s="1">
        <f t="shared" si="1"/>
        <v>18.55</v>
      </c>
      <c r="K35" s="1">
        <v>14.9</v>
      </c>
    </row>
    <row r="36" spans="1:11" x14ac:dyDescent="0.25">
      <c r="A36" s="4">
        <v>44231</v>
      </c>
      <c r="D36" s="1" t="str">
        <f t="shared" si="2"/>
        <v/>
      </c>
      <c r="E36" s="1">
        <v>10.1</v>
      </c>
      <c r="G36" s="1">
        <f t="shared" si="0"/>
        <v>10.1</v>
      </c>
      <c r="J36" s="1" t="str">
        <f t="shared" si="1"/>
        <v/>
      </c>
    </row>
    <row r="37" spans="1:11" x14ac:dyDescent="0.25">
      <c r="A37" s="4">
        <v>44232</v>
      </c>
      <c r="D37" s="1" t="str">
        <f t="shared" si="2"/>
        <v/>
      </c>
      <c r="G37" s="1" t="str">
        <f t="shared" si="0"/>
        <v/>
      </c>
      <c r="J37" s="1" t="str">
        <f t="shared" si="1"/>
        <v/>
      </c>
    </row>
    <row r="38" spans="1:11" x14ac:dyDescent="0.25">
      <c r="A38" s="4">
        <v>44233</v>
      </c>
      <c r="B38" s="1">
        <v>6.4</v>
      </c>
      <c r="D38" s="1">
        <f t="shared" si="2"/>
        <v>6.4</v>
      </c>
      <c r="E38" s="1">
        <v>10</v>
      </c>
      <c r="G38" s="1">
        <f t="shared" si="0"/>
        <v>10</v>
      </c>
      <c r="H38" s="1">
        <v>7.5</v>
      </c>
      <c r="J38" s="1">
        <f t="shared" si="1"/>
        <v>7.5</v>
      </c>
      <c r="K38" s="1">
        <v>6.4</v>
      </c>
    </row>
    <row r="39" spans="1:11" x14ac:dyDescent="0.25">
      <c r="A39" s="4">
        <v>44234</v>
      </c>
      <c r="D39" s="1" t="str">
        <f t="shared" si="2"/>
        <v/>
      </c>
      <c r="G39" s="1" t="str">
        <f t="shared" si="0"/>
        <v/>
      </c>
      <c r="J39" s="1" t="str">
        <f t="shared" si="1"/>
        <v/>
      </c>
    </row>
    <row r="40" spans="1:11" x14ac:dyDescent="0.25">
      <c r="A40" s="4">
        <v>44235</v>
      </c>
      <c r="D40" s="1" t="str">
        <f t="shared" si="2"/>
        <v/>
      </c>
      <c r="G40" s="1" t="str">
        <f t="shared" si="0"/>
        <v/>
      </c>
      <c r="J40" s="1" t="str">
        <f t="shared" si="1"/>
        <v/>
      </c>
    </row>
    <row r="41" spans="1:11" x14ac:dyDescent="0.25">
      <c r="A41" s="4">
        <v>44236</v>
      </c>
      <c r="B41" s="1">
        <v>15.7</v>
      </c>
      <c r="C41" s="1">
        <v>15.6</v>
      </c>
      <c r="D41" s="1">
        <f t="shared" si="2"/>
        <v>15.649999999999999</v>
      </c>
      <c r="E41" s="1">
        <v>13.3</v>
      </c>
      <c r="F41" s="1">
        <v>13.5</v>
      </c>
      <c r="G41" s="1">
        <f t="shared" si="0"/>
        <v>13.4</v>
      </c>
      <c r="H41" s="1">
        <v>15.7</v>
      </c>
      <c r="J41" s="1">
        <f t="shared" si="1"/>
        <v>15.7</v>
      </c>
      <c r="K41" s="1">
        <v>10.6</v>
      </c>
    </row>
    <row r="42" spans="1:11" x14ac:dyDescent="0.25">
      <c r="A42" s="4">
        <v>44237</v>
      </c>
      <c r="D42" s="1" t="str">
        <f t="shared" si="2"/>
        <v/>
      </c>
      <c r="G42" s="1" t="str">
        <f t="shared" si="0"/>
        <v/>
      </c>
      <c r="J42" s="1" t="str">
        <f t="shared" si="1"/>
        <v/>
      </c>
    </row>
    <row r="43" spans="1:11" x14ac:dyDescent="0.25">
      <c r="A43" s="4">
        <v>44238</v>
      </c>
      <c r="D43" s="1" t="str">
        <f t="shared" si="2"/>
        <v/>
      </c>
      <c r="G43" s="1" t="str">
        <f t="shared" si="0"/>
        <v/>
      </c>
      <c r="J43" s="1" t="str">
        <f t="shared" si="1"/>
        <v/>
      </c>
    </row>
    <row r="44" spans="1:11" x14ac:dyDescent="0.25">
      <c r="A44" s="4">
        <v>44239</v>
      </c>
      <c r="B44" s="1">
        <v>11.4</v>
      </c>
      <c r="D44" s="1">
        <f t="shared" si="2"/>
        <v>11.4</v>
      </c>
      <c r="E44" s="1">
        <v>12.6</v>
      </c>
      <c r="G44" s="1">
        <f t="shared" si="0"/>
        <v>12.6</v>
      </c>
      <c r="H44" s="1">
        <v>11</v>
      </c>
      <c r="I44" s="1">
        <v>11.2</v>
      </c>
      <c r="J44" s="1">
        <f t="shared" si="1"/>
        <v>11.1</v>
      </c>
      <c r="K44" s="1">
        <v>11.2</v>
      </c>
    </row>
    <row r="45" spans="1:11" x14ac:dyDescent="0.25">
      <c r="A45" s="4">
        <v>44240</v>
      </c>
      <c r="D45" s="1" t="str">
        <f t="shared" si="2"/>
        <v/>
      </c>
      <c r="G45" s="1" t="str">
        <f t="shared" si="0"/>
        <v/>
      </c>
      <c r="J45" s="1" t="str">
        <f t="shared" si="1"/>
        <v/>
      </c>
    </row>
    <row r="46" spans="1:11" x14ac:dyDescent="0.25">
      <c r="A46" s="4">
        <v>44241</v>
      </c>
      <c r="D46" s="1" t="str">
        <f t="shared" si="2"/>
        <v/>
      </c>
      <c r="G46" s="1" t="str">
        <f t="shared" si="0"/>
        <v/>
      </c>
      <c r="J46" s="1" t="str">
        <f t="shared" si="1"/>
        <v/>
      </c>
    </row>
    <row r="47" spans="1:11" x14ac:dyDescent="0.25">
      <c r="A47" s="4">
        <v>44242</v>
      </c>
      <c r="B47" s="1">
        <v>8.6</v>
      </c>
      <c r="D47" s="1">
        <f t="shared" si="2"/>
        <v>8.6</v>
      </c>
      <c r="E47" s="1">
        <v>15.4</v>
      </c>
      <c r="F47" s="1">
        <v>15.8</v>
      </c>
      <c r="G47" s="1">
        <f t="shared" si="0"/>
        <v>15.600000000000001</v>
      </c>
      <c r="H47" s="1">
        <v>7.7</v>
      </c>
      <c r="J47" s="1">
        <f t="shared" si="1"/>
        <v>7.7</v>
      </c>
      <c r="K47" s="1">
        <v>8.1</v>
      </c>
    </row>
    <row r="48" spans="1:11" x14ac:dyDescent="0.25">
      <c r="A48" s="4">
        <v>44243</v>
      </c>
      <c r="D48" s="1" t="str">
        <f t="shared" si="2"/>
        <v/>
      </c>
      <c r="G48" s="1" t="str">
        <f t="shared" si="0"/>
        <v/>
      </c>
      <c r="J48" s="1" t="str">
        <f t="shared" si="1"/>
        <v/>
      </c>
    </row>
    <row r="49" spans="1:11" x14ac:dyDescent="0.25">
      <c r="A49" s="4">
        <v>44244</v>
      </c>
      <c r="D49" s="1" t="str">
        <f t="shared" si="2"/>
        <v/>
      </c>
      <c r="G49" s="1" t="str">
        <f t="shared" si="0"/>
        <v/>
      </c>
      <c r="J49" s="1" t="str">
        <f t="shared" si="1"/>
        <v/>
      </c>
    </row>
    <row r="50" spans="1:11" x14ac:dyDescent="0.25">
      <c r="A50" s="4">
        <v>44245</v>
      </c>
      <c r="B50" s="1">
        <v>29.9</v>
      </c>
      <c r="D50" s="1">
        <f t="shared" si="2"/>
        <v>29.9</v>
      </c>
      <c r="E50" s="1">
        <v>27.7</v>
      </c>
      <c r="G50" s="1">
        <f t="shared" si="0"/>
        <v>27.7</v>
      </c>
      <c r="H50" s="1">
        <v>26.3</v>
      </c>
      <c r="J50" s="1">
        <f t="shared" si="1"/>
        <v>26.3</v>
      </c>
      <c r="K50" s="1">
        <v>22.8</v>
      </c>
    </row>
    <row r="51" spans="1:11" x14ac:dyDescent="0.25">
      <c r="A51" s="4">
        <v>44246</v>
      </c>
      <c r="D51" s="1" t="str">
        <f t="shared" si="2"/>
        <v/>
      </c>
      <c r="G51" s="1" t="str">
        <f t="shared" si="0"/>
        <v/>
      </c>
      <c r="J51" s="1" t="str">
        <f t="shared" si="1"/>
        <v/>
      </c>
    </row>
    <row r="52" spans="1:11" x14ac:dyDescent="0.25">
      <c r="A52" s="4">
        <v>44247</v>
      </c>
      <c r="D52" s="1" t="str">
        <f t="shared" si="2"/>
        <v/>
      </c>
      <c r="G52" s="1" t="str">
        <f t="shared" si="0"/>
        <v/>
      </c>
      <c r="J52" s="1" t="str">
        <f t="shared" si="1"/>
        <v/>
      </c>
    </row>
    <row r="53" spans="1:11" x14ac:dyDescent="0.25">
      <c r="A53" s="4">
        <v>44248</v>
      </c>
      <c r="B53" s="1">
        <v>22.3</v>
      </c>
      <c r="C53" s="1">
        <v>22.1</v>
      </c>
      <c r="D53" s="1">
        <f t="shared" si="2"/>
        <v>22.200000000000003</v>
      </c>
      <c r="E53" s="1">
        <v>21.1</v>
      </c>
      <c r="F53" s="1">
        <v>21.6</v>
      </c>
      <c r="G53" s="1">
        <f t="shared" si="0"/>
        <v>21.35</v>
      </c>
      <c r="H53" s="1">
        <v>18.8</v>
      </c>
      <c r="J53" s="1">
        <f t="shared" si="1"/>
        <v>18.8</v>
      </c>
      <c r="K53" s="1">
        <v>13.7</v>
      </c>
    </row>
    <row r="54" spans="1:11" x14ac:dyDescent="0.25">
      <c r="A54" s="4">
        <v>44249</v>
      </c>
      <c r="D54" s="1" t="str">
        <f t="shared" si="2"/>
        <v/>
      </c>
      <c r="G54" s="1" t="str">
        <f t="shared" si="0"/>
        <v/>
      </c>
      <c r="I54" s="1">
        <v>18.7</v>
      </c>
      <c r="J54" s="1">
        <f t="shared" si="1"/>
        <v>18.7</v>
      </c>
    </row>
    <row r="55" spans="1:11" x14ac:dyDescent="0.25">
      <c r="A55" s="4">
        <v>44250</v>
      </c>
      <c r="D55" s="1" t="str">
        <f t="shared" si="2"/>
        <v/>
      </c>
      <c r="G55" s="1" t="str">
        <f t="shared" si="0"/>
        <v/>
      </c>
      <c r="J55" s="1" t="str">
        <f t="shared" si="1"/>
        <v/>
      </c>
    </row>
    <row r="56" spans="1:11" x14ac:dyDescent="0.25">
      <c r="A56" s="4">
        <v>44251</v>
      </c>
      <c r="B56" s="1">
        <v>7.6</v>
      </c>
      <c r="D56" s="1">
        <f t="shared" si="2"/>
        <v>7.6</v>
      </c>
      <c r="E56" s="1">
        <v>8.4</v>
      </c>
      <c r="G56" s="1">
        <f t="shared" si="0"/>
        <v>8.4</v>
      </c>
      <c r="H56" s="1">
        <v>11.6</v>
      </c>
      <c r="J56" s="1">
        <f t="shared" si="1"/>
        <v>11.6</v>
      </c>
      <c r="K56" s="1">
        <v>7.3</v>
      </c>
    </row>
    <row r="57" spans="1:11" x14ac:dyDescent="0.25">
      <c r="A57" s="4">
        <v>44252</v>
      </c>
      <c r="D57" s="1" t="str">
        <f t="shared" si="2"/>
        <v/>
      </c>
      <c r="G57" s="1" t="str">
        <f t="shared" si="0"/>
        <v/>
      </c>
      <c r="J57" s="1" t="str">
        <f t="shared" si="1"/>
        <v/>
      </c>
    </row>
    <row r="58" spans="1:11" x14ac:dyDescent="0.25">
      <c r="A58" s="4">
        <v>44253</v>
      </c>
      <c r="D58" s="1" t="str">
        <f t="shared" si="2"/>
        <v/>
      </c>
      <c r="G58" s="1" t="str">
        <f t="shared" si="0"/>
        <v/>
      </c>
      <c r="J58" s="1" t="str">
        <f t="shared" si="1"/>
        <v/>
      </c>
    </row>
    <row r="59" spans="1:11" x14ac:dyDescent="0.25">
      <c r="A59" s="4">
        <v>44254</v>
      </c>
      <c r="B59" s="1">
        <v>21.9</v>
      </c>
      <c r="C59" s="1">
        <v>21.9</v>
      </c>
      <c r="D59" s="1">
        <f t="shared" si="2"/>
        <v>21.9</v>
      </c>
      <c r="E59" s="1">
        <v>21</v>
      </c>
      <c r="F59" s="1">
        <v>21.1</v>
      </c>
      <c r="G59" s="1">
        <f t="shared" si="0"/>
        <v>21.05</v>
      </c>
      <c r="H59" s="1">
        <v>20.100000000000001</v>
      </c>
      <c r="I59" s="1">
        <v>20.399999999999999</v>
      </c>
      <c r="J59" s="1">
        <f t="shared" si="1"/>
        <v>20.25</v>
      </c>
      <c r="K59" s="1">
        <v>14.7</v>
      </c>
    </row>
    <row r="60" spans="1:11" x14ac:dyDescent="0.25">
      <c r="A60" s="4">
        <v>44255</v>
      </c>
      <c r="D60" s="1" t="str">
        <f t="shared" si="2"/>
        <v/>
      </c>
      <c r="G60" s="1" t="str">
        <f t="shared" si="0"/>
        <v/>
      </c>
      <c r="J60" s="1" t="str">
        <f t="shared" si="1"/>
        <v/>
      </c>
    </row>
    <row r="61" spans="1:11" x14ac:dyDescent="0.25">
      <c r="A61" s="4">
        <v>44256</v>
      </c>
      <c r="D61" s="1" t="str">
        <f t="shared" si="2"/>
        <v/>
      </c>
      <c r="G61" s="1" t="str">
        <f t="shared" si="0"/>
        <v/>
      </c>
      <c r="J61" s="1" t="str">
        <f t="shared" si="1"/>
        <v/>
      </c>
    </row>
    <row r="62" spans="1:11" x14ac:dyDescent="0.25">
      <c r="A62" s="4">
        <v>44257</v>
      </c>
      <c r="B62" s="1">
        <v>23</v>
      </c>
      <c r="D62" s="1">
        <f t="shared" si="2"/>
        <v>23</v>
      </c>
      <c r="E62" s="1">
        <v>22</v>
      </c>
      <c r="G62" s="1">
        <f t="shared" si="0"/>
        <v>22</v>
      </c>
      <c r="H62" s="1">
        <v>19.399999999999999</v>
      </c>
      <c r="J62" s="1">
        <f t="shared" si="1"/>
        <v>19.399999999999999</v>
      </c>
      <c r="K62" s="1">
        <v>12.4</v>
      </c>
    </row>
    <row r="63" spans="1:11" x14ac:dyDescent="0.25">
      <c r="A63" s="4">
        <v>44258</v>
      </c>
      <c r="D63" s="1" t="str">
        <f t="shared" si="2"/>
        <v/>
      </c>
      <c r="G63" s="1" t="str">
        <f t="shared" si="0"/>
        <v/>
      </c>
      <c r="J63" s="1" t="str">
        <f t="shared" si="1"/>
        <v/>
      </c>
    </row>
    <row r="64" spans="1:11" x14ac:dyDescent="0.25">
      <c r="A64" s="4">
        <v>44259</v>
      </c>
      <c r="D64" s="1" t="str">
        <f t="shared" si="2"/>
        <v/>
      </c>
      <c r="G64" s="1" t="str">
        <f t="shared" si="0"/>
        <v/>
      </c>
      <c r="J64" s="1" t="str">
        <f t="shared" si="1"/>
        <v/>
      </c>
    </row>
    <row r="65" spans="1:11" x14ac:dyDescent="0.25">
      <c r="A65" s="4">
        <v>44260</v>
      </c>
      <c r="B65" s="1">
        <v>29.8</v>
      </c>
      <c r="C65" s="1">
        <v>29.3</v>
      </c>
      <c r="D65" s="1">
        <f t="shared" si="2"/>
        <v>29.55</v>
      </c>
      <c r="E65" s="1">
        <v>29.3</v>
      </c>
      <c r="F65" s="1">
        <v>29.1</v>
      </c>
      <c r="G65" s="1">
        <f t="shared" si="0"/>
        <v>29.200000000000003</v>
      </c>
      <c r="H65" s="1">
        <v>18.2</v>
      </c>
      <c r="I65" s="1">
        <v>18.100000000000001</v>
      </c>
      <c r="J65" s="1">
        <f t="shared" si="1"/>
        <v>18.149999999999999</v>
      </c>
      <c r="K65" s="1">
        <v>11.4</v>
      </c>
    </row>
    <row r="66" spans="1:11" x14ac:dyDescent="0.25">
      <c r="A66" s="4">
        <v>44261</v>
      </c>
      <c r="D66" s="1" t="str">
        <f t="shared" si="2"/>
        <v/>
      </c>
      <c r="G66" s="1" t="str">
        <f t="shared" ref="G66:G129" si="3">IF(ISERROR(AVERAGE(E66:F66))=FALSE,AVERAGE(E66:F66),"")</f>
        <v/>
      </c>
      <c r="J66" s="1" t="str">
        <f t="shared" ref="J66:J129" si="4">IF(ISERROR(AVERAGE(H66:I66))=FALSE,AVERAGE(H66:I66),"")</f>
        <v/>
      </c>
    </row>
    <row r="67" spans="1:11" x14ac:dyDescent="0.25">
      <c r="A67" s="4">
        <v>44262</v>
      </c>
      <c r="D67" s="1" t="str">
        <f t="shared" ref="D67:D130" si="5">IF(ISERROR(AVERAGE(B67:C67))=FALSE,AVERAGE(B67:C67),"")</f>
        <v/>
      </c>
      <c r="G67" s="1" t="str">
        <f t="shared" si="3"/>
        <v/>
      </c>
      <c r="J67" s="1" t="str">
        <f t="shared" si="4"/>
        <v/>
      </c>
    </row>
    <row r="68" spans="1:11" x14ac:dyDescent="0.25">
      <c r="A68" s="4">
        <v>44263</v>
      </c>
      <c r="B68" s="1">
        <v>46.6</v>
      </c>
      <c r="D68" s="1">
        <f t="shared" si="5"/>
        <v>46.6</v>
      </c>
      <c r="E68" s="1">
        <v>34.5</v>
      </c>
      <c r="G68" s="1">
        <f t="shared" si="3"/>
        <v>34.5</v>
      </c>
      <c r="H68" s="1">
        <v>29.5</v>
      </c>
      <c r="J68" s="1">
        <f t="shared" si="4"/>
        <v>29.5</v>
      </c>
      <c r="K68" s="1">
        <v>19.2</v>
      </c>
    </row>
    <row r="69" spans="1:11" x14ac:dyDescent="0.25">
      <c r="A69" s="4">
        <v>44264</v>
      </c>
      <c r="D69" s="1" t="str">
        <f t="shared" si="5"/>
        <v/>
      </c>
      <c r="G69" s="1" t="str">
        <f t="shared" si="3"/>
        <v/>
      </c>
      <c r="J69" s="1" t="str">
        <f t="shared" si="4"/>
        <v/>
      </c>
    </row>
    <row r="70" spans="1:11" x14ac:dyDescent="0.25">
      <c r="A70" s="4">
        <v>44265</v>
      </c>
      <c r="D70" s="1" t="str">
        <f t="shared" si="5"/>
        <v/>
      </c>
      <c r="G70" s="1" t="str">
        <f t="shared" si="3"/>
        <v/>
      </c>
      <c r="J70" s="1" t="str">
        <f t="shared" si="4"/>
        <v/>
      </c>
    </row>
    <row r="71" spans="1:11" x14ac:dyDescent="0.25">
      <c r="A71" s="4">
        <v>44266</v>
      </c>
      <c r="B71" s="1">
        <v>7.5</v>
      </c>
      <c r="C71" s="1">
        <v>7.1</v>
      </c>
      <c r="D71" s="1">
        <f t="shared" si="5"/>
        <v>7.3</v>
      </c>
      <c r="E71" s="1">
        <v>14</v>
      </c>
      <c r="F71" s="1">
        <v>13</v>
      </c>
      <c r="G71" s="1">
        <f t="shared" si="3"/>
        <v>13.5</v>
      </c>
      <c r="H71" s="1">
        <v>7.6</v>
      </c>
      <c r="I71" s="1">
        <v>6.9</v>
      </c>
      <c r="J71" s="1">
        <f t="shared" si="4"/>
        <v>7.25</v>
      </c>
      <c r="K71" s="1">
        <v>4.3</v>
      </c>
    </row>
    <row r="72" spans="1:11" x14ac:dyDescent="0.25">
      <c r="A72" s="4">
        <v>44267</v>
      </c>
      <c r="D72" s="1" t="str">
        <f t="shared" si="5"/>
        <v/>
      </c>
      <c r="G72" s="1" t="str">
        <f t="shared" si="3"/>
        <v/>
      </c>
      <c r="J72" s="1" t="str">
        <f t="shared" si="4"/>
        <v/>
      </c>
    </row>
    <row r="73" spans="1:11" x14ac:dyDescent="0.25">
      <c r="A73" s="4">
        <v>44268</v>
      </c>
      <c r="D73" s="1" t="str">
        <f t="shared" si="5"/>
        <v/>
      </c>
      <c r="G73" s="1" t="str">
        <f t="shared" si="3"/>
        <v/>
      </c>
      <c r="J73" s="1" t="str">
        <f t="shared" si="4"/>
        <v/>
      </c>
    </row>
    <row r="74" spans="1:11" x14ac:dyDescent="0.25">
      <c r="A74" s="4">
        <v>44269</v>
      </c>
      <c r="B74" s="1">
        <v>26.9</v>
      </c>
      <c r="D74" s="1">
        <f t="shared" si="5"/>
        <v>26.9</v>
      </c>
      <c r="E74" s="1">
        <v>13.1</v>
      </c>
      <c r="G74" s="1">
        <f t="shared" si="3"/>
        <v>13.1</v>
      </c>
      <c r="H74" s="1">
        <v>15.4</v>
      </c>
      <c r="J74" s="1">
        <f t="shared" si="4"/>
        <v>15.4</v>
      </c>
      <c r="K74" s="1">
        <v>12.3</v>
      </c>
    </row>
    <row r="75" spans="1:11" x14ac:dyDescent="0.25">
      <c r="A75" s="4">
        <v>44270</v>
      </c>
      <c r="D75" s="1" t="str">
        <f t="shared" si="5"/>
        <v/>
      </c>
      <c r="G75" s="1" t="str">
        <f t="shared" si="3"/>
        <v/>
      </c>
      <c r="J75" s="1" t="str">
        <f t="shared" si="4"/>
        <v/>
      </c>
    </row>
    <row r="76" spans="1:11" x14ac:dyDescent="0.25">
      <c r="A76" s="4">
        <v>44271</v>
      </c>
      <c r="D76" s="1" t="str">
        <f t="shared" si="5"/>
        <v/>
      </c>
      <c r="G76" s="1" t="str">
        <f t="shared" si="3"/>
        <v/>
      </c>
      <c r="J76" s="1" t="str">
        <f t="shared" si="4"/>
        <v/>
      </c>
    </row>
    <row r="77" spans="1:11" x14ac:dyDescent="0.25">
      <c r="A77" s="4">
        <v>44272</v>
      </c>
      <c r="B77" s="1">
        <v>16.100000000000001</v>
      </c>
      <c r="C77" s="1">
        <v>15.8</v>
      </c>
      <c r="D77" s="1">
        <f t="shared" si="5"/>
        <v>15.950000000000001</v>
      </c>
      <c r="E77" s="1">
        <v>19</v>
      </c>
      <c r="F77" s="1">
        <v>19.399999999999999</v>
      </c>
      <c r="G77" s="1">
        <f t="shared" si="3"/>
        <v>19.2</v>
      </c>
      <c r="H77" s="1">
        <v>16.399999999999999</v>
      </c>
      <c r="I77" s="1">
        <v>16.399999999999999</v>
      </c>
      <c r="J77" s="1">
        <f t="shared" si="4"/>
        <v>16.399999999999999</v>
      </c>
      <c r="K77" s="1">
        <v>7.7</v>
      </c>
    </row>
    <row r="78" spans="1:11" x14ac:dyDescent="0.25">
      <c r="A78" s="4">
        <v>44273</v>
      </c>
      <c r="D78" s="1" t="str">
        <f t="shared" si="5"/>
        <v/>
      </c>
      <c r="G78" s="1" t="str">
        <f t="shared" si="3"/>
        <v/>
      </c>
      <c r="J78" s="1" t="str">
        <f t="shared" si="4"/>
        <v/>
      </c>
    </row>
    <row r="79" spans="1:11" x14ac:dyDescent="0.25">
      <c r="A79" s="4">
        <v>44274</v>
      </c>
      <c r="D79" s="1" t="str">
        <f t="shared" si="5"/>
        <v/>
      </c>
      <c r="G79" s="1" t="str">
        <f t="shared" si="3"/>
        <v/>
      </c>
      <c r="J79" s="1" t="str">
        <f t="shared" si="4"/>
        <v/>
      </c>
    </row>
    <row r="80" spans="1:11" x14ac:dyDescent="0.25">
      <c r="A80" s="4">
        <v>44275</v>
      </c>
      <c r="B80" s="1">
        <v>20.5</v>
      </c>
      <c r="D80" s="1">
        <f t="shared" si="5"/>
        <v>20.5</v>
      </c>
      <c r="E80" s="1">
        <v>12.2</v>
      </c>
      <c r="G80" s="1">
        <f t="shared" si="3"/>
        <v>12.2</v>
      </c>
      <c r="H80" s="1">
        <v>14</v>
      </c>
      <c r="J80" s="1">
        <f t="shared" si="4"/>
        <v>14</v>
      </c>
      <c r="K80" s="1">
        <v>5.3</v>
      </c>
    </row>
    <row r="81" spans="1:11" x14ac:dyDescent="0.25">
      <c r="A81" s="4">
        <v>44276</v>
      </c>
      <c r="D81" s="1" t="str">
        <f t="shared" si="5"/>
        <v/>
      </c>
      <c r="G81" s="1" t="str">
        <f t="shared" si="3"/>
        <v/>
      </c>
      <c r="J81" s="1" t="str">
        <f t="shared" si="4"/>
        <v/>
      </c>
    </row>
    <row r="82" spans="1:11" x14ac:dyDescent="0.25">
      <c r="A82" s="4">
        <v>44277</v>
      </c>
      <c r="D82" s="1" t="str">
        <f t="shared" si="5"/>
        <v/>
      </c>
      <c r="G82" s="1" t="str">
        <f t="shared" si="3"/>
        <v/>
      </c>
      <c r="J82" s="1" t="str">
        <f t="shared" si="4"/>
        <v/>
      </c>
    </row>
    <row r="83" spans="1:11" x14ac:dyDescent="0.25">
      <c r="A83" s="4">
        <v>44278</v>
      </c>
      <c r="B83" s="1">
        <v>14.2</v>
      </c>
      <c r="C83" s="1">
        <v>14.2</v>
      </c>
      <c r="D83" s="1">
        <f t="shared" si="5"/>
        <v>14.2</v>
      </c>
      <c r="E83" s="1">
        <v>14.4</v>
      </c>
      <c r="F83" s="1">
        <v>14.7</v>
      </c>
      <c r="G83" s="1">
        <f t="shared" si="3"/>
        <v>14.55</v>
      </c>
      <c r="H83" s="1">
        <v>13</v>
      </c>
      <c r="I83" s="1">
        <v>12.5</v>
      </c>
      <c r="J83" s="1">
        <f t="shared" si="4"/>
        <v>12.75</v>
      </c>
      <c r="K83" s="1">
        <v>11.2</v>
      </c>
    </row>
    <row r="84" spans="1:11" x14ac:dyDescent="0.25">
      <c r="A84" s="4">
        <v>44279</v>
      </c>
      <c r="D84" s="1" t="str">
        <f t="shared" si="5"/>
        <v/>
      </c>
      <c r="G84" s="1" t="str">
        <f t="shared" si="3"/>
        <v/>
      </c>
      <c r="J84" s="1" t="str">
        <f t="shared" si="4"/>
        <v/>
      </c>
    </row>
    <row r="85" spans="1:11" x14ac:dyDescent="0.25">
      <c r="A85" s="4">
        <v>44280</v>
      </c>
      <c r="D85" s="1" t="str">
        <f t="shared" si="5"/>
        <v/>
      </c>
      <c r="G85" s="1" t="str">
        <f t="shared" si="3"/>
        <v/>
      </c>
      <c r="J85" s="1" t="str">
        <f t="shared" si="4"/>
        <v/>
      </c>
    </row>
    <row r="86" spans="1:11" x14ac:dyDescent="0.25">
      <c r="A86" s="4">
        <v>44281</v>
      </c>
      <c r="B86" s="1">
        <v>8.9</v>
      </c>
      <c r="D86" s="1">
        <f t="shared" si="5"/>
        <v>8.9</v>
      </c>
      <c r="E86" s="1">
        <v>13.7</v>
      </c>
      <c r="G86" s="1">
        <f t="shared" si="3"/>
        <v>13.7</v>
      </c>
      <c r="H86" s="1">
        <v>11.1</v>
      </c>
      <c r="J86" s="1">
        <f t="shared" si="4"/>
        <v>11.1</v>
      </c>
      <c r="K86" s="1">
        <v>3.8</v>
      </c>
    </row>
    <row r="87" spans="1:11" x14ac:dyDescent="0.25">
      <c r="A87" s="4">
        <v>44282</v>
      </c>
      <c r="D87" s="1" t="str">
        <f t="shared" si="5"/>
        <v/>
      </c>
      <c r="G87" s="1" t="str">
        <f t="shared" si="3"/>
        <v/>
      </c>
      <c r="J87" s="1" t="str">
        <f t="shared" si="4"/>
        <v/>
      </c>
    </row>
    <row r="88" spans="1:11" x14ac:dyDescent="0.25">
      <c r="A88" s="4">
        <v>44283</v>
      </c>
      <c r="D88" s="1" t="str">
        <f t="shared" si="5"/>
        <v/>
      </c>
      <c r="G88" s="1" t="str">
        <f t="shared" si="3"/>
        <v/>
      </c>
      <c r="J88" s="1" t="str">
        <f t="shared" si="4"/>
        <v/>
      </c>
    </row>
    <row r="89" spans="1:11" x14ac:dyDescent="0.25">
      <c r="A89" s="4">
        <v>44284</v>
      </c>
      <c r="B89" s="1">
        <v>15.2</v>
      </c>
      <c r="C89" s="1">
        <v>14</v>
      </c>
      <c r="D89" s="1">
        <f t="shared" si="5"/>
        <v>14.6</v>
      </c>
      <c r="E89" s="1">
        <v>27.3</v>
      </c>
      <c r="F89" s="1">
        <v>28.7</v>
      </c>
      <c r="G89" s="1">
        <f t="shared" si="3"/>
        <v>28</v>
      </c>
      <c r="H89" s="1">
        <v>12</v>
      </c>
      <c r="I89" s="1">
        <v>12.2</v>
      </c>
      <c r="J89" s="1">
        <f t="shared" si="4"/>
        <v>12.1</v>
      </c>
      <c r="K89" s="1">
        <v>11.5</v>
      </c>
    </row>
    <row r="90" spans="1:11" x14ac:dyDescent="0.25">
      <c r="A90" s="4">
        <v>44285</v>
      </c>
      <c r="D90" s="1" t="str">
        <f t="shared" si="5"/>
        <v/>
      </c>
      <c r="G90" s="1" t="str">
        <f t="shared" si="3"/>
        <v/>
      </c>
      <c r="J90" s="1" t="str">
        <f t="shared" si="4"/>
        <v/>
      </c>
    </row>
    <row r="91" spans="1:11" x14ac:dyDescent="0.25">
      <c r="A91" s="4">
        <v>44286</v>
      </c>
      <c r="D91" s="1" t="str">
        <f t="shared" si="5"/>
        <v/>
      </c>
      <c r="G91" s="1" t="str">
        <f t="shared" si="3"/>
        <v/>
      </c>
      <c r="J91" s="1" t="str">
        <f t="shared" si="4"/>
        <v/>
      </c>
    </row>
    <row r="92" spans="1:11" x14ac:dyDescent="0.25">
      <c r="A92" s="4">
        <v>44287</v>
      </c>
      <c r="B92" s="1">
        <v>30.4</v>
      </c>
      <c r="D92" s="1">
        <f t="shared" si="5"/>
        <v>30.4</v>
      </c>
      <c r="E92" s="1">
        <v>20.100000000000001</v>
      </c>
      <c r="G92" s="1">
        <f t="shared" si="3"/>
        <v>20.100000000000001</v>
      </c>
      <c r="H92" s="1">
        <v>11.7</v>
      </c>
      <c r="J92" s="1">
        <f t="shared" si="4"/>
        <v>11.7</v>
      </c>
      <c r="K92" s="1">
        <v>14.7</v>
      </c>
    </row>
    <row r="93" spans="1:11" x14ac:dyDescent="0.25">
      <c r="A93" s="4">
        <v>44288</v>
      </c>
      <c r="D93" s="1" t="str">
        <f t="shared" si="5"/>
        <v/>
      </c>
      <c r="G93" s="1" t="str">
        <f t="shared" si="3"/>
        <v/>
      </c>
      <c r="J93" s="1" t="str">
        <f t="shared" si="4"/>
        <v/>
      </c>
    </row>
    <row r="94" spans="1:11" x14ac:dyDescent="0.25">
      <c r="A94" s="4">
        <v>44289</v>
      </c>
      <c r="D94" s="1" t="str">
        <f t="shared" si="5"/>
        <v/>
      </c>
      <c r="G94" s="1" t="str">
        <f t="shared" si="3"/>
        <v/>
      </c>
      <c r="J94" s="1" t="str">
        <f t="shared" si="4"/>
        <v/>
      </c>
    </row>
    <row r="95" spans="1:11" x14ac:dyDescent="0.25">
      <c r="A95" s="4">
        <v>44290</v>
      </c>
      <c r="B95" s="1">
        <v>68.7</v>
      </c>
      <c r="C95" s="1">
        <v>70.8</v>
      </c>
      <c r="D95" s="1">
        <f t="shared" si="5"/>
        <v>69.75</v>
      </c>
      <c r="E95" s="1">
        <v>50.6</v>
      </c>
      <c r="F95" s="1">
        <v>50.7</v>
      </c>
      <c r="G95" s="1">
        <f t="shared" si="3"/>
        <v>50.650000000000006</v>
      </c>
      <c r="H95" s="1">
        <v>49</v>
      </c>
      <c r="I95" s="1">
        <v>47.1</v>
      </c>
      <c r="J95" s="1">
        <f t="shared" si="4"/>
        <v>48.05</v>
      </c>
      <c r="K95" s="1">
        <v>40.200000000000003</v>
      </c>
    </row>
    <row r="96" spans="1:11" x14ac:dyDescent="0.25">
      <c r="A96" s="4">
        <v>44291</v>
      </c>
      <c r="D96" s="1" t="str">
        <f t="shared" si="5"/>
        <v/>
      </c>
      <c r="G96" s="1" t="str">
        <f t="shared" si="3"/>
        <v/>
      </c>
      <c r="J96" s="1" t="str">
        <f t="shared" si="4"/>
        <v/>
      </c>
    </row>
    <row r="97" spans="1:11" x14ac:dyDescent="0.25">
      <c r="A97" s="4">
        <v>44292</v>
      </c>
      <c r="D97" s="1" t="str">
        <f t="shared" si="5"/>
        <v/>
      </c>
      <c r="G97" s="1" t="str">
        <f t="shared" si="3"/>
        <v/>
      </c>
      <c r="J97" s="1" t="str">
        <f t="shared" si="4"/>
        <v/>
      </c>
    </row>
    <row r="98" spans="1:11" x14ac:dyDescent="0.25">
      <c r="A98" s="4">
        <v>44293</v>
      </c>
      <c r="B98" s="1">
        <v>22.8</v>
      </c>
      <c r="D98" s="1">
        <f t="shared" si="5"/>
        <v>22.8</v>
      </c>
      <c r="E98" s="1">
        <v>18.100000000000001</v>
      </c>
      <c r="G98" s="1">
        <f t="shared" si="3"/>
        <v>18.100000000000001</v>
      </c>
      <c r="J98" s="1" t="str">
        <f t="shared" si="4"/>
        <v/>
      </c>
      <c r="K98" s="1">
        <v>13.1</v>
      </c>
    </row>
    <row r="99" spans="1:11" x14ac:dyDescent="0.25">
      <c r="A99" s="4">
        <v>44294</v>
      </c>
      <c r="D99" s="1" t="str">
        <f t="shared" si="5"/>
        <v/>
      </c>
      <c r="G99" s="1" t="str">
        <f t="shared" si="3"/>
        <v/>
      </c>
      <c r="J99" s="1" t="str">
        <f t="shared" si="4"/>
        <v/>
      </c>
    </row>
    <row r="100" spans="1:11" x14ac:dyDescent="0.25">
      <c r="A100" s="4">
        <v>44295</v>
      </c>
      <c r="D100" s="1" t="str">
        <f t="shared" si="5"/>
        <v/>
      </c>
      <c r="G100" s="1" t="str">
        <f t="shared" si="3"/>
        <v/>
      </c>
      <c r="J100" s="1" t="str">
        <f t="shared" si="4"/>
        <v/>
      </c>
    </row>
    <row r="101" spans="1:11" x14ac:dyDescent="0.25">
      <c r="A101" s="4">
        <v>44296</v>
      </c>
      <c r="B101" s="1">
        <v>2.6</v>
      </c>
      <c r="C101" s="1">
        <v>2.5</v>
      </c>
      <c r="D101" s="1">
        <f t="shared" si="5"/>
        <v>2.5499999999999998</v>
      </c>
      <c r="F101" s="1">
        <v>8.4</v>
      </c>
      <c r="G101" s="1">
        <f t="shared" si="3"/>
        <v>8.4</v>
      </c>
      <c r="J101" s="1" t="str">
        <f t="shared" si="4"/>
        <v/>
      </c>
      <c r="K101" s="1">
        <v>2.6</v>
      </c>
    </row>
    <row r="102" spans="1:11" x14ac:dyDescent="0.25">
      <c r="A102" s="4">
        <v>44297</v>
      </c>
      <c r="D102" s="1" t="str">
        <f t="shared" si="5"/>
        <v/>
      </c>
      <c r="G102" s="1" t="str">
        <f t="shared" si="3"/>
        <v/>
      </c>
      <c r="J102" s="1" t="str">
        <f t="shared" si="4"/>
        <v/>
      </c>
    </row>
    <row r="103" spans="1:11" x14ac:dyDescent="0.25">
      <c r="A103" s="4">
        <v>44298</v>
      </c>
      <c r="D103" s="1" t="str">
        <f t="shared" si="5"/>
        <v/>
      </c>
      <c r="G103" s="1" t="str">
        <f t="shared" si="3"/>
        <v/>
      </c>
      <c r="J103" s="1" t="str">
        <f t="shared" si="4"/>
        <v/>
      </c>
    </row>
    <row r="104" spans="1:11" x14ac:dyDescent="0.25">
      <c r="A104" s="4">
        <v>44299</v>
      </c>
      <c r="B104" s="1">
        <v>9.3000000000000007</v>
      </c>
      <c r="D104" s="1">
        <f t="shared" si="5"/>
        <v>9.3000000000000007</v>
      </c>
      <c r="E104" s="1">
        <v>10.3</v>
      </c>
      <c r="F104" s="1">
        <v>9</v>
      </c>
      <c r="G104" s="1">
        <f t="shared" si="3"/>
        <v>9.65</v>
      </c>
      <c r="H104" s="1">
        <v>8.1</v>
      </c>
      <c r="I104" s="1">
        <v>8.6999999999999993</v>
      </c>
      <c r="J104" s="1">
        <f t="shared" si="4"/>
        <v>8.3999999999999986</v>
      </c>
      <c r="K104" s="1">
        <v>8.9</v>
      </c>
    </row>
    <row r="105" spans="1:11" x14ac:dyDescent="0.25">
      <c r="A105" s="4">
        <v>44300</v>
      </c>
      <c r="D105" s="1" t="str">
        <f t="shared" si="5"/>
        <v/>
      </c>
      <c r="G105" s="1" t="str">
        <f t="shared" si="3"/>
        <v/>
      </c>
      <c r="J105" s="1" t="str">
        <f t="shared" si="4"/>
        <v/>
      </c>
    </row>
    <row r="106" spans="1:11" x14ac:dyDescent="0.25">
      <c r="A106" s="4">
        <v>44301</v>
      </c>
      <c r="D106" s="1" t="str">
        <f t="shared" si="5"/>
        <v/>
      </c>
      <c r="G106" s="1" t="str">
        <f t="shared" si="3"/>
        <v/>
      </c>
      <c r="J106" s="1" t="str">
        <f t="shared" si="4"/>
        <v/>
      </c>
    </row>
    <row r="107" spans="1:11" x14ac:dyDescent="0.25">
      <c r="A107" s="4">
        <v>44302</v>
      </c>
      <c r="B107" s="1">
        <v>29.7</v>
      </c>
      <c r="C107" s="1">
        <v>28.9</v>
      </c>
      <c r="D107" s="1">
        <f t="shared" si="5"/>
        <v>29.299999999999997</v>
      </c>
      <c r="F107" s="1">
        <v>25</v>
      </c>
      <c r="G107" s="1">
        <f t="shared" si="3"/>
        <v>25</v>
      </c>
      <c r="H107" s="1">
        <v>14.5</v>
      </c>
      <c r="I107" s="1">
        <v>15.9</v>
      </c>
      <c r="J107" s="1">
        <f t="shared" si="4"/>
        <v>15.2</v>
      </c>
      <c r="K107" s="1">
        <v>29</v>
      </c>
    </row>
    <row r="108" spans="1:11" x14ac:dyDescent="0.25">
      <c r="A108" s="4">
        <v>44303</v>
      </c>
      <c r="D108" s="1" t="str">
        <f t="shared" si="5"/>
        <v/>
      </c>
      <c r="G108" s="1" t="str">
        <f t="shared" si="3"/>
        <v/>
      </c>
      <c r="J108" s="1" t="str">
        <f t="shared" si="4"/>
        <v/>
      </c>
    </row>
    <row r="109" spans="1:11" x14ac:dyDescent="0.25">
      <c r="A109" s="4">
        <v>44304</v>
      </c>
      <c r="D109" s="1" t="str">
        <f t="shared" si="5"/>
        <v/>
      </c>
      <c r="G109" s="1" t="str">
        <f t="shared" si="3"/>
        <v/>
      </c>
      <c r="J109" s="1" t="str">
        <f t="shared" si="4"/>
        <v/>
      </c>
    </row>
    <row r="110" spans="1:11" x14ac:dyDescent="0.25">
      <c r="A110" s="4">
        <v>44305</v>
      </c>
      <c r="B110" s="1">
        <v>14.4</v>
      </c>
      <c r="D110" s="1">
        <f t="shared" si="5"/>
        <v>14.4</v>
      </c>
      <c r="E110" s="1">
        <v>10.8</v>
      </c>
      <c r="G110" s="1">
        <f t="shared" si="3"/>
        <v>10.8</v>
      </c>
      <c r="H110" s="1">
        <v>13.4</v>
      </c>
      <c r="J110" s="1">
        <f t="shared" si="4"/>
        <v>13.4</v>
      </c>
      <c r="K110" s="1">
        <v>10.199999999999999</v>
      </c>
    </row>
    <row r="111" spans="1:11" x14ac:dyDescent="0.25">
      <c r="A111" s="4">
        <v>44306</v>
      </c>
      <c r="D111" s="1" t="str">
        <f t="shared" si="5"/>
        <v/>
      </c>
      <c r="G111" s="1" t="str">
        <f t="shared" si="3"/>
        <v/>
      </c>
      <c r="J111" s="1" t="str">
        <f t="shared" si="4"/>
        <v/>
      </c>
    </row>
    <row r="112" spans="1:11" x14ac:dyDescent="0.25">
      <c r="A112" s="4">
        <v>44307</v>
      </c>
      <c r="D112" s="1" t="str">
        <f t="shared" si="5"/>
        <v/>
      </c>
      <c r="G112" s="1" t="str">
        <f t="shared" si="3"/>
        <v/>
      </c>
      <c r="J112" s="1" t="str">
        <f t="shared" si="4"/>
        <v/>
      </c>
    </row>
    <row r="113" spans="1:11" x14ac:dyDescent="0.25">
      <c r="A113" s="4">
        <v>44308</v>
      </c>
      <c r="B113" s="1">
        <v>36.4</v>
      </c>
      <c r="C113" s="1">
        <v>38.700000000000003</v>
      </c>
      <c r="D113" s="1">
        <f t="shared" si="5"/>
        <v>37.549999999999997</v>
      </c>
      <c r="E113" s="1">
        <v>22.9</v>
      </c>
      <c r="F113" s="1">
        <v>22.7</v>
      </c>
      <c r="G113" s="1">
        <f t="shared" si="3"/>
        <v>22.799999999999997</v>
      </c>
      <c r="H113" s="1">
        <v>25.4</v>
      </c>
      <c r="I113" s="1">
        <v>23.3</v>
      </c>
      <c r="J113" s="1">
        <f t="shared" si="4"/>
        <v>24.35</v>
      </c>
      <c r="K113" s="1">
        <v>30.6</v>
      </c>
    </row>
    <row r="114" spans="1:11" x14ac:dyDescent="0.25">
      <c r="A114" s="4">
        <v>44309</v>
      </c>
      <c r="D114" s="1" t="str">
        <f t="shared" si="5"/>
        <v/>
      </c>
      <c r="G114" s="1" t="str">
        <f t="shared" si="3"/>
        <v/>
      </c>
      <c r="J114" s="1" t="str">
        <f t="shared" si="4"/>
        <v/>
      </c>
    </row>
    <row r="115" spans="1:11" x14ac:dyDescent="0.25">
      <c r="A115" s="4">
        <v>44310</v>
      </c>
      <c r="D115" s="1" t="str">
        <f t="shared" si="5"/>
        <v/>
      </c>
      <c r="G115" s="1" t="str">
        <f t="shared" si="3"/>
        <v/>
      </c>
      <c r="J115" s="1" t="str">
        <f t="shared" si="4"/>
        <v/>
      </c>
    </row>
    <row r="116" spans="1:11" x14ac:dyDescent="0.25">
      <c r="A116" s="4">
        <v>44311</v>
      </c>
      <c r="B116" s="1">
        <v>14.4</v>
      </c>
      <c r="D116" s="1">
        <f t="shared" si="5"/>
        <v>14.4</v>
      </c>
      <c r="E116" s="1">
        <v>26.7</v>
      </c>
      <c r="G116" s="1">
        <f t="shared" si="3"/>
        <v>26.7</v>
      </c>
      <c r="H116" s="1">
        <v>8.6</v>
      </c>
      <c r="J116" s="1">
        <f t="shared" si="4"/>
        <v>8.6</v>
      </c>
      <c r="K116" s="1">
        <v>17</v>
      </c>
    </row>
    <row r="117" spans="1:11" x14ac:dyDescent="0.25">
      <c r="A117" s="4">
        <v>44312</v>
      </c>
      <c r="D117" s="1" t="str">
        <f t="shared" si="5"/>
        <v/>
      </c>
      <c r="G117" s="1" t="str">
        <f t="shared" si="3"/>
        <v/>
      </c>
      <c r="J117" s="1" t="str">
        <f t="shared" si="4"/>
        <v/>
      </c>
    </row>
    <row r="118" spans="1:11" x14ac:dyDescent="0.25">
      <c r="A118" s="4">
        <v>44313</v>
      </c>
      <c r="D118" s="1" t="str">
        <f t="shared" si="5"/>
        <v/>
      </c>
      <c r="G118" s="1" t="str">
        <f t="shared" si="3"/>
        <v/>
      </c>
      <c r="J118" s="1" t="str">
        <f t="shared" si="4"/>
        <v/>
      </c>
    </row>
    <row r="119" spans="1:11" x14ac:dyDescent="0.25">
      <c r="A119" s="4">
        <v>44314</v>
      </c>
      <c r="B119" s="1">
        <v>38</v>
      </c>
      <c r="C119" s="1">
        <v>37.799999999999997</v>
      </c>
      <c r="D119" s="1">
        <f t="shared" si="5"/>
        <v>37.9</v>
      </c>
      <c r="E119" s="1">
        <v>33.9</v>
      </c>
      <c r="F119" s="1">
        <v>34.700000000000003</v>
      </c>
      <c r="G119" s="1">
        <f t="shared" si="3"/>
        <v>34.299999999999997</v>
      </c>
      <c r="H119" s="1">
        <v>35.5</v>
      </c>
      <c r="I119" s="1">
        <v>38.6</v>
      </c>
      <c r="J119" s="1">
        <f t="shared" si="4"/>
        <v>37.049999999999997</v>
      </c>
      <c r="K119" s="1">
        <v>37.6</v>
      </c>
    </row>
    <row r="120" spans="1:11" x14ac:dyDescent="0.25">
      <c r="A120" s="4">
        <v>44315</v>
      </c>
      <c r="D120" s="1" t="str">
        <f t="shared" si="5"/>
        <v/>
      </c>
      <c r="G120" s="1" t="str">
        <f t="shared" si="3"/>
        <v/>
      </c>
      <c r="J120" s="1" t="str">
        <f t="shared" si="4"/>
        <v/>
      </c>
    </row>
    <row r="121" spans="1:11" x14ac:dyDescent="0.25">
      <c r="A121" s="4">
        <v>44316</v>
      </c>
      <c r="D121" s="1" t="str">
        <f t="shared" si="5"/>
        <v/>
      </c>
      <c r="G121" s="1" t="str">
        <f t="shared" si="3"/>
        <v/>
      </c>
      <c r="J121" s="1" t="str">
        <f t="shared" si="4"/>
        <v/>
      </c>
    </row>
    <row r="122" spans="1:11" x14ac:dyDescent="0.25">
      <c r="A122" s="4">
        <v>44317</v>
      </c>
      <c r="B122" s="1">
        <v>57.6</v>
      </c>
      <c r="D122" s="1">
        <f t="shared" si="5"/>
        <v>57.6</v>
      </c>
      <c r="E122" s="1">
        <v>37.799999999999997</v>
      </c>
      <c r="G122" s="1">
        <f t="shared" si="3"/>
        <v>37.799999999999997</v>
      </c>
      <c r="H122" s="1">
        <v>28.3</v>
      </c>
      <c r="J122" s="1">
        <f t="shared" si="4"/>
        <v>28.3</v>
      </c>
      <c r="K122" s="1">
        <v>17.7</v>
      </c>
    </row>
    <row r="123" spans="1:11" x14ac:dyDescent="0.25">
      <c r="A123" s="4">
        <v>44318</v>
      </c>
      <c r="D123" s="1" t="str">
        <f t="shared" si="5"/>
        <v/>
      </c>
      <c r="G123" s="1" t="str">
        <f t="shared" si="3"/>
        <v/>
      </c>
      <c r="J123" s="1" t="str">
        <f t="shared" si="4"/>
        <v/>
      </c>
    </row>
    <row r="124" spans="1:11" x14ac:dyDescent="0.25">
      <c r="A124" s="4">
        <v>44319</v>
      </c>
      <c r="D124" s="1" t="str">
        <f t="shared" si="5"/>
        <v/>
      </c>
      <c r="G124" s="1" t="str">
        <f t="shared" si="3"/>
        <v/>
      </c>
      <c r="J124" s="1" t="str">
        <f t="shared" si="4"/>
        <v/>
      </c>
    </row>
    <row r="125" spans="1:11" x14ac:dyDescent="0.25">
      <c r="A125" s="4">
        <v>44320</v>
      </c>
      <c r="B125" s="1">
        <v>9.9</v>
      </c>
      <c r="C125" s="1">
        <v>10.6</v>
      </c>
      <c r="D125" s="1">
        <f t="shared" si="5"/>
        <v>10.25</v>
      </c>
      <c r="E125" s="1">
        <v>15.4</v>
      </c>
      <c r="F125" s="1">
        <v>14.4</v>
      </c>
      <c r="G125" s="1">
        <f t="shared" si="3"/>
        <v>14.9</v>
      </c>
      <c r="H125" s="1">
        <v>7.6</v>
      </c>
      <c r="I125" s="1">
        <v>7.2</v>
      </c>
      <c r="J125" s="1">
        <f t="shared" si="4"/>
        <v>7.4</v>
      </c>
      <c r="K125" s="1">
        <v>9.9</v>
      </c>
    </row>
    <row r="126" spans="1:11" x14ac:dyDescent="0.25">
      <c r="A126" s="4">
        <v>44321</v>
      </c>
      <c r="D126" s="1" t="str">
        <f t="shared" si="5"/>
        <v/>
      </c>
      <c r="G126" s="1" t="str">
        <f t="shared" si="3"/>
        <v/>
      </c>
      <c r="J126" s="1" t="str">
        <f t="shared" si="4"/>
        <v/>
      </c>
    </row>
    <row r="127" spans="1:11" x14ac:dyDescent="0.25">
      <c r="A127" s="4">
        <v>44322</v>
      </c>
      <c r="D127" s="1" t="str">
        <f t="shared" si="5"/>
        <v/>
      </c>
      <c r="G127" s="1" t="str">
        <f t="shared" si="3"/>
        <v/>
      </c>
      <c r="J127" s="1" t="str">
        <f t="shared" si="4"/>
        <v/>
      </c>
    </row>
    <row r="128" spans="1:11" x14ac:dyDescent="0.25">
      <c r="A128" s="4">
        <v>44323</v>
      </c>
      <c r="B128" s="1">
        <v>18</v>
      </c>
      <c r="D128" s="1">
        <f t="shared" si="5"/>
        <v>18</v>
      </c>
      <c r="E128" s="1">
        <v>24.6</v>
      </c>
      <c r="G128" s="1">
        <f t="shared" si="3"/>
        <v>24.6</v>
      </c>
      <c r="H128" s="1">
        <v>17.3</v>
      </c>
      <c r="J128" s="1">
        <f t="shared" si="4"/>
        <v>17.3</v>
      </c>
      <c r="K128" s="1">
        <v>23.1</v>
      </c>
    </row>
    <row r="129" spans="1:11" x14ac:dyDescent="0.25">
      <c r="A129" s="4">
        <v>44324</v>
      </c>
      <c r="D129" s="1" t="str">
        <f t="shared" si="5"/>
        <v/>
      </c>
      <c r="G129" s="1" t="str">
        <f t="shared" si="3"/>
        <v/>
      </c>
      <c r="J129" s="1" t="str">
        <f t="shared" si="4"/>
        <v/>
      </c>
    </row>
    <row r="130" spans="1:11" x14ac:dyDescent="0.25">
      <c r="A130" s="4">
        <v>44325</v>
      </c>
      <c r="D130" s="1" t="str">
        <f t="shared" si="5"/>
        <v/>
      </c>
      <c r="G130" s="1" t="str">
        <f t="shared" ref="G130:G193" si="6">IF(ISERROR(AVERAGE(E130:F130))=FALSE,AVERAGE(E130:F130),"")</f>
        <v/>
      </c>
      <c r="J130" s="1" t="str">
        <f t="shared" ref="J130:J193" si="7">IF(ISERROR(AVERAGE(H130:I130))=FALSE,AVERAGE(H130:I130),"")</f>
        <v/>
      </c>
    </row>
    <row r="131" spans="1:11" x14ac:dyDescent="0.25">
      <c r="A131" s="4">
        <v>44326</v>
      </c>
      <c r="B131" s="1">
        <v>11.3</v>
      </c>
      <c r="C131" s="1">
        <v>10.7</v>
      </c>
      <c r="D131" s="1">
        <f t="shared" ref="D131:D194" si="8">IF(ISERROR(AVERAGE(B131:C131))=FALSE,AVERAGE(B131:C131),"")</f>
        <v>11</v>
      </c>
      <c r="E131" s="1">
        <v>14.5</v>
      </c>
      <c r="F131" s="1">
        <v>14.5</v>
      </c>
      <c r="G131" s="1">
        <f t="shared" si="6"/>
        <v>14.5</v>
      </c>
      <c r="H131" s="1">
        <v>13.7</v>
      </c>
      <c r="I131" s="1">
        <v>12.9</v>
      </c>
      <c r="J131" s="1">
        <f t="shared" si="7"/>
        <v>13.3</v>
      </c>
      <c r="K131" s="1">
        <v>8.6999999999999993</v>
      </c>
    </row>
    <row r="132" spans="1:11" x14ac:dyDescent="0.25">
      <c r="A132" s="4">
        <v>44327</v>
      </c>
      <c r="D132" s="1" t="str">
        <f t="shared" si="8"/>
        <v/>
      </c>
      <c r="G132" s="1" t="str">
        <f t="shared" si="6"/>
        <v/>
      </c>
      <c r="J132" s="1" t="str">
        <f t="shared" si="7"/>
        <v/>
      </c>
    </row>
    <row r="133" spans="1:11" x14ac:dyDescent="0.25">
      <c r="A133" s="4">
        <v>44328</v>
      </c>
      <c r="D133" s="1" t="str">
        <f t="shared" si="8"/>
        <v/>
      </c>
      <c r="G133" s="1" t="str">
        <f t="shared" si="6"/>
        <v/>
      </c>
      <c r="J133" s="1" t="str">
        <f t="shared" si="7"/>
        <v/>
      </c>
    </row>
    <row r="134" spans="1:11" x14ac:dyDescent="0.25">
      <c r="A134" s="4">
        <v>44329</v>
      </c>
      <c r="B134" s="1">
        <v>47.6</v>
      </c>
      <c r="D134" s="1">
        <f t="shared" si="8"/>
        <v>47.6</v>
      </c>
      <c r="E134" s="1">
        <v>23.4</v>
      </c>
      <c r="G134" s="1">
        <f t="shared" si="6"/>
        <v>23.4</v>
      </c>
      <c r="H134" s="1">
        <v>21.2</v>
      </c>
      <c r="J134" s="1">
        <f t="shared" si="7"/>
        <v>21.2</v>
      </c>
      <c r="K134" s="1">
        <v>9.9</v>
      </c>
    </row>
    <row r="135" spans="1:11" x14ac:dyDescent="0.25">
      <c r="A135" s="4">
        <v>44330</v>
      </c>
      <c r="D135" s="1" t="str">
        <f t="shared" si="8"/>
        <v/>
      </c>
      <c r="G135" s="1" t="str">
        <f t="shared" si="6"/>
        <v/>
      </c>
      <c r="J135" s="1" t="str">
        <f t="shared" si="7"/>
        <v/>
      </c>
    </row>
    <row r="136" spans="1:11" x14ac:dyDescent="0.25">
      <c r="A136" s="4">
        <v>44331</v>
      </c>
      <c r="D136" s="1" t="str">
        <f t="shared" si="8"/>
        <v/>
      </c>
      <c r="G136" s="1" t="str">
        <f t="shared" si="6"/>
        <v/>
      </c>
      <c r="J136" s="1" t="str">
        <f t="shared" si="7"/>
        <v/>
      </c>
    </row>
    <row r="137" spans="1:11" x14ac:dyDescent="0.25">
      <c r="A137" s="4">
        <v>44332</v>
      </c>
      <c r="B137" s="1">
        <v>16.3</v>
      </c>
      <c r="C137" s="1">
        <v>16.3</v>
      </c>
      <c r="D137" s="1">
        <f t="shared" si="8"/>
        <v>16.3</v>
      </c>
      <c r="E137" s="1">
        <v>11.8</v>
      </c>
      <c r="F137" s="1">
        <v>12.4</v>
      </c>
      <c r="G137" s="1">
        <f t="shared" si="6"/>
        <v>12.100000000000001</v>
      </c>
      <c r="H137" s="1">
        <v>14</v>
      </c>
      <c r="I137" s="1">
        <v>14.4</v>
      </c>
      <c r="J137" s="1">
        <f t="shared" si="7"/>
        <v>14.2</v>
      </c>
      <c r="K137" s="1">
        <v>12.6</v>
      </c>
    </row>
    <row r="138" spans="1:11" x14ac:dyDescent="0.25">
      <c r="A138" s="4">
        <v>44333</v>
      </c>
      <c r="D138" s="1" t="str">
        <f t="shared" si="8"/>
        <v/>
      </c>
      <c r="G138" s="1" t="str">
        <f t="shared" si="6"/>
        <v/>
      </c>
      <c r="J138" s="1" t="str">
        <f t="shared" si="7"/>
        <v/>
      </c>
    </row>
    <row r="139" spans="1:11" x14ac:dyDescent="0.25">
      <c r="A139" s="4">
        <v>44334</v>
      </c>
      <c r="D139" s="1" t="str">
        <f t="shared" si="8"/>
        <v/>
      </c>
      <c r="G139" s="1" t="str">
        <f t="shared" si="6"/>
        <v/>
      </c>
      <c r="J139" s="1" t="str">
        <f t="shared" si="7"/>
        <v/>
      </c>
    </row>
    <row r="140" spans="1:11" x14ac:dyDescent="0.25">
      <c r="A140" s="4">
        <v>44335</v>
      </c>
      <c r="B140" s="1">
        <v>19.3</v>
      </c>
      <c r="D140" s="1">
        <f t="shared" si="8"/>
        <v>19.3</v>
      </c>
      <c r="E140" s="1">
        <v>15.2</v>
      </c>
      <c r="G140" s="1">
        <f t="shared" si="6"/>
        <v>15.2</v>
      </c>
      <c r="H140" s="1">
        <v>15.8</v>
      </c>
      <c r="J140" s="1">
        <f t="shared" si="7"/>
        <v>15.8</v>
      </c>
      <c r="K140" s="1">
        <v>14.9</v>
      </c>
    </row>
    <row r="141" spans="1:11" x14ac:dyDescent="0.25">
      <c r="A141" s="4">
        <v>44336</v>
      </c>
      <c r="D141" s="1" t="str">
        <f t="shared" si="8"/>
        <v/>
      </c>
      <c r="G141" s="1" t="str">
        <f t="shared" si="6"/>
        <v/>
      </c>
      <c r="J141" s="1" t="str">
        <f t="shared" si="7"/>
        <v/>
      </c>
    </row>
    <row r="142" spans="1:11" x14ac:dyDescent="0.25">
      <c r="A142" s="4">
        <v>44337</v>
      </c>
      <c r="D142" s="1" t="str">
        <f t="shared" si="8"/>
        <v/>
      </c>
      <c r="G142" s="1" t="str">
        <f t="shared" si="6"/>
        <v/>
      </c>
      <c r="J142" s="1" t="str">
        <f t="shared" si="7"/>
        <v/>
      </c>
    </row>
    <row r="143" spans="1:11" x14ac:dyDescent="0.25">
      <c r="A143" s="4">
        <v>44338</v>
      </c>
      <c r="B143" s="1">
        <v>13.2</v>
      </c>
      <c r="C143" s="1">
        <v>13.2</v>
      </c>
      <c r="D143" s="1">
        <f t="shared" si="8"/>
        <v>13.2</v>
      </c>
      <c r="E143" s="1">
        <v>12.7</v>
      </c>
      <c r="F143" s="1">
        <v>13.3</v>
      </c>
      <c r="G143" s="1">
        <f t="shared" si="6"/>
        <v>13</v>
      </c>
      <c r="H143" s="1">
        <v>14.5</v>
      </c>
      <c r="I143" s="1">
        <v>14.9</v>
      </c>
      <c r="J143" s="1">
        <f t="shared" si="7"/>
        <v>14.7</v>
      </c>
      <c r="K143" s="1">
        <v>12.7</v>
      </c>
    </row>
    <row r="144" spans="1:11" x14ac:dyDescent="0.25">
      <c r="A144" s="4">
        <v>44339</v>
      </c>
      <c r="D144" s="1" t="str">
        <f t="shared" si="8"/>
        <v/>
      </c>
      <c r="G144" s="1" t="str">
        <f t="shared" si="6"/>
        <v/>
      </c>
      <c r="J144" s="1" t="str">
        <f t="shared" si="7"/>
        <v/>
      </c>
    </row>
    <row r="145" spans="1:11" x14ac:dyDescent="0.25">
      <c r="A145" s="4">
        <v>44340</v>
      </c>
      <c r="D145" s="1" t="str">
        <f t="shared" si="8"/>
        <v/>
      </c>
      <c r="G145" s="1" t="str">
        <f t="shared" si="6"/>
        <v/>
      </c>
      <c r="J145" s="1" t="str">
        <f t="shared" si="7"/>
        <v/>
      </c>
    </row>
    <row r="146" spans="1:11" x14ac:dyDescent="0.25">
      <c r="A146" s="4">
        <v>44341</v>
      </c>
      <c r="B146" s="1">
        <v>20</v>
      </c>
      <c r="D146" s="1">
        <f t="shared" si="8"/>
        <v>20</v>
      </c>
      <c r="E146" s="1">
        <v>18.7</v>
      </c>
      <c r="G146" s="1">
        <f t="shared" si="6"/>
        <v>18.7</v>
      </c>
      <c r="H146" s="1">
        <v>19.5</v>
      </c>
      <c r="J146" s="1">
        <f t="shared" si="7"/>
        <v>19.5</v>
      </c>
      <c r="K146" s="1">
        <v>9.6</v>
      </c>
    </row>
    <row r="147" spans="1:11" x14ac:dyDescent="0.25">
      <c r="A147" s="4">
        <v>44342</v>
      </c>
      <c r="D147" s="1" t="str">
        <f t="shared" si="8"/>
        <v/>
      </c>
      <c r="G147" s="1" t="str">
        <f t="shared" si="6"/>
        <v/>
      </c>
      <c r="J147" s="1" t="str">
        <f t="shared" si="7"/>
        <v/>
      </c>
    </row>
    <row r="148" spans="1:11" x14ac:dyDescent="0.25">
      <c r="A148" s="4">
        <v>44343</v>
      </c>
      <c r="D148" s="1" t="str">
        <f t="shared" si="8"/>
        <v/>
      </c>
      <c r="G148" s="1" t="str">
        <f t="shared" si="6"/>
        <v/>
      </c>
      <c r="J148" s="1" t="str">
        <f t="shared" si="7"/>
        <v/>
      </c>
    </row>
    <row r="149" spans="1:11" x14ac:dyDescent="0.25">
      <c r="A149" s="4">
        <v>44344</v>
      </c>
      <c r="B149" s="1">
        <v>3.5</v>
      </c>
      <c r="C149" s="1">
        <v>3.1</v>
      </c>
      <c r="D149" s="1">
        <f t="shared" si="8"/>
        <v>3.3</v>
      </c>
      <c r="E149" s="1">
        <v>4.0999999999999996</v>
      </c>
      <c r="F149" s="1">
        <v>4.4000000000000004</v>
      </c>
      <c r="G149" s="1">
        <f t="shared" si="6"/>
        <v>4.25</v>
      </c>
      <c r="H149" s="1">
        <v>4.4000000000000004</v>
      </c>
      <c r="I149" s="1">
        <v>4.3</v>
      </c>
      <c r="J149" s="1">
        <f t="shared" si="7"/>
        <v>4.3499999999999996</v>
      </c>
      <c r="K149" s="1">
        <v>6.8</v>
      </c>
    </row>
    <row r="150" spans="1:11" x14ac:dyDescent="0.25">
      <c r="A150" s="4">
        <v>44345</v>
      </c>
      <c r="D150" s="1" t="str">
        <f t="shared" si="8"/>
        <v/>
      </c>
      <c r="G150" s="1" t="str">
        <f t="shared" si="6"/>
        <v/>
      </c>
      <c r="J150" s="1" t="str">
        <f t="shared" si="7"/>
        <v/>
      </c>
    </row>
    <row r="151" spans="1:11" x14ac:dyDescent="0.25">
      <c r="A151" s="4">
        <v>44346</v>
      </c>
      <c r="D151" s="1" t="str">
        <f t="shared" si="8"/>
        <v/>
      </c>
      <c r="G151" s="1" t="str">
        <f t="shared" si="6"/>
        <v/>
      </c>
      <c r="J151" s="1" t="str">
        <f t="shared" si="7"/>
        <v/>
      </c>
    </row>
    <row r="152" spans="1:11" x14ac:dyDescent="0.25">
      <c r="A152" s="4">
        <v>44347</v>
      </c>
      <c r="B152" s="1">
        <v>24.4</v>
      </c>
      <c r="D152" s="1">
        <f t="shared" si="8"/>
        <v>24.4</v>
      </c>
      <c r="E152" s="1">
        <v>16.399999999999999</v>
      </c>
      <c r="G152" s="1">
        <f t="shared" si="6"/>
        <v>16.399999999999999</v>
      </c>
      <c r="H152" s="1">
        <v>19.100000000000001</v>
      </c>
      <c r="J152" s="1">
        <f t="shared" si="7"/>
        <v>19.100000000000001</v>
      </c>
      <c r="K152" s="1">
        <v>10.199999999999999</v>
      </c>
    </row>
    <row r="153" spans="1:11" x14ac:dyDescent="0.25">
      <c r="A153" s="4">
        <v>44348</v>
      </c>
      <c r="D153" s="1" t="str">
        <f t="shared" si="8"/>
        <v/>
      </c>
      <c r="G153" s="1" t="str">
        <f t="shared" si="6"/>
        <v/>
      </c>
      <c r="J153" s="1" t="str">
        <f t="shared" si="7"/>
        <v/>
      </c>
    </row>
    <row r="154" spans="1:11" x14ac:dyDescent="0.25">
      <c r="A154" s="4">
        <v>44349</v>
      </c>
      <c r="D154" s="1" t="str">
        <f t="shared" si="8"/>
        <v/>
      </c>
      <c r="G154" s="1" t="str">
        <f t="shared" si="6"/>
        <v/>
      </c>
      <c r="J154" s="1" t="str">
        <f t="shared" si="7"/>
        <v/>
      </c>
    </row>
    <row r="155" spans="1:11" x14ac:dyDescent="0.25">
      <c r="A155" s="4">
        <v>44350</v>
      </c>
      <c r="B155" s="1">
        <v>37.799999999999997</v>
      </c>
      <c r="C155" s="1">
        <v>39.9</v>
      </c>
      <c r="D155" s="1">
        <f t="shared" si="8"/>
        <v>38.849999999999994</v>
      </c>
      <c r="E155" s="1">
        <v>31.4</v>
      </c>
      <c r="F155" s="1">
        <v>31.3</v>
      </c>
      <c r="G155" s="1">
        <f t="shared" si="6"/>
        <v>31.35</v>
      </c>
      <c r="H155" s="1">
        <v>36.1</v>
      </c>
      <c r="I155" s="1">
        <v>38.6</v>
      </c>
      <c r="J155" s="1">
        <f t="shared" si="7"/>
        <v>37.35</v>
      </c>
      <c r="K155" s="1">
        <v>13.2</v>
      </c>
    </row>
    <row r="156" spans="1:11" x14ac:dyDescent="0.25">
      <c r="A156" s="4">
        <v>44351</v>
      </c>
      <c r="D156" s="1" t="str">
        <f t="shared" si="8"/>
        <v/>
      </c>
      <c r="G156" s="1" t="str">
        <f t="shared" si="6"/>
        <v/>
      </c>
      <c r="J156" s="1" t="str">
        <f t="shared" si="7"/>
        <v/>
      </c>
    </row>
    <row r="157" spans="1:11" x14ac:dyDescent="0.25">
      <c r="A157" s="4">
        <v>44352</v>
      </c>
      <c r="D157" s="1" t="str">
        <f t="shared" si="8"/>
        <v/>
      </c>
      <c r="G157" s="1" t="str">
        <f t="shared" si="6"/>
        <v/>
      </c>
      <c r="J157" s="1" t="str">
        <f t="shared" si="7"/>
        <v/>
      </c>
    </row>
    <row r="158" spans="1:11" x14ac:dyDescent="0.25">
      <c r="A158" s="4">
        <v>44353</v>
      </c>
      <c r="B158" s="1">
        <v>25.6</v>
      </c>
      <c r="D158" s="1">
        <f t="shared" si="8"/>
        <v>25.6</v>
      </c>
      <c r="E158" s="1">
        <v>19.600000000000001</v>
      </c>
      <c r="G158" s="1">
        <f t="shared" si="6"/>
        <v>19.600000000000001</v>
      </c>
      <c r="H158" s="1">
        <v>14.9</v>
      </c>
      <c r="J158" s="1">
        <f t="shared" si="7"/>
        <v>14.9</v>
      </c>
      <c r="K158" s="1">
        <v>8.1</v>
      </c>
    </row>
    <row r="159" spans="1:11" x14ac:dyDescent="0.25">
      <c r="A159" s="4">
        <v>44354</v>
      </c>
      <c r="D159" s="1" t="str">
        <f t="shared" si="8"/>
        <v/>
      </c>
      <c r="G159" s="1" t="str">
        <f t="shared" si="6"/>
        <v/>
      </c>
      <c r="J159" s="1" t="str">
        <f t="shared" si="7"/>
        <v/>
      </c>
    </row>
    <row r="160" spans="1:11" x14ac:dyDescent="0.25">
      <c r="A160" s="4">
        <v>44355</v>
      </c>
      <c r="D160" s="1" t="str">
        <f t="shared" si="8"/>
        <v/>
      </c>
      <c r="G160" s="1" t="str">
        <f t="shared" si="6"/>
        <v/>
      </c>
      <c r="J160" s="1" t="str">
        <f t="shared" si="7"/>
        <v/>
      </c>
    </row>
    <row r="161" spans="1:11" x14ac:dyDescent="0.25">
      <c r="A161" s="4">
        <v>44356</v>
      </c>
      <c r="B161" s="1">
        <v>21.9</v>
      </c>
      <c r="C161" s="1">
        <v>20.399999999999999</v>
      </c>
      <c r="D161" s="1">
        <f t="shared" si="8"/>
        <v>21.15</v>
      </c>
      <c r="E161" s="1">
        <v>33.299999999999997</v>
      </c>
      <c r="F161" s="1">
        <v>32.1</v>
      </c>
      <c r="G161" s="1">
        <f t="shared" si="6"/>
        <v>32.700000000000003</v>
      </c>
      <c r="H161" s="1">
        <v>14.8</v>
      </c>
      <c r="I161" s="1">
        <v>15</v>
      </c>
      <c r="J161" s="1">
        <f t="shared" si="7"/>
        <v>14.9</v>
      </c>
      <c r="K161" s="1">
        <v>9</v>
      </c>
    </row>
    <row r="162" spans="1:11" x14ac:dyDescent="0.25">
      <c r="A162" s="4">
        <v>44357</v>
      </c>
      <c r="D162" s="1" t="str">
        <f t="shared" si="8"/>
        <v/>
      </c>
      <c r="G162" s="1" t="str">
        <f t="shared" si="6"/>
        <v/>
      </c>
      <c r="J162" s="1" t="str">
        <f t="shared" si="7"/>
        <v/>
      </c>
    </row>
    <row r="163" spans="1:11" x14ac:dyDescent="0.25">
      <c r="A163" s="4">
        <v>44358</v>
      </c>
      <c r="D163" s="1" t="str">
        <f t="shared" si="8"/>
        <v/>
      </c>
      <c r="G163" s="1" t="str">
        <f t="shared" si="6"/>
        <v/>
      </c>
      <c r="J163" s="1" t="str">
        <f t="shared" si="7"/>
        <v/>
      </c>
    </row>
    <row r="164" spans="1:11" x14ac:dyDescent="0.25">
      <c r="A164" s="4">
        <v>44359</v>
      </c>
      <c r="B164" s="1">
        <v>29.2</v>
      </c>
      <c r="D164" s="1">
        <f t="shared" si="8"/>
        <v>29.2</v>
      </c>
      <c r="E164" s="1">
        <v>19.899999999999999</v>
      </c>
      <c r="G164" s="1">
        <f t="shared" si="6"/>
        <v>19.899999999999999</v>
      </c>
      <c r="H164" s="1">
        <v>26.9</v>
      </c>
      <c r="J164" s="1">
        <f t="shared" si="7"/>
        <v>26.9</v>
      </c>
      <c r="K164" s="1">
        <v>14.1</v>
      </c>
    </row>
    <row r="165" spans="1:11" x14ac:dyDescent="0.25">
      <c r="A165" s="4">
        <v>44360</v>
      </c>
      <c r="D165" s="1" t="str">
        <f t="shared" si="8"/>
        <v/>
      </c>
      <c r="G165" s="1" t="str">
        <f t="shared" si="6"/>
        <v/>
      </c>
      <c r="J165" s="1" t="str">
        <f t="shared" si="7"/>
        <v/>
      </c>
    </row>
    <row r="166" spans="1:11" x14ac:dyDescent="0.25">
      <c r="A166" s="4">
        <v>44361</v>
      </c>
      <c r="D166" s="1" t="str">
        <f t="shared" si="8"/>
        <v/>
      </c>
      <c r="G166" s="1" t="str">
        <f t="shared" si="6"/>
        <v/>
      </c>
      <c r="J166" s="1" t="str">
        <f t="shared" si="7"/>
        <v/>
      </c>
    </row>
    <row r="167" spans="1:11" x14ac:dyDescent="0.25">
      <c r="A167" s="4">
        <v>44362</v>
      </c>
      <c r="B167" s="1">
        <v>25.7</v>
      </c>
      <c r="C167" s="1">
        <v>25.7</v>
      </c>
      <c r="D167" s="1">
        <f t="shared" si="8"/>
        <v>25.7</v>
      </c>
      <c r="E167" s="1">
        <v>31.8</v>
      </c>
      <c r="F167" s="1">
        <v>30.5</v>
      </c>
      <c r="G167" s="1">
        <f t="shared" si="6"/>
        <v>31.15</v>
      </c>
      <c r="H167" s="1">
        <v>20.3</v>
      </c>
      <c r="I167" s="1">
        <v>19.600000000000001</v>
      </c>
      <c r="J167" s="1">
        <f t="shared" si="7"/>
        <v>19.950000000000003</v>
      </c>
      <c r="K167" s="1">
        <v>24.6</v>
      </c>
    </row>
    <row r="168" spans="1:11" x14ac:dyDescent="0.25">
      <c r="A168" s="4">
        <v>44363</v>
      </c>
      <c r="D168" s="1" t="str">
        <f t="shared" si="8"/>
        <v/>
      </c>
      <c r="G168" s="1" t="str">
        <f t="shared" si="6"/>
        <v/>
      </c>
      <c r="J168" s="1" t="str">
        <f t="shared" si="7"/>
        <v/>
      </c>
    </row>
    <row r="169" spans="1:11" x14ac:dyDescent="0.25">
      <c r="A169" s="4">
        <v>44364</v>
      </c>
      <c r="D169" s="1" t="str">
        <f t="shared" si="8"/>
        <v/>
      </c>
      <c r="G169" s="1" t="str">
        <f t="shared" si="6"/>
        <v/>
      </c>
      <c r="J169" s="1" t="str">
        <f t="shared" si="7"/>
        <v/>
      </c>
    </row>
    <row r="170" spans="1:11" x14ac:dyDescent="0.25">
      <c r="A170" s="4">
        <v>44365</v>
      </c>
      <c r="B170" s="1">
        <v>36.700000000000003</v>
      </c>
      <c r="D170" s="1">
        <f t="shared" si="8"/>
        <v>36.700000000000003</v>
      </c>
      <c r="E170" s="1">
        <v>38.700000000000003</v>
      </c>
      <c r="G170" s="1">
        <f t="shared" si="6"/>
        <v>38.700000000000003</v>
      </c>
      <c r="H170" s="1">
        <v>26</v>
      </c>
      <c r="J170" s="1">
        <f t="shared" si="7"/>
        <v>26</v>
      </c>
      <c r="K170" s="1">
        <v>38.700000000000003</v>
      </c>
    </row>
    <row r="171" spans="1:11" x14ac:dyDescent="0.25">
      <c r="A171" s="4">
        <v>44366</v>
      </c>
      <c r="D171" s="1" t="str">
        <f t="shared" si="8"/>
        <v/>
      </c>
      <c r="G171" s="1" t="str">
        <f t="shared" si="6"/>
        <v/>
      </c>
      <c r="J171" s="1" t="str">
        <f t="shared" si="7"/>
        <v/>
      </c>
    </row>
    <row r="172" spans="1:11" x14ac:dyDescent="0.25">
      <c r="A172" s="4">
        <v>44367</v>
      </c>
      <c r="D172" s="1" t="str">
        <f t="shared" si="8"/>
        <v/>
      </c>
      <c r="G172" s="1" t="str">
        <f t="shared" si="6"/>
        <v/>
      </c>
      <c r="J172" s="1" t="str">
        <f t="shared" si="7"/>
        <v/>
      </c>
    </row>
    <row r="173" spans="1:11" x14ac:dyDescent="0.25">
      <c r="A173" s="4">
        <v>44368</v>
      </c>
      <c r="B173" s="1">
        <v>9.1</v>
      </c>
      <c r="C173" s="1">
        <v>8.6</v>
      </c>
      <c r="D173" s="1">
        <f t="shared" si="8"/>
        <v>8.85</v>
      </c>
      <c r="E173" s="1">
        <v>10.9</v>
      </c>
      <c r="F173" s="1">
        <v>10.1</v>
      </c>
      <c r="G173" s="1">
        <f t="shared" si="6"/>
        <v>10.5</v>
      </c>
      <c r="H173" s="1">
        <v>8.4</v>
      </c>
      <c r="I173" s="1">
        <v>9.6</v>
      </c>
      <c r="J173" s="1">
        <f t="shared" si="7"/>
        <v>9</v>
      </c>
      <c r="K173" s="1">
        <v>9.6999999999999993</v>
      </c>
    </row>
    <row r="174" spans="1:11" x14ac:dyDescent="0.25">
      <c r="A174" s="4">
        <v>44369</v>
      </c>
      <c r="D174" s="1" t="str">
        <f t="shared" si="8"/>
        <v/>
      </c>
      <c r="G174" s="1" t="str">
        <f t="shared" si="6"/>
        <v/>
      </c>
      <c r="J174" s="1" t="str">
        <f t="shared" si="7"/>
        <v/>
      </c>
    </row>
    <row r="175" spans="1:11" x14ac:dyDescent="0.25">
      <c r="A175" s="4">
        <v>44370</v>
      </c>
      <c r="D175" s="1" t="str">
        <f t="shared" si="8"/>
        <v/>
      </c>
      <c r="G175" s="1" t="str">
        <f t="shared" si="6"/>
        <v/>
      </c>
      <c r="J175" s="1" t="str">
        <f t="shared" si="7"/>
        <v/>
      </c>
    </row>
    <row r="176" spans="1:11" x14ac:dyDescent="0.25">
      <c r="A176" s="4">
        <v>44371</v>
      </c>
      <c r="B176" s="1">
        <v>17.600000000000001</v>
      </c>
      <c r="D176" s="1">
        <f t="shared" si="8"/>
        <v>17.600000000000001</v>
      </c>
      <c r="E176" s="1">
        <v>14.5</v>
      </c>
      <c r="G176" s="1">
        <f t="shared" si="6"/>
        <v>14.5</v>
      </c>
      <c r="H176" s="1">
        <v>16.2</v>
      </c>
      <c r="J176" s="1">
        <f t="shared" si="7"/>
        <v>16.2</v>
      </c>
      <c r="K176" s="1">
        <v>13.4</v>
      </c>
    </row>
    <row r="177" spans="1:11" x14ac:dyDescent="0.25">
      <c r="A177" s="4">
        <v>44372</v>
      </c>
      <c r="D177" s="1" t="str">
        <f t="shared" si="8"/>
        <v/>
      </c>
      <c r="G177" s="1" t="str">
        <f t="shared" si="6"/>
        <v/>
      </c>
      <c r="J177" s="1" t="str">
        <f t="shared" si="7"/>
        <v/>
      </c>
    </row>
    <row r="178" spans="1:11" x14ac:dyDescent="0.25">
      <c r="A178" s="4">
        <v>44373</v>
      </c>
      <c r="D178" s="1" t="str">
        <f t="shared" si="8"/>
        <v/>
      </c>
      <c r="G178" s="1" t="str">
        <f t="shared" si="6"/>
        <v/>
      </c>
      <c r="J178" s="1" t="str">
        <f t="shared" si="7"/>
        <v/>
      </c>
    </row>
    <row r="179" spans="1:11" x14ac:dyDescent="0.25">
      <c r="A179" s="4">
        <v>44374</v>
      </c>
      <c r="B179" s="1">
        <v>10.7</v>
      </c>
      <c r="D179" s="1">
        <f t="shared" si="8"/>
        <v>10.7</v>
      </c>
      <c r="E179" s="1">
        <v>14.5</v>
      </c>
      <c r="F179" s="1">
        <v>15</v>
      </c>
      <c r="G179" s="1">
        <f t="shared" si="6"/>
        <v>14.75</v>
      </c>
      <c r="H179" s="1">
        <v>10.1</v>
      </c>
      <c r="I179" s="1">
        <v>10.5</v>
      </c>
      <c r="J179" s="1">
        <f t="shared" si="7"/>
        <v>10.3</v>
      </c>
      <c r="K179" s="1">
        <v>10.5</v>
      </c>
    </row>
    <row r="180" spans="1:11" x14ac:dyDescent="0.25">
      <c r="A180" s="4">
        <v>44375</v>
      </c>
      <c r="D180" s="1" t="str">
        <f t="shared" si="8"/>
        <v/>
      </c>
      <c r="G180" s="1" t="str">
        <f t="shared" si="6"/>
        <v/>
      </c>
      <c r="J180" s="1" t="str">
        <f t="shared" si="7"/>
        <v/>
      </c>
    </row>
    <row r="181" spans="1:11" x14ac:dyDescent="0.25">
      <c r="A181" s="4">
        <v>44376</v>
      </c>
      <c r="D181" s="1" t="str">
        <f t="shared" si="8"/>
        <v/>
      </c>
      <c r="G181" s="1" t="str">
        <f t="shared" si="6"/>
        <v/>
      </c>
      <c r="J181" s="1" t="str">
        <f t="shared" si="7"/>
        <v/>
      </c>
    </row>
    <row r="182" spans="1:11" x14ac:dyDescent="0.25">
      <c r="A182" s="4">
        <v>44377</v>
      </c>
      <c r="B182" s="1">
        <v>18</v>
      </c>
      <c r="C182" s="1">
        <v>17.899999999999999</v>
      </c>
      <c r="D182" s="1">
        <f t="shared" si="8"/>
        <v>17.95</v>
      </c>
      <c r="E182" s="1">
        <v>22.5</v>
      </c>
      <c r="G182" s="1">
        <f t="shared" si="6"/>
        <v>22.5</v>
      </c>
      <c r="J182" s="1" t="str">
        <f t="shared" si="7"/>
        <v/>
      </c>
      <c r="K182" s="1">
        <v>7.5</v>
      </c>
    </row>
    <row r="183" spans="1:11" x14ac:dyDescent="0.25">
      <c r="A183" s="4">
        <v>44378</v>
      </c>
      <c r="D183" s="1" t="str">
        <f t="shared" si="8"/>
        <v/>
      </c>
      <c r="G183" s="1" t="str">
        <f t="shared" si="6"/>
        <v/>
      </c>
      <c r="H183" s="1">
        <v>14.4</v>
      </c>
      <c r="J183" s="1">
        <f t="shared" si="7"/>
        <v>14.4</v>
      </c>
    </row>
    <row r="184" spans="1:11" x14ac:dyDescent="0.25">
      <c r="A184" s="4">
        <v>44379</v>
      </c>
      <c r="D184" s="1" t="str">
        <f t="shared" si="8"/>
        <v/>
      </c>
      <c r="G184" s="1" t="str">
        <f t="shared" si="6"/>
        <v/>
      </c>
      <c r="J184" s="1" t="str">
        <f t="shared" si="7"/>
        <v/>
      </c>
    </row>
    <row r="185" spans="1:11" x14ac:dyDescent="0.25">
      <c r="A185" s="4">
        <v>44380</v>
      </c>
      <c r="B185" s="1">
        <v>30.3</v>
      </c>
      <c r="C185" s="1">
        <v>30.7</v>
      </c>
      <c r="D185" s="1">
        <f t="shared" si="8"/>
        <v>30.5</v>
      </c>
      <c r="E185" s="1">
        <v>36.799999999999997</v>
      </c>
      <c r="F185" s="1">
        <v>37.4</v>
      </c>
      <c r="G185" s="1">
        <f t="shared" si="6"/>
        <v>37.099999999999994</v>
      </c>
      <c r="H185" s="1">
        <v>37.700000000000003</v>
      </c>
      <c r="I185" s="1">
        <v>38.299999999999997</v>
      </c>
      <c r="J185" s="1">
        <f t="shared" si="7"/>
        <v>38</v>
      </c>
      <c r="K185" s="1">
        <v>18.100000000000001</v>
      </c>
    </row>
    <row r="186" spans="1:11" x14ac:dyDescent="0.25">
      <c r="A186" s="4">
        <v>44381</v>
      </c>
      <c r="D186" s="1" t="str">
        <f t="shared" si="8"/>
        <v/>
      </c>
      <c r="G186" s="1" t="str">
        <f t="shared" si="6"/>
        <v/>
      </c>
      <c r="J186" s="1" t="str">
        <f t="shared" si="7"/>
        <v/>
      </c>
    </row>
    <row r="187" spans="1:11" x14ac:dyDescent="0.25">
      <c r="A187" s="4">
        <v>44382</v>
      </c>
      <c r="D187" s="1" t="str">
        <f t="shared" si="8"/>
        <v/>
      </c>
      <c r="G187" s="1" t="str">
        <f t="shared" si="6"/>
        <v/>
      </c>
      <c r="J187" s="1" t="str">
        <f t="shared" si="7"/>
        <v/>
      </c>
    </row>
    <row r="188" spans="1:11" x14ac:dyDescent="0.25">
      <c r="A188" s="4">
        <v>44383</v>
      </c>
      <c r="B188" s="1">
        <v>41</v>
      </c>
      <c r="D188" s="1">
        <f t="shared" si="8"/>
        <v>41</v>
      </c>
      <c r="E188" s="1">
        <v>37.700000000000003</v>
      </c>
      <c r="G188" s="1">
        <f t="shared" si="6"/>
        <v>37.700000000000003</v>
      </c>
      <c r="H188" s="1">
        <v>30.4</v>
      </c>
      <c r="J188" s="1">
        <f t="shared" si="7"/>
        <v>30.4</v>
      </c>
      <c r="K188" s="1">
        <v>25</v>
      </c>
    </row>
    <row r="189" spans="1:11" x14ac:dyDescent="0.25">
      <c r="A189" s="4">
        <v>44384</v>
      </c>
      <c r="D189" s="1" t="str">
        <f t="shared" si="8"/>
        <v/>
      </c>
      <c r="G189" s="1" t="str">
        <f t="shared" si="6"/>
        <v/>
      </c>
      <c r="J189" s="1" t="str">
        <f t="shared" si="7"/>
        <v/>
      </c>
    </row>
    <row r="190" spans="1:11" x14ac:dyDescent="0.25">
      <c r="A190" s="4">
        <v>44385</v>
      </c>
      <c r="D190" s="1" t="str">
        <f t="shared" si="8"/>
        <v/>
      </c>
      <c r="G190" s="1" t="str">
        <f t="shared" si="6"/>
        <v/>
      </c>
      <c r="J190" s="1" t="str">
        <f t="shared" si="7"/>
        <v/>
      </c>
    </row>
    <row r="191" spans="1:11" x14ac:dyDescent="0.25">
      <c r="A191" s="4">
        <v>44386</v>
      </c>
      <c r="B191" s="1">
        <v>18.3</v>
      </c>
      <c r="C191" s="1">
        <v>17.899999999999999</v>
      </c>
      <c r="D191" s="1">
        <f t="shared" si="8"/>
        <v>18.100000000000001</v>
      </c>
      <c r="E191" s="1">
        <v>14.2</v>
      </c>
      <c r="F191" s="1">
        <v>14.8</v>
      </c>
      <c r="G191" s="1">
        <f t="shared" si="6"/>
        <v>14.5</v>
      </c>
      <c r="H191" s="1">
        <v>10.6</v>
      </c>
      <c r="I191" s="1">
        <v>11.1</v>
      </c>
      <c r="J191" s="1">
        <f t="shared" si="7"/>
        <v>10.85</v>
      </c>
      <c r="K191" s="1">
        <v>11.8</v>
      </c>
    </row>
    <row r="192" spans="1:11" x14ac:dyDescent="0.25">
      <c r="A192" s="4">
        <v>44387</v>
      </c>
      <c r="D192" s="1" t="str">
        <f t="shared" si="8"/>
        <v/>
      </c>
      <c r="G192" s="1" t="str">
        <f t="shared" si="6"/>
        <v/>
      </c>
      <c r="J192" s="1" t="str">
        <f t="shared" si="7"/>
        <v/>
      </c>
    </row>
    <row r="193" spans="1:11" x14ac:dyDescent="0.25">
      <c r="A193" s="4">
        <v>44388</v>
      </c>
      <c r="D193" s="1" t="str">
        <f t="shared" si="8"/>
        <v/>
      </c>
      <c r="G193" s="1" t="str">
        <f t="shared" si="6"/>
        <v/>
      </c>
      <c r="J193" s="1" t="str">
        <f t="shared" si="7"/>
        <v/>
      </c>
    </row>
    <row r="194" spans="1:11" x14ac:dyDescent="0.25">
      <c r="A194" s="4">
        <v>44389</v>
      </c>
      <c r="B194" s="1">
        <v>13.1</v>
      </c>
      <c r="D194" s="1">
        <f t="shared" si="8"/>
        <v>13.1</v>
      </c>
      <c r="E194" s="1">
        <v>19.2</v>
      </c>
      <c r="G194" s="1">
        <f t="shared" ref="G194:G257" si="9">IF(ISERROR(AVERAGE(E194:F194))=FALSE,AVERAGE(E194:F194),"")</f>
        <v>19.2</v>
      </c>
      <c r="H194" s="1">
        <v>13.5</v>
      </c>
      <c r="J194" s="1">
        <f t="shared" ref="J194:J257" si="10">IF(ISERROR(AVERAGE(H194:I194))=FALSE,AVERAGE(H194:I194),"")</f>
        <v>13.5</v>
      </c>
      <c r="K194" s="1">
        <v>14</v>
      </c>
    </row>
    <row r="195" spans="1:11" x14ac:dyDescent="0.25">
      <c r="A195" s="4">
        <v>44390</v>
      </c>
      <c r="D195" s="1" t="str">
        <f t="shared" ref="D195:D258" si="11">IF(ISERROR(AVERAGE(B195:C195))=FALSE,AVERAGE(B195:C195),"")</f>
        <v/>
      </c>
      <c r="G195" s="1" t="str">
        <f t="shared" si="9"/>
        <v/>
      </c>
      <c r="J195" s="1" t="str">
        <f t="shared" si="10"/>
        <v/>
      </c>
    </row>
    <row r="196" spans="1:11" x14ac:dyDescent="0.25">
      <c r="A196" s="4">
        <v>44391</v>
      </c>
      <c r="D196" s="1" t="str">
        <f t="shared" si="11"/>
        <v/>
      </c>
      <c r="G196" s="1" t="str">
        <f t="shared" si="9"/>
        <v/>
      </c>
      <c r="J196" s="1" t="str">
        <f t="shared" si="10"/>
        <v/>
      </c>
    </row>
    <row r="197" spans="1:11" x14ac:dyDescent="0.25">
      <c r="A197" s="4">
        <v>44392</v>
      </c>
      <c r="B197" s="1">
        <v>9.3000000000000007</v>
      </c>
      <c r="C197" s="1">
        <v>9.6</v>
      </c>
      <c r="D197" s="1">
        <f t="shared" si="11"/>
        <v>9.4499999999999993</v>
      </c>
      <c r="E197" s="1">
        <v>14.7</v>
      </c>
      <c r="F197" s="1">
        <v>14.5</v>
      </c>
      <c r="G197" s="1">
        <f t="shared" si="9"/>
        <v>14.6</v>
      </c>
      <c r="H197" s="1">
        <v>10.8</v>
      </c>
      <c r="I197" s="1">
        <v>11.3</v>
      </c>
      <c r="J197" s="1">
        <f t="shared" si="10"/>
        <v>11.05</v>
      </c>
      <c r="K197" s="1">
        <v>10.9</v>
      </c>
    </row>
    <row r="198" spans="1:11" x14ac:dyDescent="0.25">
      <c r="A198" s="4">
        <v>44393</v>
      </c>
      <c r="D198" s="1" t="str">
        <f t="shared" si="11"/>
        <v/>
      </c>
      <c r="G198" s="1" t="str">
        <f t="shared" si="9"/>
        <v/>
      </c>
      <c r="J198" s="1" t="str">
        <f t="shared" si="10"/>
        <v/>
      </c>
    </row>
    <row r="199" spans="1:11" x14ac:dyDescent="0.25">
      <c r="A199" s="4">
        <v>44394</v>
      </c>
      <c r="D199" s="1" t="str">
        <f t="shared" si="11"/>
        <v/>
      </c>
      <c r="G199" s="1" t="str">
        <f t="shared" si="9"/>
        <v/>
      </c>
      <c r="J199" s="1" t="str">
        <f t="shared" si="10"/>
        <v/>
      </c>
    </row>
    <row r="200" spans="1:11" x14ac:dyDescent="0.25">
      <c r="A200" s="4">
        <v>44395</v>
      </c>
      <c r="B200" s="1">
        <v>19.2</v>
      </c>
      <c r="D200" s="1">
        <f t="shared" si="11"/>
        <v>19.2</v>
      </c>
      <c r="E200" s="1">
        <v>25.4</v>
      </c>
      <c r="G200" s="1">
        <f t="shared" si="9"/>
        <v>25.4</v>
      </c>
      <c r="H200" s="1">
        <v>14.6</v>
      </c>
      <c r="J200" s="1">
        <f t="shared" si="10"/>
        <v>14.6</v>
      </c>
      <c r="K200" s="1">
        <v>17.2</v>
      </c>
    </row>
    <row r="201" spans="1:11" x14ac:dyDescent="0.25">
      <c r="A201" s="4">
        <v>44396</v>
      </c>
      <c r="D201" s="1" t="str">
        <f t="shared" si="11"/>
        <v/>
      </c>
      <c r="G201" s="1" t="str">
        <f t="shared" si="9"/>
        <v/>
      </c>
      <c r="J201" s="1" t="str">
        <f t="shared" si="10"/>
        <v/>
      </c>
    </row>
    <row r="202" spans="1:11" x14ac:dyDescent="0.25">
      <c r="A202" s="4">
        <v>44397</v>
      </c>
      <c r="D202" s="1" t="str">
        <f t="shared" si="11"/>
        <v/>
      </c>
      <c r="G202" s="1" t="str">
        <f t="shared" si="9"/>
        <v/>
      </c>
      <c r="J202" s="1" t="str">
        <f t="shared" si="10"/>
        <v/>
      </c>
    </row>
    <row r="203" spans="1:11" x14ac:dyDescent="0.25">
      <c r="A203" s="4">
        <v>44398</v>
      </c>
      <c r="B203" s="1">
        <v>42</v>
      </c>
      <c r="C203" s="1">
        <v>42.6</v>
      </c>
      <c r="D203" s="1">
        <f t="shared" si="11"/>
        <v>42.3</v>
      </c>
      <c r="E203" s="1">
        <v>44.8</v>
      </c>
      <c r="F203" s="1">
        <v>42.8</v>
      </c>
      <c r="G203" s="1">
        <f t="shared" si="9"/>
        <v>43.8</v>
      </c>
      <c r="H203" s="1">
        <v>40</v>
      </c>
      <c r="I203" s="1">
        <v>40.1</v>
      </c>
      <c r="J203" s="1">
        <f t="shared" si="10"/>
        <v>40.049999999999997</v>
      </c>
      <c r="K203" s="1">
        <v>41.6</v>
      </c>
    </row>
    <row r="204" spans="1:11" x14ac:dyDescent="0.25">
      <c r="A204" s="4">
        <v>44399</v>
      </c>
      <c r="D204" s="1" t="str">
        <f t="shared" si="11"/>
        <v/>
      </c>
      <c r="G204" s="1" t="str">
        <f t="shared" si="9"/>
        <v/>
      </c>
      <c r="J204" s="1" t="str">
        <f t="shared" si="10"/>
        <v/>
      </c>
    </row>
    <row r="205" spans="1:11" x14ac:dyDescent="0.25">
      <c r="A205" s="4">
        <v>44400</v>
      </c>
      <c r="D205" s="1" t="str">
        <f t="shared" si="11"/>
        <v/>
      </c>
      <c r="G205" s="1" t="str">
        <f t="shared" si="9"/>
        <v/>
      </c>
      <c r="J205" s="1" t="str">
        <f t="shared" si="10"/>
        <v/>
      </c>
    </row>
    <row r="206" spans="1:11" x14ac:dyDescent="0.25">
      <c r="A206" s="4">
        <v>44401</v>
      </c>
      <c r="B206" s="1">
        <v>32</v>
      </c>
      <c r="D206" s="1">
        <f t="shared" si="11"/>
        <v>32</v>
      </c>
      <c r="E206" s="1">
        <v>34.5</v>
      </c>
      <c r="G206" s="1">
        <f t="shared" si="9"/>
        <v>34.5</v>
      </c>
      <c r="H206" s="1">
        <v>35</v>
      </c>
      <c r="J206" s="1">
        <f t="shared" si="10"/>
        <v>35</v>
      </c>
    </row>
    <row r="207" spans="1:11" x14ac:dyDescent="0.25">
      <c r="A207" s="4">
        <v>44402</v>
      </c>
      <c r="D207" s="1" t="str">
        <f t="shared" si="11"/>
        <v/>
      </c>
      <c r="G207" s="1" t="str">
        <f t="shared" si="9"/>
        <v/>
      </c>
      <c r="J207" s="1" t="str">
        <f t="shared" si="10"/>
        <v/>
      </c>
    </row>
    <row r="208" spans="1:11" x14ac:dyDescent="0.25">
      <c r="A208" s="4">
        <v>44403</v>
      </c>
      <c r="D208" s="1" t="str">
        <f t="shared" si="11"/>
        <v/>
      </c>
      <c r="G208" s="1" t="str">
        <f t="shared" si="9"/>
        <v/>
      </c>
      <c r="J208" s="1" t="str">
        <f t="shared" si="10"/>
        <v/>
      </c>
    </row>
    <row r="209" spans="1:11" x14ac:dyDescent="0.25">
      <c r="A209" s="4">
        <v>44404</v>
      </c>
      <c r="B209" s="1">
        <v>52.8</v>
      </c>
      <c r="C209" s="1">
        <v>53.8</v>
      </c>
      <c r="D209" s="1">
        <f t="shared" si="11"/>
        <v>53.3</v>
      </c>
      <c r="E209" s="1">
        <v>47</v>
      </c>
      <c r="F209" s="1">
        <v>46.8</v>
      </c>
      <c r="G209" s="1">
        <f t="shared" si="9"/>
        <v>46.9</v>
      </c>
      <c r="H209" s="1">
        <v>36.799999999999997</v>
      </c>
      <c r="I209" s="1">
        <v>38.6</v>
      </c>
      <c r="J209" s="1">
        <f t="shared" si="10"/>
        <v>37.700000000000003</v>
      </c>
      <c r="K209" s="1">
        <v>33.200000000000003</v>
      </c>
    </row>
    <row r="210" spans="1:11" x14ac:dyDescent="0.25">
      <c r="A210" s="4">
        <v>44405</v>
      </c>
      <c r="D210" s="1" t="str">
        <f t="shared" si="11"/>
        <v/>
      </c>
      <c r="G210" s="1" t="str">
        <f t="shared" si="9"/>
        <v/>
      </c>
      <c r="J210" s="1" t="str">
        <f t="shared" si="10"/>
        <v/>
      </c>
    </row>
    <row r="211" spans="1:11" x14ac:dyDescent="0.25">
      <c r="A211" s="4">
        <v>44406</v>
      </c>
      <c r="D211" s="1" t="str">
        <f t="shared" si="11"/>
        <v/>
      </c>
      <c r="G211" s="1" t="str">
        <f t="shared" si="9"/>
        <v/>
      </c>
      <c r="J211" s="1" t="str">
        <f t="shared" si="10"/>
        <v/>
      </c>
    </row>
    <row r="212" spans="1:11" x14ac:dyDescent="0.25">
      <c r="A212" s="4">
        <v>44407</v>
      </c>
      <c r="B212" s="1">
        <v>30</v>
      </c>
      <c r="D212" s="1">
        <f t="shared" si="11"/>
        <v>30</v>
      </c>
      <c r="E212" s="1">
        <v>47.7</v>
      </c>
      <c r="G212" s="1">
        <f t="shared" si="9"/>
        <v>47.7</v>
      </c>
      <c r="H212" s="1">
        <v>16.5</v>
      </c>
      <c r="J212" s="1">
        <f t="shared" si="10"/>
        <v>16.5</v>
      </c>
      <c r="K212" s="1">
        <v>40.799999999999997</v>
      </c>
    </row>
    <row r="213" spans="1:11" x14ac:dyDescent="0.25">
      <c r="A213" s="4">
        <v>44408</v>
      </c>
      <c r="D213" s="1" t="str">
        <f t="shared" si="11"/>
        <v/>
      </c>
      <c r="G213" s="1" t="str">
        <f t="shared" si="9"/>
        <v/>
      </c>
      <c r="J213" s="1" t="str">
        <f t="shared" si="10"/>
        <v/>
      </c>
    </row>
    <row r="214" spans="1:11" x14ac:dyDescent="0.25">
      <c r="A214" s="4">
        <v>44409</v>
      </c>
      <c r="D214" s="1" t="str">
        <f t="shared" si="11"/>
        <v/>
      </c>
      <c r="G214" s="1" t="str">
        <f t="shared" si="9"/>
        <v/>
      </c>
      <c r="J214" s="1" t="str">
        <f t="shared" si="10"/>
        <v/>
      </c>
    </row>
    <row r="215" spans="1:11" x14ac:dyDescent="0.25">
      <c r="A215" s="4">
        <v>44410</v>
      </c>
      <c r="B215" s="1">
        <v>17.899999999999999</v>
      </c>
      <c r="C215" s="1">
        <v>17.5</v>
      </c>
      <c r="D215" s="1">
        <f t="shared" si="11"/>
        <v>17.7</v>
      </c>
      <c r="E215" s="1">
        <v>25.3</v>
      </c>
      <c r="F215" s="1">
        <v>25.5</v>
      </c>
      <c r="G215" s="1">
        <f t="shared" si="9"/>
        <v>25.4</v>
      </c>
      <c r="H215" s="1">
        <v>19.2</v>
      </c>
      <c r="I215" s="1">
        <v>20.3</v>
      </c>
      <c r="J215" s="1">
        <f t="shared" si="10"/>
        <v>19.75</v>
      </c>
      <c r="K215" s="1">
        <v>22.3</v>
      </c>
    </row>
    <row r="216" spans="1:11" x14ac:dyDescent="0.25">
      <c r="A216" s="4">
        <v>44411</v>
      </c>
      <c r="D216" s="1" t="str">
        <f t="shared" si="11"/>
        <v/>
      </c>
      <c r="G216" s="1" t="str">
        <f t="shared" si="9"/>
        <v/>
      </c>
      <c r="J216" s="1" t="str">
        <f t="shared" si="10"/>
        <v/>
      </c>
    </row>
    <row r="217" spans="1:11" x14ac:dyDescent="0.25">
      <c r="A217" s="4">
        <v>44412</v>
      </c>
      <c r="D217" s="1" t="str">
        <f t="shared" si="11"/>
        <v/>
      </c>
      <c r="G217" s="1" t="str">
        <f t="shared" si="9"/>
        <v/>
      </c>
      <c r="J217" s="1" t="str">
        <f t="shared" si="10"/>
        <v/>
      </c>
    </row>
    <row r="218" spans="1:11" x14ac:dyDescent="0.25">
      <c r="A218" s="4">
        <v>44413</v>
      </c>
      <c r="B218" s="1">
        <v>27.1</v>
      </c>
      <c r="D218" s="1">
        <f t="shared" si="11"/>
        <v>27.1</v>
      </c>
      <c r="E218" s="1">
        <v>28.1</v>
      </c>
      <c r="G218" s="1">
        <f t="shared" si="9"/>
        <v>28.1</v>
      </c>
      <c r="H218" s="1">
        <v>21.8</v>
      </c>
      <c r="J218" s="1">
        <f t="shared" si="10"/>
        <v>21.8</v>
      </c>
      <c r="K218" s="1">
        <v>21.2</v>
      </c>
    </row>
    <row r="219" spans="1:11" x14ac:dyDescent="0.25">
      <c r="A219" s="4">
        <v>44414</v>
      </c>
      <c r="D219" s="1" t="str">
        <f t="shared" si="11"/>
        <v/>
      </c>
      <c r="G219" s="1" t="str">
        <f t="shared" si="9"/>
        <v/>
      </c>
      <c r="J219" s="1" t="str">
        <f t="shared" si="10"/>
        <v/>
      </c>
    </row>
    <row r="220" spans="1:11" x14ac:dyDescent="0.25">
      <c r="A220" s="4">
        <v>44415</v>
      </c>
      <c r="D220" s="1" t="str">
        <f t="shared" si="11"/>
        <v/>
      </c>
      <c r="G220" s="1" t="str">
        <f t="shared" si="9"/>
        <v/>
      </c>
      <c r="J220" s="1" t="str">
        <f t="shared" si="10"/>
        <v/>
      </c>
    </row>
    <row r="221" spans="1:11" x14ac:dyDescent="0.25">
      <c r="A221" s="4">
        <v>44416</v>
      </c>
      <c r="B221" s="1">
        <v>25.2</v>
      </c>
      <c r="C221" s="1">
        <v>25.1</v>
      </c>
      <c r="D221" s="1">
        <f t="shared" si="11"/>
        <v>25.15</v>
      </c>
      <c r="E221" s="1">
        <v>15.8</v>
      </c>
      <c r="F221" s="1">
        <v>16.399999999999999</v>
      </c>
      <c r="G221" s="1">
        <f t="shared" si="9"/>
        <v>16.100000000000001</v>
      </c>
      <c r="H221" s="1">
        <v>24.2</v>
      </c>
      <c r="I221" s="1">
        <v>24.6</v>
      </c>
      <c r="J221" s="1">
        <f t="shared" si="10"/>
        <v>24.4</v>
      </c>
      <c r="K221" s="1">
        <v>20.2</v>
      </c>
    </row>
    <row r="222" spans="1:11" x14ac:dyDescent="0.25">
      <c r="A222" s="4">
        <v>44417</v>
      </c>
      <c r="D222" s="1" t="str">
        <f t="shared" si="11"/>
        <v/>
      </c>
      <c r="G222" s="1" t="str">
        <f t="shared" si="9"/>
        <v/>
      </c>
      <c r="J222" s="1" t="str">
        <f t="shared" si="10"/>
        <v/>
      </c>
    </row>
    <row r="223" spans="1:11" x14ac:dyDescent="0.25">
      <c r="A223" s="4">
        <v>44418</v>
      </c>
      <c r="D223" s="1" t="str">
        <f t="shared" si="11"/>
        <v/>
      </c>
      <c r="G223" s="1" t="str">
        <f t="shared" si="9"/>
        <v/>
      </c>
      <c r="J223" s="1" t="str">
        <f t="shared" si="10"/>
        <v/>
      </c>
    </row>
    <row r="224" spans="1:11" x14ac:dyDescent="0.25">
      <c r="A224" s="4">
        <v>44419</v>
      </c>
      <c r="B224" s="1">
        <v>34.200000000000003</v>
      </c>
      <c r="D224" s="1">
        <f t="shared" si="11"/>
        <v>34.200000000000003</v>
      </c>
      <c r="E224" s="1">
        <v>45.2</v>
      </c>
      <c r="G224" s="1">
        <f t="shared" si="9"/>
        <v>45.2</v>
      </c>
      <c r="H224" s="1">
        <v>23.5</v>
      </c>
      <c r="J224" s="1">
        <f t="shared" si="10"/>
        <v>23.5</v>
      </c>
      <c r="K224" s="1">
        <v>24.7</v>
      </c>
    </row>
    <row r="225" spans="1:11" x14ac:dyDescent="0.25">
      <c r="A225" s="4">
        <v>44420</v>
      </c>
      <c r="D225" s="1" t="str">
        <f t="shared" si="11"/>
        <v/>
      </c>
      <c r="G225" s="1" t="str">
        <f t="shared" si="9"/>
        <v/>
      </c>
      <c r="J225" s="1" t="str">
        <f t="shared" si="10"/>
        <v/>
      </c>
    </row>
    <row r="226" spans="1:11" x14ac:dyDescent="0.25">
      <c r="A226" s="4">
        <v>44421</v>
      </c>
      <c r="D226" s="1" t="str">
        <f t="shared" si="11"/>
        <v/>
      </c>
      <c r="G226" s="1" t="str">
        <f t="shared" si="9"/>
        <v/>
      </c>
      <c r="J226" s="1" t="str">
        <f t="shared" si="10"/>
        <v/>
      </c>
    </row>
    <row r="227" spans="1:11" x14ac:dyDescent="0.25">
      <c r="A227" s="4">
        <v>44422</v>
      </c>
      <c r="B227" s="1">
        <v>25.9</v>
      </c>
      <c r="C227" s="1">
        <v>26.5</v>
      </c>
      <c r="D227" s="1">
        <f t="shared" si="11"/>
        <v>26.2</v>
      </c>
      <c r="E227" s="1">
        <v>27.8</v>
      </c>
      <c r="F227" s="1">
        <v>28.1</v>
      </c>
      <c r="G227" s="1">
        <f t="shared" si="9"/>
        <v>27.950000000000003</v>
      </c>
      <c r="H227" s="1">
        <v>16.600000000000001</v>
      </c>
      <c r="I227" s="1">
        <v>18.399999999999999</v>
      </c>
      <c r="J227" s="1">
        <f t="shared" si="10"/>
        <v>17.5</v>
      </c>
      <c r="K227" s="1">
        <v>20.6</v>
      </c>
    </row>
    <row r="228" spans="1:11" x14ac:dyDescent="0.25">
      <c r="A228" s="4">
        <v>44423</v>
      </c>
      <c r="D228" s="1" t="str">
        <f t="shared" si="11"/>
        <v/>
      </c>
      <c r="G228" s="1" t="str">
        <f t="shared" si="9"/>
        <v/>
      </c>
      <c r="J228" s="1" t="str">
        <f t="shared" si="10"/>
        <v/>
      </c>
    </row>
    <row r="229" spans="1:11" x14ac:dyDescent="0.25">
      <c r="A229" s="4">
        <v>44424</v>
      </c>
      <c r="D229" s="1" t="str">
        <f t="shared" si="11"/>
        <v/>
      </c>
      <c r="G229" s="1" t="str">
        <f t="shared" si="9"/>
        <v/>
      </c>
      <c r="J229" s="1" t="str">
        <f t="shared" si="10"/>
        <v/>
      </c>
    </row>
    <row r="230" spans="1:11" x14ac:dyDescent="0.25">
      <c r="A230" s="4">
        <v>44425</v>
      </c>
      <c r="B230" s="1">
        <v>31.6</v>
      </c>
      <c r="D230" s="1">
        <f t="shared" si="11"/>
        <v>31.6</v>
      </c>
      <c r="E230" s="1">
        <v>26.9</v>
      </c>
      <c r="G230" s="1">
        <f t="shared" si="9"/>
        <v>26.9</v>
      </c>
      <c r="H230" s="1">
        <v>16.600000000000001</v>
      </c>
      <c r="J230" s="1">
        <f t="shared" si="10"/>
        <v>16.600000000000001</v>
      </c>
      <c r="K230" s="1">
        <v>23.8</v>
      </c>
    </row>
    <row r="231" spans="1:11" x14ac:dyDescent="0.25">
      <c r="A231" s="4">
        <v>44426</v>
      </c>
      <c r="D231" s="1" t="str">
        <f t="shared" si="11"/>
        <v/>
      </c>
      <c r="G231" s="1" t="str">
        <f t="shared" si="9"/>
        <v/>
      </c>
      <c r="J231" s="1" t="str">
        <f t="shared" si="10"/>
        <v/>
      </c>
    </row>
    <row r="232" spans="1:11" x14ac:dyDescent="0.25">
      <c r="A232" s="4">
        <v>44427</v>
      </c>
      <c r="D232" s="1" t="str">
        <f t="shared" si="11"/>
        <v/>
      </c>
      <c r="G232" s="1" t="str">
        <f t="shared" si="9"/>
        <v/>
      </c>
      <c r="J232" s="1" t="str">
        <f t="shared" si="10"/>
        <v/>
      </c>
    </row>
    <row r="233" spans="1:11" x14ac:dyDescent="0.25">
      <c r="A233" s="4">
        <v>44428</v>
      </c>
      <c r="B233" s="1">
        <v>36</v>
      </c>
      <c r="C233" s="1">
        <v>27.3</v>
      </c>
      <c r="D233" s="1">
        <f t="shared" si="11"/>
        <v>31.65</v>
      </c>
      <c r="E233" s="1">
        <v>30.7</v>
      </c>
      <c r="F233" s="1">
        <v>29.4</v>
      </c>
      <c r="G233" s="1">
        <f t="shared" si="9"/>
        <v>30.049999999999997</v>
      </c>
      <c r="H233" s="1">
        <v>23.8</v>
      </c>
      <c r="I233" s="1">
        <v>23.2</v>
      </c>
      <c r="J233" s="1">
        <f t="shared" si="10"/>
        <v>23.5</v>
      </c>
      <c r="K233" s="1">
        <v>20.2</v>
      </c>
    </row>
    <row r="234" spans="1:11" x14ac:dyDescent="0.25">
      <c r="A234" s="4">
        <v>44429</v>
      </c>
      <c r="D234" s="1" t="str">
        <f t="shared" si="11"/>
        <v/>
      </c>
      <c r="G234" s="1" t="str">
        <f t="shared" si="9"/>
        <v/>
      </c>
      <c r="J234" s="1" t="str">
        <f t="shared" si="10"/>
        <v/>
      </c>
    </row>
    <row r="235" spans="1:11" x14ac:dyDescent="0.25">
      <c r="A235" s="4">
        <v>44430</v>
      </c>
      <c r="D235" s="1" t="str">
        <f t="shared" si="11"/>
        <v/>
      </c>
      <c r="G235" s="1" t="str">
        <f t="shared" si="9"/>
        <v/>
      </c>
      <c r="J235" s="1" t="str">
        <f t="shared" si="10"/>
        <v/>
      </c>
    </row>
    <row r="236" spans="1:11" x14ac:dyDescent="0.25">
      <c r="A236" s="4">
        <v>44431</v>
      </c>
      <c r="B236" s="1">
        <v>17.2</v>
      </c>
      <c r="D236" s="1">
        <f t="shared" si="11"/>
        <v>17.2</v>
      </c>
      <c r="E236" s="1">
        <v>33.700000000000003</v>
      </c>
      <c r="G236" s="1">
        <f t="shared" si="9"/>
        <v>33.700000000000003</v>
      </c>
      <c r="H236" s="1">
        <v>13.8</v>
      </c>
      <c r="J236" s="1">
        <f t="shared" si="10"/>
        <v>13.8</v>
      </c>
      <c r="K236" s="1">
        <v>19</v>
      </c>
    </row>
    <row r="237" spans="1:11" x14ac:dyDescent="0.25">
      <c r="A237" s="4">
        <v>44432</v>
      </c>
      <c r="D237" s="1" t="str">
        <f t="shared" si="11"/>
        <v/>
      </c>
      <c r="G237" s="1" t="str">
        <f t="shared" si="9"/>
        <v/>
      </c>
      <c r="J237" s="1" t="str">
        <f t="shared" si="10"/>
        <v/>
      </c>
    </row>
    <row r="238" spans="1:11" x14ac:dyDescent="0.25">
      <c r="A238" s="4">
        <v>44433</v>
      </c>
      <c r="D238" s="1" t="str">
        <f t="shared" si="11"/>
        <v/>
      </c>
      <c r="G238" s="1" t="str">
        <f t="shared" si="9"/>
        <v/>
      </c>
      <c r="J238" s="1" t="str">
        <f t="shared" si="10"/>
        <v/>
      </c>
    </row>
    <row r="239" spans="1:11" x14ac:dyDescent="0.25">
      <c r="A239" s="4">
        <v>44434</v>
      </c>
      <c r="B239" s="1">
        <v>18.600000000000001</v>
      </c>
      <c r="C239" s="1">
        <v>18.100000000000001</v>
      </c>
      <c r="D239" s="1">
        <f t="shared" si="11"/>
        <v>18.350000000000001</v>
      </c>
      <c r="E239" s="1">
        <v>16.7</v>
      </c>
      <c r="F239" s="1">
        <v>16.899999999999999</v>
      </c>
      <c r="G239" s="1">
        <f t="shared" si="9"/>
        <v>16.799999999999997</v>
      </c>
      <c r="H239" s="1">
        <v>12.9</v>
      </c>
      <c r="I239" s="1">
        <v>13.2</v>
      </c>
      <c r="J239" s="1">
        <f t="shared" si="10"/>
        <v>13.05</v>
      </c>
      <c r="K239" s="1">
        <v>16.899999999999999</v>
      </c>
    </row>
    <row r="240" spans="1:11" x14ac:dyDescent="0.25">
      <c r="A240" s="4">
        <v>44435</v>
      </c>
      <c r="D240" s="1" t="str">
        <f t="shared" si="11"/>
        <v/>
      </c>
      <c r="G240" s="1" t="str">
        <f t="shared" si="9"/>
        <v/>
      </c>
      <c r="J240" s="1" t="str">
        <f t="shared" si="10"/>
        <v/>
      </c>
    </row>
    <row r="241" spans="1:11" x14ac:dyDescent="0.25">
      <c r="A241" s="4">
        <v>44436</v>
      </c>
      <c r="D241" s="1" t="str">
        <f t="shared" si="11"/>
        <v/>
      </c>
      <c r="G241" s="1" t="str">
        <f t="shared" si="9"/>
        <v/>
      </c>
      <c r="J241" s="1" t="str">
        <f t="shared" si="10"/>
        <v/>
      </c>
    </row>
    <row r="242" spans="1:11" x14ac:dyDescent="0.25">
      <c r="A242" s="4">
        <v>44437</v>
      </c>
      <c r="B242" s="1">
        <v>19.899999999999999</v>
      </c>
      <c r="D242" s="1">
        <f t="shared" si="11"/>
        <v>19.899999999999999</v>
      </c>
      <c r="E242" s="1">
        <v>25.2</v>
      </c>
      <c r="G242" s="1">
        <f t="shared" si="9"/>
        <v>25.2</v>
      </c>
      <c r="H242" s="1">
        <v>24.2</v>
      </c>
      <c r="J242" s="1">
        <f t="shared" si="10"/>
        <v>24.2</v>
      </c>
      <c r="K242" s="1">
        <v>23.4</v>
      </c>
    </row>
    <row r="243" spans="1:11" x14ac:dyDescent="0.25">
      <c r="A243" s="4">
        <v>44438</v>
      </c>
      <c r="D243" s="1" t="str">
        <f t="shared" si="11"/>
        <v/>
      </c>
      <c r="G243" s="1" t="str">
        <f t="shared" si="9"/>
        <v/>
      </c>
      <c r="J243" s="1" t="str">
        <f t="shared" si="10"/>
        <v/>
      </c>
    </row>
    <row r="244" spans="1:11" x14ac:dyDescent="0.25">
      <c r="A244" s="4">
        <v>44439</v>
      </c>
      <c r="D244" s="1" t="str">
        <f t="shared" si="11"/>
        <v/>
      </c>
      <c r="G244" s="1" t="str">
        <f t="shared" si="9"/>
        <v/>
      </c>
      <c r="J244" s="1" t="str">
        <f t="shared" si="10"/>
        <v/>
      </c>
    </row>
    <row r="245" spans="1:11" x14ac:dyDescent="0.25">
      <c r="A245" s="4">
        <v>44440</v>
      </c>
      <c r="B245" s="1">
        <v>15.7</v>
      </c>
      <c r="C245" s="1">
        <v>12.2</v>
      </c>
      <c r="D245" s="1">
        <f t="shared" si="11"/>
        <v>13.95</v>
      </c>
      <c r="E245" s="1">
        <v>16.600000000000001</v>
      </c>
      <c r="F245" s="1">
        <v>16.399999999999999</v>
      </c>
      <c r="G245" s="1">
        <f t="shared" si="9"/>
        <v>16.5</v>
      </c>
      <c r="H245" s="1">
        <v>11.8</v>
      </c>
      <c r="I245" s="1">
        <v>12.3</v>
      </c>
      <c r="J245" s="1">
        <f t="shared" si="10"/>
        <v>12.05</v>
      </c>
      <c r="K245" s="1">
        <v>15.8</v>
      </c>
    </row>
    <row r="246" spans="1:11" x14ac:dyDescent="0.25">
      <c r="A246" s="4">
        <v>44441</v>
      </c>
      <c r="D246" s="1" t="str">
        <f t="shared" si="11"/>
        <v/>
      </c>
      <c r="G246" s="1" t="str">
        <f t="shared" si="9"/>
        <v/>
      </c>
      <c r="J246" s="1" t="str">
        <f t="shared" si="10"/>
        <v/>
      </c>
    </row>
    <row r="247" spans="1:11" x14ac:dyDescent="0.25">
      <c r="A247" s="4">
        <v>44442</v>
      </c>
      <c r="D247" s="1" t="str">
        <f t="shared" si="11"/>
        <v/>
      </c>
      <c r="G247" s="1" t="str">
        <f t="shared" si="9"/>
        <v/>
      </c>
      <c r="J247" s="1" t="str">
        <f t="shared" si="10"/>
        <v/>
      </c>
    </row>
    <row r="248" spans="1:11" x14ac:dyDescent="0.25">
      <c r="A248" s="4">
        <v>44443</v>
      </c>
      <c r="B248" s="1">
        <v>17</v>
      </c>
      <c r="D248" s="1">
        <f t="shared" si="11"/>
        <v>17</v>
      </c>
      <c r="E248" s="1">
        <v>12.3</v>
      </c>
      <c r="G248" s="1">
        <f t="shared" si="9"/>
        <v>12.3</v>
      </c>
      <c r="H248" s="1">
        <v>12.5</v>
      </c>
      <c r="J248" s="1">
        <f t="shared" si="10"/>
        <v>12.5</v>
      </c>
      <c r="K248" s="1">
        <v>11.2</v>
      </c>
    </row>
    <row r="249" spans="1:11" x14ac:dyDescent="0.25">
      <c r="A249" s="4">
        <v>44444</v>
      </c>
      <c r="D249" s="1" t="str">
        <f t="shared" si="11"/>
        <v/>
      </c>
      <c r="G249" s="1" t="str">
        <f t="shared" si="9"/>
        <v/>
      </c>
      <c r="J249" s="1" t="str">
        <f t="shared" si="10"/>
        <v/>
      </c>
    </row>
    <row r="250" spans="1:11" x14ac:dyDescent="0.25">
      <c r="A250" s="4">
        <v>44445</v>
      </c>
      <c r="D250" s="1" t="str">
        <f t="shared" si="11"/>
        <v/>
      </c>
      <c r="G250" s="1" t="str">
        <f t="shared" si="9"/>
        <v/>
      </c>
      <c r="J250" s="1" t="str">
        <f t="shared" si="10"/>
        <v/>
      </c>
    </row>
    <row r="251" spans="1:11" x14ac:dyDescent="0.25">
      <c r="A251" s="4">
        <v>44446</v>
      </c>
      <c r="B251" s="1">
        <v>27</v>
      </c>
      <c r="C251" s="1">
        <v>27.4</v>
      </c>
      <c r="D251" s="1">
        <f t="shared" si="11"/>
        <v>27.2</v>
      </c>
      <c r="E251" s="1">
        <v>27.8</v>
      </c>
      <c r="F251" s="1">
        <v>23.4</v>
      </c>
      <c r="G251" s="1">
        <f t="shared" si="9"/>
        <v>25.6</v>
      </c>
      <c r="H251" s="1">
        <v>25.9</v>
      </c>
      <c r="I251" s="1">
        <v>26</v>
      </c>
      <c r="J251" s="1">
        <f t="shared" si="10"/>
        <v>25.95</v>
      </c>
      <c r="K251" s="1">
        <v>24.8</v>
      </c>
    </row>
    <row r="252" spans="1:11" x14ac:dyDescent="0.25">
      <c r="A252" s="4">
        <v>44447</v>
      </c>
      <c r="D252" s="1" t="str">
        <f t="shared" si="11"/>
        <v/>
      </c>
      <c r="G252" s="1" t="str">
        <f t="shared" si="9"/>
        <v/>
      </c>
      <c r="J252" s="1" t="str">
        <f t="shared" si="10"/>
        <v/>
      </c>
    </row>
    <row r="253" spans="1:11" x14ac:dyDescent="0.25">
      <c r="A253" s="4">
        <v>44448</v>
      </c>
      <c r="D253" s="1" t="str">
        <f t="shared" si="11"/>
        <v/>
      </c>
      <c r="G253" s="1" t="str">
        <f t="shared" si="9"/>
        <v/>
      </c>
      <c r="J253" s="1" t="str">
        <f t="shared" si="10"/>
        <v/>
      </c>
    </row>
    <row r="254" spans="1:11" x14ac:dyDescent="0.25">
      <c r="A254" s="4">
        <v>44449</v>
      </c>
      <c r="B254" s="1">
        <v>37.200000000000003</v>
      </c>
      <c r="D254" s="1">
        <f t="shared" si="11"/>
        <v>37.200000000000003</v>
      </c>
      <c r="E254" s="1">
        <v>33</v>
      </c>
      <c r="G254" s="1">
        <f t="shared" si="9"/>
        <v>33</v>
      </c>
      <c r="H254" s="1">
        <v>22.3</v>
      </c>
      <c r="J254" s="1">
        <f t="shared" si="10"/>
        <v>22.3</v>
      </c>
      <c r="K254" s="1">
        <v>21.1</v>
      </c>
    </row>
    <row r="255" spans="1:11" x14ac:dyDescent="0.25">
      <c r="A255" s="4">
        <v>44450</v>
      </c>
      <c r="D255" s="1" t="str">
        <f t="shared" si="11"/>
        <v/>
      </c>
      <c r="G255" s="1" t="str">
        <f t="shared" si="9"/>
        <v/>
      </c>
      <c r="J255" s="1" t="str">
        <f t="shared" si="10"/>
        <v/>
      </c>
    </row>
    <row r="256" spans="1:11" x14ac:dyDescent="0.25">
      <c r="A256" s="4">
        <v>44451</v>
      </c>
      <c r="D256" s="1" t="str">
        <f t="shared" si="11"/>
        <v/>
      </c>
      <c r="G256" s="1" t="str">
        <f t="shared" si="9"/>
        <v/>
      </c>
      <c r="J256" s="1" t="str">
        <f t="shared" si="10"/>
        <v/>
      </c>
    </row>
    <row r="257" spans="1:11" x14ac:dyDescent="0.25">
      <c r="A257" s="4">
        <v>44452</v>
      </c>
      <c r="B257" s="1">
        <v>47.3</v>
      </c>
      <c r="C257" s="1">
        <v>48.3</v>
      </c>
      <c r="D257" s="1">
        <f t="shared" si="11"/>
        <v>47.8</v>
      </c>
      <c r="E257" s="1">
        <v>39.200000000000003</v>
      </c>
      <c r="F257" s="1">
        <v>38.4</v>
      </c>
      <c r="G257" s="1">
        <f t="shared" si="9"/>
        <v>38.799999999999997</v>
      </c>
      <c r="H257" s="1">
        <v>27.4</v>
      </c>
      <c r="I257" s="1">
        <v>27.1</v>
      </c>
      <c r="J257" s="1">
        <f t="shared" si="10"/>
        <v>27.25</v>
      </c>
      <c r="K257" s="1">
        <v>26.9</v>
      </c>
    </row>
    <row r="258" spans="1:11" x14ac:dyDescent="0.25">
      <c r="A258" s="4">
        <v>44453</v>
      </c>
      <c r="D258" s="1" t="str">
        <f t="shared" si="11"/>
        <v/>
      </c>
      <c r="G258" s="1" t="str">
        <f t="shared" ref="G258:G321" si="12">IF(ISERROR(AVERAGE(E258:F258))=FALSE,AVERAGE(E258:F258),"")</f>
        <v/>
      </c>
      <c r="J258" s="1" t="str">
        <f t="shared" ref="J258:J321" si="13">IF(ISERROR(AVERAGE(H258:I258))=FALSE,AVERAGE(H258:I258),"")</f>
        <v/>
      </c>
    </row>
    <row r="259" spans="1:11" x14ac:dyDescent="0.25">
      <c r="A259" s="4">
        <v>44454</v>
      </c>
      <c r="D259" s="1" t="str">
        <f t="shared" ref="D259:D322" si="14">IF(ISERROR(AVERAGE(B259:C259))=FALSE,AVERAGE(B259:C259),"")</f>
        <v/>
      </c>
      <c r="G259" s="1" t="str">
        <f t="shared" si="12"/>
        <v/>
      </c>
      <c r="J259" s="1" t="str">
        <f t="shared" si="13"/>
        <v/>
      </c>
    </row>
    <row r="260" spans="1:11" x14ac:dyDescent="0.25">
      <c r="A260" s="4">
        <v>44455</v>
      </c>
      <c r="B260" s="1">
        <v>47.8</v>
      </c>
      <c r="D260" s="1">
        <f t="shared" si="14"/>
        <v>47.8</v>
      </c>
      <c r="E260" s="1">
        <v>28.9</v>
      </c>
      <c r="G260" s="1">
        <f t="shared" si="12"/>
        <v>28.9</v>
      </c>
      <c r="H260" s="1">
        <v>17.3</v>
      </c>
      <c r="J260" s="1">
        <f t="shared" si="13"/>
        <v>17.3</v>
      </c>
      <c r="K260" s="1">
        <v>17.600000000000001</v>
      </c>
    </row>
    <row r="261" spans="1:11" x14ac:dyDescent="0.25">
      <c r="A261" s="4">
        <v>44456</v>
      </c>
      <c r="D261" s="1" t="str">
        <f t="shared" si="14"/>
        <v/>
      </c>
      <c r="G261" s="1" t="str">
        <f t="shared" si="12"/>
        <v/>
      </c>
      <c r="J261" s="1" t="str">
        <f t="shared" si="13"/>
        <v/>
      </c>
    </row>
    <row r="262" spans="1:11" x14ac:dyDescent="0.25">
      <c r="A262" s="4">
        <v>44457</v>
      </c>
      <c r="D262" s="1" t="str">
        <f t="shared" si="14"/>
        <v/>
      </c>
      <c r="G262" s="1" t="str">
        <f t="shared" si="12"/>
        <v/>
      </c>
      <c r="J262" s="1" t="str">
        <f t="shared" si="13"/>
        <v/>
      </c>
    </row>
    <row r="263" spans="1:11" x14ac:dyDescent="0.25">
      <c r="A263" s="4">
        <v>44458</v>
      </c>
      <c r="B263" s="1">
        <v>29.6</v>
      </c>
      <c r="C263" s="1">
        <v>30.1</v>
      </c>
      <c r="D263" s="1">
        <f t="shared" si="14"/>
        <v>29.85</v>
      </c>
      <c r="E263" s="1">
        <v>23.9</v>
      </c>
      <c r="F263" s="1">
        <v>24.9</v>
      </c>
      <c r="G263" s="1">
        <f t="shared" si="12"/>
        <v>24.4</v>
      </c>
      <c r="H263" s="1">
        <v>20.399999999999999</v>
      </c>
      <c r="I263" s="1">
        <v>20.6</v>
      </c>
      <c r="J263" s="1">
        <f t="shared" si="13"/>
        <v>20.5</v>
      </c>
      <c r="K263" s="1">
        <v>19.3</v>
      </c>
    </row>
    <row r="264" spans="1:11" x14ac:dyDescent="0.25">
      <c r="A264" s="4">
        <v>44459</v>
      </c>
      <c r="D264" s="1" t="str">
        <f t="shared" si="14"/>
        <v/>
      </c>
      <c r="G264" s="1" t="str">
        <f t="shared" si="12"/>
        <v/>
      </c>
      <c r="J264" s="1" t="str">
        <f t="shared" si="13"/>
        <v/>
      </c>
    </row>
    <row r="265" spans="1:11" x14ac:dyDescent="0.25">
      <c r="A265" s="4">
        <v>44460</v>
      </c>
      <c r="D265" s="1" t="str">
        <f t="shared" si="14"/>
        <v/>
      </c>
      <c r="G265" s="1" t="str">
        <f t="shared" si="12"/>
        <v/>
      </c>
      <c r="J265" s="1" t="str">
        <f t="shared" si="13"/>
        <v/>
      </c>
    </row>
    <row r="266" spans="1:11" x14ac:dyDescent="0.25">
      <c r="A266" s="4">
        <v>44461</v>
      </c>
      <c r="B266" s="1">
        <v>12.1</v>
      </c>
      <c r="D266" s="1">
        <f t="shared" si="14"/>
        <v>12.1</v>
      </c>
      <c r="E266" s="1">
        <v>34.700000000000003</v>
      </c>
      <c r="G266" s="1">
        <f t="shared" si="12"/>
        <v>34.700000000000003</v>
      </c>
      <c r="H266" s="1">
        <v>10.8</v>
      </c>
      <c r="J266" s="1">
        <f t="shared" si="13"/>
        <v>10.8</v>
      </c>
      <c r="K266" s="1">
        <v>14.8</v>
      </c>
    </row>
    <row r="267" spans="1:11" x14ac:dyDescent="0.25">
      <c r="A267" s="4">
        <v>44462</v>
      </c>
      <c r="D267" s="1" t="str">
        <f t="shared" si="14"/>
        <v/>
      </c>
      <c r="G267" s="1" t="str">
        <f t="shared" si="12"/>
        <v/>
      </c>
      <c r="J267" s="1" t="str">
        <f t="shared" si="13"/>
        <v/>
      </c>
    </row>
    <row r="268" spans="1:11" x14ac:dyDescent="0.25">
      <c r="A268" s="4">
        <v>44463</v>
      </c>
      <c r="D268" s="1" t="str">
        <f t="shared" si="14"/>
        <v/>
      </c>
      <c r="G268" s="1" t="str">
        <f t="shared" si="12"/>
        <v/>
      </c>
      <c r="J268" s="1" t="str">
        <f t="shared" si="13"/>
        <v/>
      </c>
    </row>
    <row r="269" spans="1:11" x14ac:dyDescent="0.25">
      <c r="A269" s="4">
        <v>44464</v>
      </c>
      <c r="B269" s="1">
        <v>23.2</v>
      </c>
      <c r="C269" s="1">
        <v>20.399999999999999</v>
      </c>
      <c r="D269" s="1">
        <f t="shared" si="14"/>
        <v>21.799999999999997</v>
      </c>
      <c r="E269" s="1">
        <v>29.4</v>
      </c>
      <c r="F269" s="1">
        <v>27.8</v>
      </c>
      <c r="G269" s="1">
        <f t="shared" si="12"/>
        <v>28.6</v>
      </c>
      <c r="H269" s="1">
        <v>14.8</v>
      </c>
      <c r="I269" s="1">
        <v>14.7</v>
      </c>
      <c r="J269" s="1">
        <f t="shared" si="13"/>
        <v>14.75</v>
      </c>
    </row>
    <row r="270" spans="1:11" x14ac:dyDescent="0.25">
      <c r="A270" s="4">
        <v>44465</v>
      </c>
      <c r="D270" s="1" t="str">
        <f t="shared" si="14"/>
        <v/>
      </c>
      <c r="G270" s="1" t="str">
        <f t="shared" si="12"/>
        <v/>
      </c>
      <c r="J270" s="1" t="str">
        <f t="shared" si="13"/>
        <v/>
      </c>
    </row>
    <row r="271" spans="1:11" x14ac:dyDescent="0.25">
      <c r="A271" s="4">
        <v>44466</v>
      </c>
      <c r="D271" s="1" t="str">
        <f t="shared" si="14"/>
        <v/>
      </c>
      <c r="G271" s="1" t="str">
        <f t="shared" si="12"/>
        <v/>
      </c>
      <c r="J271" s="1" t="str">
        <f t="shared" si="13"/>
        <v/>
      </c>
    </row>
    <row r="272" spans="1:11" x14ac:dyDescent="0.25">
      <c r="A272" s="4">
        <v>44467</v>
      </c>
      <c r="B272" s="1">
        <v>38.5</v>
      </c>
      <c r="D272" s="1">
        <f t="shared" si="14"/>
        <v>38.5</v>
      </c>
      <c r="E272" s="1">
        <v>54.3</v>
      </c>
      <c r="G272" s="1">
        <f t="shared" si="12"/>
        <v>54.3</v>
      </c>
      <c r="H272" s="1">
        <v>19.2</v>
      </c>
      <c r="J272" s="1">
        <f t="shared" si="13"/>
        <v>19.2</v>
      </c>
    </row>
    <row r="273" spans="1:11" x14ac:dyDescent="0.25">
      <c r="A273" s="4">
        <v>44468</v>
      </c>
      <c r="D273" s="1" t="str">
        <f t="shared" si="14"/>
        <v/>
      </c>
      <c r="G273" s="1" t="str">
        <f t="shared" si="12"/>
        <v/>
      </c>
      <c r="J273" s="1" t="str">
        <f t="shared" si="13"/>
        <v/>
      </c>
    </row>
    <row r="274" spans="1:11" x14ac:dyDescent="0.25">
      <c r="A274" s="4">
        <v>44469</v>
      </c>
      <c r="D274" s="1" t="str">
        <f t="shared" si="14"/>
        <v/>
      </c>
      <c r="G274" s="1" t="str">
        <f t="shared" si="12"/>
        <v/>
      </c>
      <c r="J274" s="1" t="str">
        <f t="shared" si="13"/>
        <v/>
      </c>
    </row>
    <row r="275" spans="1:11" x14ac:dyDescent="0.25">
      <c r="A275" s="4">
        <v>44470</v>
      </c>
      <c r="B275" s="1">
        <v>41.4</v>
      </c>
      <c r="C275" s="1">
        <v>43.8</v>
      </c>
      <c r="D275" s="1">
        <f t="shared" si="14"/>
        <v>42.599999999999994</v>
      </c>
      <c r="E275" s="1">
        <v>14.8</v>
      </c>
      <c r="F275" s="1">
        <v>15.3</v>
      </c>
      <c r="G275" s="1">
        <f t="shared" si="12"/>
        <v>15.05</v>
      </c>
      <c r="H275" s="1">
        <v>29.1</v>
      </c>
      <c r="I275" s="1">
        <v>28.8</v>
      </c>
      <c r="J275" s="1">
        <f t="shared" si="13"/>
        <v>28.950000000000003</v>
      </c>
      <c r="K275" s="1">
        <v>5</v>
      </c>
    </row>
    <row r="276" spans="1:11" x14ac:dyDescent="0.25">
      <c r="A276" s="4">
        <v>44471</v>
      </c>
      <c r="D276" s="1" t="str">
        <f t="shared" si="14"/>
        <v/>
      </c>
      <c r="G276" s="1" t="str">
        <f t="shared" si="12"/>
        <v/>
      </c>
      <c r="J276" s="1" t="str">
        <f t="shared" si="13"/>
        <v/>
      </c>
      <c r="K276" s="1">
        <v>6.3</v>
      </c>
    </row>
    <row r="277" spans="1:11" x14ac:dyDescent="0.25">
      <c r="A277" s="4">
        <v>44472</v>
      </c>
      <c r="D277" s="1" t="str">
        <f t="shared" si="14"/>
        <v/>
      </c>
      <c r="G277" s="1" t="str">
        <f t="shared" si="12"/>
        <v/>
      </c>
      <c r="J277" s="1" t="str">
        <f t="shared" si="13"/>
        <v/>
      </c>
    </row>
    <row r="278" spans="1:11" x14ac:dyDescent="0.25">
      <c r="A278" s="4">
        <v>44473</v>
      </c>
      <c r="B278" s="1">
        <v>16.399999999999999</v>
      </c>
      <c r="D278" s="1">
        <f t="shared" si="14"/>
        <v>16.399999999999999</v>
      </c>
      <c r="E278" s="1">
        <v>27.6</v>
      </c>
      <c r="G278" s="1">
        <f t="shared" si="12"/>
        <v>27.6</v>
      </c>
      <c r="H278" s="1">
        <v>10.199999999999999</v>
      </c>
      <c r="J278" s="1">
        <f t="shared" si="13"/>
        <v>10.199999999999999</v>
      </c>
      <c r="K278" s="1">
        <v>6.3</v>
      </c>
    </row>
    <row r="279" spans="1:11" x14ac:dyDescent="0.25">
      <c r="A279" s="4">
        <v>44474</v>
      </c>
      <c r="D279" s="1" t="str">
        <f t="shared" si="14"/>
        <v/>
      </c>
      <c r="G279" s="1" t="str">
        <f t="shared" si="12"/>
        <v/>
      </c>
      <c r="J279" s="1" t="str">
        <f t="shared" si="13"/>
        <v/>
      </c>
    </row>
    <row r="280" spans="1:11" x14ac:dyDescent="0.25">
      <c r="A280" s="4">
        <v>44475</v>
      </c>
      <c r="D280" s="1" t="str">
        <f t="shared" si="14"/>
        <v/>
      </c>
      <c r="G280" s="1" t="str">
        <f t="shared" si="12"/>
        <v/>
      </c>
      <c r="J280" s="1" t="str">
        <f t="shared" si="13"/>
        <v/>
      </c>
    </row>
    <row r="281" spans="1:11" x14ac:dyDescent="0.25">
      <c r="A281" s="4">
        <v>44476</v>
      </c>
      <c r="B281" s="1">
        <v>25.7</v>
      </c>
      <c r="C281" s="1">
        <v>25.1</v>
      </c>
      <c r="D281" s="1">
        <f t="shared" si="14"/>
        <v>25.4</v>
      </c>
      <c r="E281" s="1">
        <v>27.1</v>
      </c>
      <c r="F281" s="1">
        <v>27.8</v>
      </c>
      <c r="G281" s="1">
        <f t="shared" si="12"/>
        <v>27.450000000000003</v>
      </c>
      <c r="H281" s="1">
        <v>13.1</v>
      </c>
      <c r="I281" s="1">
        <v>13.4</v>
      </c>
      <c r="J281" s="1">
        <f t="shared" si="13"/>
        <v>13.25</v>
      </c>
      <c r="K281" s="1">
        <v>6.9</v>
      </c>
    </row>
    <row r="282" spans="1:11" x14ac:dyDescent="0.25">
      <c r="A282" s="4">
        <v>44477</v>
      </c>
      <c r="D282" s="1" t="str">
        <f t="shared" si="14"/>
        <v/>
      </c>
      <c r="G282" s="1" t="str">
        <f t="shared" si="12"/>
        <v/>
      </c>
      <c r="J282" s="1" t="str">
        <f t="shared" si="13"/>
        <v/>
      </c>
    </row>
    <row r="283" spans="1:11" x14ac:dyDescent="0.25">
      <c r="A283" s="4">
        <v>44478</v>
      </c>
      <c r="D283" s="1" t="str">
        <f t="shared" si="14"/>
        <v/>
      </c>
      <c r="G283" s="1" t="str">
        <f t="shared" si="12"/>
        <v/>
      </c>
      <c r="J283" s="1" t="str">
        <f t="shared" si="13"/>
        <v/>
      </c>
    </row>
    <row r="284" spans="1:11" x14ac:dyDescent="0.25">
      <c r="A284" s="4">
        <v>44479</v>
      </c>
      <c r="B284" s="1">
        <v>22.5</v>
      </c>
      <c r="D284" s="1">
        <f t="shared" si="14"/>
        <v>22.5</v>
      </c>
      <c r="E284" s="1">
        <v>35.200000000000003</v>
      </c>
      <c r="G284" s="1">
        <f t="shared" si="12"/>
        <v>35.200000000000003</v>
      </c>
      <c r="H284" s="1">
        <v>22.4</v>
      </c>
      <c r="J284" s="1">
        <f t="shared" si="13"/>
        <v>22.4</v>
      </c>
      <c r="K284" s="1">
        <v>8.9</v>
      </c>
    </row>
    <row r="285" spans="1:11" x14ac:dyDescent="0.25">
      <c r="A285" s="4">
        <v>44480</v>
      </c>
      <c r="D285" s="1" t="str">
        <f t="shared" si="14"/>
        <v/>
      </c>
      <c r="G285" s="1" t="str">
        <f t="shared" si="12"/>
        <v/>
      </c>
      <c r="J285" s="1" t="str">
        <f t="shared" si="13"/>
        <v/>
      </c>
    </row>
    <row r="286" spans="1:11" x14ac:dyDescent="0.25">
      <c r="A286" s="4">
        <v>44481</v>
      </c>
      <c r="D286" s="1" t="str">
        <f t="shared" si="14"/>
        <v/>
      </c>
      <c r="G286" s="1" t="str">
        <f t="shared" si="12"/>
        <v/>
      </c>
      <c r="J286" s="1" t="str">
        <f t="shared" si="13"/>
        <v/>
      </c>
    </row>
    <row r="287" spans="1:11" x14ac:dyDescent="0.25">
      <c r="A287" s="4">
        <v>44482</v>
      </c>
      <c r="B287" s="1">
        <v>12.2</v>
      </c>
      <c r="C287" s="1">
        <v>12.4</v>
      </c>
      <c r="D287" s="1">
        <f t="shared" si="14"/>
        <v>12.3</v>
      </c>
      <c r="E287" s="1">
        <v>16.100000000000001</v>
      </c>
      <c r="F287" s="1">
        <v>17.399999999999999</v>
      </c>
      <c r="G287" s="1">
        <f t="shared" si="12"/>
        <v>16.75</v>
      </c>
      <c r="H287" s="1">
        <v>13.9</v>
      </c>
      <c r="I287" s="1">
        <v>14.6</v>
      </c>
      <c r="J287" s="1">
        <f t="shared" si="13"/>
        <v>14.25</v>
      </c>
      <c r="K287" s="1">
        <v>5.8</v>
      </c>
    </row>
    <row r="288" spans="1:11" x14ac:dyDescent="0.25">
      <c r="A288" s="4">
        <v>44483</v>
      </c>
      <c r="D288" s="1" t="str">
        <f t="shared" si="14"/>
        <v/>
      </c>
      <c r="G288" s="1" t="str">
        <f t="shared" si="12"/>
        <v/>
      </c>
      <c r="J288" s="1" t="str">
        <f t="shared" si="13"/>
        <v/>
      </c>
    </row>
    <row r="289" spans="1:11" x14ac:dyDescent="0.25">
      <c r="A289" s="4">
        <v>44484</v>
      </c>
      <c r="D289" s="1" t="str">
        <f t="shared" si="14"/>
        <v/>
      </c>
      <c r="G289" s="1" t="str">
        <f t="shared" si="12"/>
        <v/>
      </c>
      <c r="J289" s="1" t="str">
        <f t="shared" si="13"/>
        <v/>
      </c>
    </row>
    <row r="290" spans="1:11" x14ac:dyDescent="0.25">
      <c r="A290" s="4">
        <v>44485</v>
      </c>
      <c r="B290" s="1">
        <v>23.8</v>
      </c>
      <c r="D290" s="1">
        <f t="shared" si="14"/>
        <v>23.8</v>
      </c>
      <c r="E290" s="1">
        <v>21.5</v>
      </c>
      <c r="G290" s="1">
        <f t="shared" si="12"/>
        <v>21.5</v>
      </c>
      <c r="H290" s="1">
        <v>20.100000000000001</v>
      </c>
      <c r="J290" s="1">
        <f t="shared" si="13"/>
        <v>20.100000000000001</v>
      </c>
      <c r="K290" s="1">
        <v>3.8</v>
      </c>
    </row>
    <row r="291" spans="1:11" x14ac:dyDescent="0.25">
      <c r="A291" s="4">
        <v>44486</v>
      </c>
      <c r="D291" s="1" t="str">
        <f t="shared" si="14"/>
        <v/>
      </c>
      <c r="G291" s="1" t="str">
        <f t="shared" si="12"/>
        <v/>
      </c>
      <c r="J291" s="1" t="str">
        <f t="shared" si="13"/>
        <v/>
      </c>
    </row>
    <row r="292" spans="1:11" x14ac:dyDescent="0.25">
      <c r="A292" s="4">
        <v>44487</v>
      </c>
      <c r="D292" s="1" t="str">
        <f t="shared" si="14"/>
        <v/>
      </c>
      <c r="G292" s="1" t="str">
        <f t="shared" si="12"/>
        <v/>
      </c>
      <c r="J292" s="1" t="str">
        <f t="shared" si="13"/>
        <v/>
      </c>
    </row>
    <row r="293" spans="1:11" x14ac:dyDescent="0.25">
      <c r="A293" s="4">
        <v>44488</v>
      </c>
      <c r="B293" s="1">
        <v>36.6</v>
      </c>
      <c r="D293" s="1">
        <f t="shared" si="14"/>
        <v>36.6</v>
      </c>
      <c r="E293" s="1">
        <v>25.1</v>
      </c>
      <c r="F293" s="1">
        <v>27.1</v>
      </c>
      <c r="G293" s="1">
        <f t="shared" si="12"/>
        <v>26.1</v>
      </c>
      <c r="H293" s="1">
        <v>21.1</v>
      </c>
      <c r="I293" s="1">
        <v>21</v>
      </c>
      <c r="J293" s="1">
        <f t="shared" si="13"/>
        <v>21.05</v>
      </c>
      <c r="K293" s="1">
        <v>18.7</v>
      </c>
    </row>
    <row r="294" spans="1:11" x14ac:dyDescent="0.25">
      <c r="A294" s="4">
        <v>44489</v>
      </c>
      <c r="D294" s="1" t="str">
        <f t="shared" si="14"/>
        <v/>
      </c>
      <c r="G294" s="1" t="str">
        <f t="shared" si="12"/>
        <v/>
      </c>
      <c r="J294" s="1" t="str">
        <f t="shared" si="13"/>
        <v/>
      </c>
    </row>
    <row r="295" spans="1:11" x14ac:dyDescent="0.25">
      <c r="A295" s="4">
        <v>44490</v>
      </c>
      <c r="D295" s="1" t="str">
        <f t="shared" si="14"/>
        <v/>
      </c>
      <c r="G295" s="1" t="str">
        <f t="shared" si="12"/>
        <v/>
      </c>
      <c r="J295" s="1" t="str">
        <f t="shared" si="13"/>
        <v/>
      </c>
    </row>
    <row r="296" spans="1:11" x14ac:dyDescent="0.25">
      <c r="A296" s="4">
        <v>44491</v>
      </c>
      <c r="B296" s="1">
        <v>7.9</v>
      </c>
      <c r="D296" s="1">
        <f t="shared" si="14"/>
        <v>7.9</v>
      </c>
      <c r="E296" s="1">
        <v>13.1</v>
      </c>
      <c r="G296" s="1">
        <f t="shared" si="12"/>
        <v>13.1</v>
      </c>
      <c r="H296" s="1">
        <v>15.6</v>
      </c>
      <c r="J296" s="1">
        <f t="shared" si="13"/>
        <v>15.6</v>
      </c>
      <c r="K296" s="1">
        <v>18.5</v>
      </c>
    </row>
    <row r="297" spans="1:11" x14ac:dyDescent="0.25">
      <c r="A297" s="4">
        <v>44492</v>
      </c>
      <c r="D297" s="1" t="str">
        <f t="shared" si="14"/>
        <v/>
      </c>
      <c r="G297" s="1" t="str">
        <f t="shared" si="12"/>
        <v/>
      </c>
      <c r="J297" s="1" t="str">
        <f t="shared" si="13"/>
        <v/>
      </c>
    </row>
    <row r="298" spans="1:11" x14ac:dyDescent="0.25">
      <c r="A298" s="4">
        <v>44493</v>
      </c>
      <c r="D298" s="1" t="str">
        <f t="shared" si="14"/>
        <v/>
      </c>
      <c r="G298" s="1" t="str">
        <f t="shared" si="12"/>
        <v/>
      </c>
      <c r="J298" s="1" t="str">
        <f t="shared" si="13"/>
        <v/>
      </c>
    </row>
    <row r="299" spans="1:11" x14ac:dyDescent="0.25">
      <c r="A299" s="4">
        <v>44494</v>
      </c>
      <c r="B299" s="1">
        <v>3.4</v>
      </c>
      <c r="C299" s="1">
        <v>3.8</v>
      </c>
      <c r="D299" s="1">
        <f t="shared" si="14"/>
        <v>3.5999999999999996</v>
      </c>
      <c r="E299" s="1">
        <v>6.8</v>
      </c>
      <c r="F299" s="1">
        <v>6.8</v>
      </c>
      <c r="G299" s="1">
        <f t="shared" si="12"/>
        <v>6.8</v>
      </c>
      <c r="H299" s="1">
        <v>3.2</v>
      </c>
      <c r="I299" s="1">
        <v>3.4</v>
      </c>
      <c r="J299" s="1">
        <f t="shared" si="13"/>
        <v>3.3</v>
      </c>
      <c r="K299" s="1">
        <v>2.7</v>
      </c>
    </row>
    <row r="300" spans="1:11" x14ac:dyDescent="0.25">
      <c r="A300" s="4">
        <v>44495</v>
      </c>
      <c r="D300" s="1" t="str">
        <f t="shared" si="14"/>
        <v/>
      </c>
      <c r="G300" s="1" t="str">
        <f t="shared" si="12"/>
        <v/>
      </c>
      <c r="J300" s="1" t="str">
        <f t="shared" si="13"/>
        <v/>
      </c>
    </row>
    <row r="301" spans="1:11" x14ac:dyDescent="0.25">
      <c r="A301" s="4">
        <v>44496</v>
      </c>
      <c r="D301" s="1" t="str">
        <f t="shared" si="14"/>
        <v/>
      </c>
      <c r="G301" s="1" t="str">
        <f t="shared" si="12"/>
        <v/>
      </c>
      <c r="J301" s="1" t="str">
        <f t="shared" si="13"/>
        <v/>
      </c>
    </row>
    <row r="302" spans="1:11" x14ac:dyDescent="0.25">
      <c r="A302" s="4">
        <v>44497</v>
      </c>
      <c r="B302" s="1">
        <v>5.7</v>
      </c>
      <c r="D302" s="1">
        <f t="shared" si="14"/>
        <v>5.7</v>
      </c>
      <c r="E302" s="1">
        <v>5.8</v>
      </c>
      <c r="G302" s="1">
        <f t="shared" si="12"/>
        <v>5.8</v>
      </c>
      <c r="H302" s="1">
        <v>6.7</v>
      </c>
      <c r="J302" s="1">
        <f t="shared" si="13"/>
        <v>6.7</v>
      </c>
      <c r="K302" s="1">
        <v>3.6</v>
      </c>
    </row>
    <row r="303" spans="1:11" x14ac:dyDescent="0.25">
      <c r="A303" s="4">
        <v>44498</v>
      </c>
      <c r="D303" s="1" t="str">
        <f t="shared" si="14"/>
        <v/>
      </c>
      <c r="G303" s="1" t="str">
        <f t="shared" si="12"/>
        <v/>
      </c>
      <c r="J303" s="1" t="str">
        <f t="shared" si="13"/>
        <v/>
      </c>
    </row>
    <row r="304" spans="1:11" x14ac:dyDescent="0.25">
      <c r="A304" s="4">
        <v>44499</v>
      </c>
      <c r="D304" s="1" t="str">
        <f t="shared" si="14"/>
        <v/>
      </c>
      <c r="G304" s="1" t="str">
        <f t="shared" si="12"/>
        <v/>
      </c>
      <c r="J304" s="1" t="str">
        <f t="shared" si="13"/>
        <v/>
      </c>
    </row>
    <row r="305" spans="1:11" x14ac:dyDescent="0.25">
      <c r="A305" s="4">
        <v>44500</v>
      </c>
      <c r="B305" s="1">
        <v>6.9</v>
      </c>
      <c r="C305" s="1">
        <v>6.6</v>
      </c>
      <c r="D305" s="1">
        <f t="shared" si="14"/>
        <v>6.75</v>
      </c>
      <c r="E305" s="1">
        <v>6.7</v>
      </c>
      <c r="F305" s="1">
        <v>5.2</v>
      </c>
      <c r="G305" s="1">
        <f t="shared" si="12"/>
        <v>5.95</v>
      </c>
      <c r="H305" s="1">
        <v>7.1</v>
      </c>
      <c r="I305" s="1">
        <v>6.3</v>
      </c>
      <c r="J305" s="1">
        <f t="shared" si="13"/>
        <v>6.6999999999999993</v>
      </c>
      <c r="K305" s="1">
        <v>4.9000000000000004</v>
      </c>
    </row>
    <row r="306" spans="1:11" x14ac:dyDescent="0.25">
      <c r="A306" s="4">
        <v>44501</v>
      </c>
      <c r="D306" s="1" t="str">
        <f t="shared" si="14"/>
        <v/>
      </c>
      <c r="G306" s="1" t="str">
        <f t="shared" si="12"/>
        <v/>
      </c>
      <c r="J306" s="1" t="str">
        <f t="shared" si="13"/>
        <v/>
      </c>
    </row>
    <row r="307" spans="1:11" x14ac:dyDescent="0.25">
      <c r="A307" s="4">
        <v>44502</v>
      </c>
      <c r="D307" s="1" t="str">
        <f t="shared" si="14"/>
        <v/>
      </c>
      <c r="G307" s="1" t="str">
        <f t="shared" si="12"/>
        <v/>
      </c>
      <c r="J307" s="1" t="str">
        <f t="shared" si="13"/>
        <v/>
      </c>
    </row>
    <row r="308" spans="1:11" x14ac:dyDescent="0.25">
      <c r="A308" s="4">
        <v>44503</v>
      </c>
      <c r="B308" s="1">
        <v>27.7</v>
      </c>
      <c r="D308" s="1">
        <f t="shared" si="14"/>
        <v>27.7</v>
      </c>
      <c r="E308" s="1">
        <v>26.4</v>
      </c>
      <c r="G308" s="1">
        <f t="shared" si="12"/>
        <v>26.4</v>
      </c>
      <c r="H308" s="1">
        <v>17.100000000000001</v>
      </c>
      <c r="J308" s="1">
        <f t="shared" si="13"/>
        <v>17.100000000000001</v>
      </c>
      <c r="K308" s="1">
        <v>15.7</v>
      </c>
    </row>
    <row r="309" spans="1:11" x14ac:dyDescent="0.25">
      <c r="A309" s="4">
        <v>44504</v>
      </c>
      <c r="D309" s="1" t="str">
        <f t="shared" si="14"/>
        <v/>
      </c>
      <c r="G309" s="1" t="str">
        <f t="shared" si="12"/>
        <v/>
      </c>
      <c r="J309" s="1" t="str">
        <f t="shared" si="13"/>
        <v/>
      </c>
    </row>
    <row r="310" spans="1:11" x14ac:dyDescent="0.25">
      <c r="A310" s="4">
        <v>44505</v>
      </c>
      <c r="D310" s="1" t="str">
        <f t="shared" si="14"/>
        <v/>
      </c>
      <c r="G310" s="1" t="str">
        <f t="shared" si="12"/>
        <v/>
      </c>
      <c r="J310" s="1" t="str">
        <f t="shared" si="13"/>
        <v/>
      </c>
    </row>
    <row r="311" spans="1:11" x14ac:dyDescent="0.25">
      <c r="A311" s="4">
        <v>44506</v>
      </c>
      <c r="B311" s="1">
        <v>32.9</v>
      </c>
      <c r="C311" s="1">
        <v>32.9</v>
      </c>
      <c r="D311" s="1">
        <f t="shared" si="14"/>
        <v>32.9</v>
      </c>
      <c r="E311" s="1">
        <v>21</v>
      </c>
      <c r="F311" s="1">
        <v>20.5</v>
      </c>
      <c r="G311" s="1">
        <f t="shared" si="12"/>
        <v>20.75</v>
      </c>
      <c r="H311" s="1">
        <v>21.9</v>
      </c>
      <c r="I311" s="1">
        <v>21.1</v>
      </c>
      <c r="J311" s="1">
        <f t="shared" si="13"/>
        <v>21.5</v>
      </c>
      <c r="K311" s="1">
        <v>19.2</v>
      </c>
    </row>
    <row r="312" spans="1:11" x14ac:dyDescent="0.25">
      <c r="A312" s="4">
        <v>44507</v>
      </c>
      <c r="D312" s="1" t="str">
        <f t="shared" si="14"/>
        <v/>
      </c>
      <c r="G312" s="1" t="str">
        <f t="shared" si="12"/>
        <v/>
      </c>
      <c r="J312" s="1" t="str">
        <f t="shared" si="13"/>
        <v/>
      </c>
    </row>
    <row r="313" spans="1:11" x14ac:dyDescent="0.25">
      <c r="A313" s="4">
        <v>44508</v>
      </c>
      <c r="D313" s="1" t="str">
        <f t="shared" si="14"/>
        <v/>
      </c>
      <c r="G313" s="1" t="str">
        <f t="shared" si="12"/>
        <v/>
      </c>
      <c r="J313" s="1" t="str">
        <f t="shared" si="13"/>
        <v/>
      </c>
    </row>
    <row r="314" spans="1:11" x14ac:dyDescent="0.25">
      <c r="A314" s="4">
        <v>44509</v>
      </c>
      <c r="B314" s="1">
        <v>30.4</v>
      </c>
      <c r="D314" s="1">
        <f t="shared" si="14"/>
        <v>30.4</v>
      </c>
      <c r="E314" s="1">
        <v>38.6</v>
      </c>
      <c r="G314" s="1">
        <f t="shared" si="12"/>
        <v>38.6</v>
      </c>
      <c r="H314" s="1">
        <v>26.5</v>
      </c>
      <c r="J314" s="1">
        <f t="shared" si="13"/>
        <v>26.5</v>
      </c>
      <c r="K314" s="1">
        <v>45.6</v>
      </c>
    </row>
    <row r="315" spans="1:11" x14ac:dyDescent="0.25">
      <c r="A315" s="4">
        <v>44510</v>
      </c>
      <c r="D315" s="1" t="str">
        <f t="shared" si="14"/>
        <v/>
      </c>
      <c r="G315" s="1" t="str">
        <f t="shared" si="12"/>
        <v/>
      </c>
      <c r="J315" s="1" t="str">
        <f t="shared" si="13"/>
        <v/>
      </c>
    </row>
    <row r="316" spans="1:11" x14ac:dyDescent="0.25">
      <c r="A316" s="4">
        <v>44511</v>
      </c>
      <c r="D316" s="1" t="str">
        <f t="shared" si="14"/>
        <v/>
      </c>
      <c r="G316" s="1" t="str">
        <f t="shared" si="12"/>
        <v/>
      </c>
      <c r="J316" s="1" t="str">
        <f t="shared" si="13"/>
        <v/>
      </c>
    </row>
    <row r="317" spans="1:11" x14ac:dyDescent="0.25">
      <c r="A317" s="4">
        <v>44512</v>
      </c>
      <c r="B317" s="1">
        <v>2.1</v>
      </c>
      <c r="C317" s="1">
        <v>2.2999999999999998</v>
      </c>
      <c r="D317" s="1">
        <f t="shared" si="14"/>
        <v>2.2000000000000002</v>
      </c>
      <c r="E317" s="1">
        <v>3.9</v>
      </c>
      <c r="F317" s="1">
        <v>4.2</v>
      </c>
      <c r="G317" s="1">
        <f t="shared" si="12"/>
        <v>4.05</v>
      </c>
      <c r="H317" s="1">
        <v>3</v>
      </c>
      <c r="I317" s="1">
        <v>2.7</v>
      </c>
      <c r="J317" s="1">
        <f t="shared" si="13"/>
        <v>2.85</v>
      </c>
      <c r="K317" s="1">
        <v>4.4000000000000004</v>
      </c>
    </row>
    <row r="318" spans="1:11" x14ac:dyDescent="0.25">
      <c r="A318" s="4">
        <v>44513</v>
      </c>
      <c r="D318" s="1" t="str">
        <f t="shared" si="14"/>
        <v/>
      </c>
      <c r="G318" s="1" t="str">
        <f t="shared" si="12"/>
        <v/>
      </c>
      <c r="J318" s="1" t="str">
        <f t="shared" si="13"/>
        <v/>
      </c>
    </row>
    <row r="319" spans="1:11" x14ac:dyDescent="0.25">
      <c r="A319" s="4">
        <v>44514</v>
      </c>
      <c r="D319" s="1" t="str">
        <f t="shared" si="14"/>
        <v/>
      </c>
      <c r="G319" s="1" t="str">
        <f t="shared" si="12"/>
        <v/>
      </c>
      <c r="J319" s="1" t="str">
        <f t="shared" si="13"/>
        <v/>
      </c>
    </row>
    <row r="320" spans="1:11" x14ac:dyDescent="0.25">
      <c r="A320" s="4">
        <v>44515</v>
      </c>
      <c r="B320" s="1">
        <v>7.7</v>
      </c>
      <c r="D320" s="1">
        <f t="shared" si="14"/>
        <v>7.7</v>
      </c>
      <c r="E320" s="1">
        <v>11.3</v>
      </c>
      <c r="G320" s="1">
        <f t="shared" si="12"/>
        <v>11.3</v>
      </c>
      <c r="H320" s="1">
        <v>7.1</v>
      </c>
      <c r="J320" s="1">
        <f t="shared" si="13"/>
        <v>7.1</v>
      </c>
      <c r="K320" s="1">
        <v>8.6999999999999993</v>
      </c>
    </row>
    <row r="321" spans="1:11" x14ac:dyDescent="0.25">
      <c r="A321" s="4">
        <v>44516</v>
      </c>
      <c r="D321" s="1" t="str">
        <f t="shared" si="14"/>
        <v/>
      </c>
      <c r="G321" s="1" t="str">
        <f t="shared" si="12"/>
        <v/>
      </c>
      <c r="J321" s="1" t="str">
        <f t="shared" si="13"/>
        <v/>
      </c>
    </row>
    <row r="322" spans="1:11" x14ac:dyDescent="0.25">
      <c r="A322" s="4">
        <v>44517</v>
      </c>
      <c r="D322" s="1" t="str">
        <f t="shared" si="14"/>
        <v/>
      </c>
      <c r="G322" s="1" t="str">
        <f t="shared" ref="G322:G385" si="15">IF(ISERROR(AVERAGE(E322:F322))=FALSE,AVERAGE(E322:F322),"")</f>
        <v/>
      </c>
      <c r="J322" s="1" t="str">
        <f t="shared" ref="J322:J385" si="16">IF(ISERROR(AVERAGE(H322:I322))=FALSE,AVERAGE(H322:I322),"")</f>
        <v/>
      </c>
    </row>
    <row r="323" spans="1:11" x14ac:dyDescent="0.25">
      <c r="A323" s="4">
        <v>44518</v>
      </c>
      <c r="B323" s="1">
        <v>15.3</v>
      </c>
      <c r="C323" s="1">
        <v>16.399999999999999</v>
      </c>
      <c r="D323" s="1">
        <f t="shared" ref="D323:D386" si="17">IF(ISERROR(AVERAGE(B323:C323))=FALSE,AVERAGE(B323:C323),"")</f>
        <v>15.85</v>
      </c>
      <c r="E323" s="1">
        <v>25.7</v>
      </c>
      <c r="F323" s="1">
        <v>28.6</v>
      </c>
      <c r="G323" s="1">
        <f t="shared" si="15"/>
        <v>27.15</v>
      </c>
      <c r="H323" s="1">
        <v>11.3</v>
      </c>
      <c r="I323" s="1">
        <v>10.1</v>
      </c>
      <c r="J323" s="1">
        <f t="shared" si="16"/>
        <v>10.7</v>
      </c>
      <c r="K323" s="1">
        <v>18.399999999999999</v>
      </c>
    </row>
    <row r="324" spans="1:11" x14ac:dyDescent="0.25">
      <c r="A324" s="4">
        <v>44519</v>
      </c>
      <c r="D324" s="1" t="str">
        <f t="shared" si="17"/>
        <v/>
      </c>
      <c r="G324" s="1" t="str">
        <f t="shared" si="15"/>
        <v/>
      </c>
      <c r="J324" s="1" t="str">
        <f t="shared" si="16"/>
        <v/>
      </c>
    </row>
    <row r="325" spans="1:11" x14ac:dyDescent="0.25">
      <c r="A325" s="4">
        <v>44520</v>
      </c>
      <c r="D325" s="1" t="str">
        <f t="shared" si="17"/>
        <v/>
      </c>
      <c r="G325" s="1" t="str">
        <f t="shared" si="15"/>
        <v/>
      </c>
      <c r="J325" s="1" t="str">
        <f t="shared" si="16"/>
        <v/>
      </c>
    </row>
    <row r="326" spans="1:11" x14ac:dyDescent="0.25">
      <c r="A326" s="4">
        <v>44521</v>
      </c>
      <c r="B326" s="1">
        <v>27.6</v>
      </c>
      <c r="D326" s="1">
        <f t="shared" si="17"/>
        <v>27.6</v>
      </c>
      <c r="E326" s="1">
        <v>19.8</v>
      </c>
      <c r="G326" s="1">
        <f t="shared" si="15"/>
        <v>19.8</v>
      </c>
      <c r="H326" s="1">
        <v>32.4</v>
      </c>
      <c r="J326" s="1">
        <f t="shared" si="16"/>
        <v>32.4</v>
      </c>
      <c r="K326" s="1">
        <v>26.7</v>
      </c>
    </row>
    <row r="327" spans="1:11" x14ac:dyDescent="0.25">
      <c r="A327" s="4">
        <v>44522</v>
      </c>
      <c r="D327" s="1" t="str">
        <f t="shared" si="17"/>
        <v/>
      </c>
      <c r="G327" s="1" t="str">
        <f t="shared" si="15"/>
        <v/>
      </c>
      <c r="J327" s="1" t="str">
        <f t="shared" si="16"/>
        <v/>
      </c>
    </row>
    <row r="328" spans="1:11" x14ac:dyDescent="0.25">
      <c r="A328" s="4">
        <v>44523</v>
      </c>
      <c r="D328" s="1" t="str">
        <f t="shared" si="17"/>
        <v/>
      </c>
      <c r="G328" s="1" t="str">
        <f t="shared" si="15"/>
        <v/>
      </c>
      <c r="J328" s="1" t="str">
        <f t="shared" si="16"/>
        <v/>
      </c>
    </row>
    <row r="329" spans="1:11" x14ac:dyDescent="0.25">
      <c r="A329" s="4">
        <v>44524</v>
      </c>
      <c r="B329" s="1">
        <v>37.4</v>
      </c>
      <c r="C329" s="1">
        <v>37.4</v>
      </c>
      <c r="D329" s="1">
        <f t="shared" si="17"/>
        <v>37.4</v>
      </c>
      <c r="E329" s="1">
        <v>29.6</v>
      </c>
      <c r="F329" s="1">
        <v>31.5</v>
      </c>
      <c r="G329" s="1">
        <f t="shared" si="15"/>
        <v>30.55</v>
      </c>
      <c r="H329" s="1">
        <v>24.1</v>
      </c>
      <c r="I329" s="1">
        <v>23.7</v>
      </c>
      <c r="J329" s="1">
        <f t="shared" si="16"/>
        <v>23.9</v>
      </c>
      <c r="K329" s="1">
        <v>27.8</v>
      </c>
    </row>
    <row r="330" spans="1:11" x14ac:dyDescent="0.25">
      <c r="A330" s="4">
        <v>44525</v>
      </c>
      <c r="D330" s="1" t="str">
        <f t="shared" si="17"/>
        <v/>
      </c>
      <c r="G330" s="1" t="str">
        <f t="shared" si="15"/>
        <v/>
      </c>
      <c r="J330" s="1" t="str">
        <f t="shared" si="16"/>
        <v/>
      </c>
    </row>
    <row r="331" spans="1:11" x14ac:dyDescent="0.25">
      <c r="A331" s="4">
        <v>44526</v>
      </c>
      <c r="D331" s="1" t="str">
        <f t="shared" si="17"/>
        <v/>
      </c>
      <c r="G331" s="1" t="str">
        <f t="shared" si="15"/>
        <v/>
      </c>
      <c r="J331" s="1" t="str">
        <f t="shared" si="16"/>
        <v/>
      </c>
    </row>
    <row r="332" spans="1:11" x14ac:dyDescent="0.25">
      <c r="A332" s="4">
        <v>44527</v>
      </c>
      <c r="B332" s="1">
        <v>21.2</v>
      </c>
      <c r="D332" s="1">
        <f t="shared" si="17"/>
        <v>21.2</v>
      </c>
      <c r="E332" s="1">
        <v>21.8</v>
      </c>
      <c r="G332" s="1">
        <f t="shared" si="15"/>
        <v>21.8</v>
      </c>
      <c r="H332" s="1">
        <v>15.6</v>
      </c>
      <c r="J332" s="1">
        <f t="shared" si="16"/>
        <v>15.6</v>
      </c>
      <c r="K332" s="1">
        <v>17.8</v>
      </c>
    </row>
    <row r="333" spans="1:11" x14ac:dyDescent="0.25">
      <c r="A333" s="4">
        <v>44528</v>
      </c>
      <c r="D333" s="1" t="str">
        <f t="shared" si="17"/>
        <v/>
      </c>
      <c r="G333" s="1" t="str">
        <f t="shared" si="15"/>
        <v/>
      </c>
      <c r="J333" s="1" t="str">
        <f t="shared" si="16"/>
        <v/>
      </c>
    </row>
    <row r="334" spans="1:11" x14ac:dyDescent="0.25">
      <c r="A334" s="4">
        <v>44529</v>
      </c>
      <c r="D334" s="1" t="str">
        <f t="shared" si="17"/>
        <v/>
      </c>
      <c r="G334" s="1" t="str">
        <f t="shared" si="15"/>
        <v/>
      </c>
      <c r="J334" s="1" t="str">
        <f t="shared" si="16"/>
        <v/>
      </c>
    </row>
    <row r="335" spans="1:11" x14ac:dyDescent="0.25">
      <c r="A335" s="4">
        <v>44530</v>
      </c>
      <c r="B335" s="1">
        <v>32.1</v>
      </c>
      <c r="C335" s="1">
        <v>32.4</v>
      </c>
      <c r="D335" s="1">
        <f t="shared" si="17"/>
        <v>32.25</v>
      </c>
      <c r="E335" s="1">
        <v>26.8</v>
      </c>
      <c r="F335" s="1">
        <v>28.2</v>
      </c>
      <c r="G335" s="1">
        <f t="shared" si="15"/>
        <v>27.5</v>
      </c>
      <c r="H335" s="1">
        <v>28.2</v>
      </c>
      <c r="I335" s="1">
        <v>28</v>
      </c>
      <c r="J335" s="1">
        <f t="shared" si="16"/>
        <v>28.1</v>
      </c>
      <c r="K335" s="1">
        <v>28.3</v>
      </c>
    </row>
    <row r="336" spans="1:11" x14ac:dyDescent="0.25">
      <c r="A336" s="4">
        <v>44531</v>
      </c>
      <c r="D336" s="1" t="str">
        <f t="shared" si="17"/>
        <v/>
      </c>
      <c r="G336" s="1" t="str">
        <f t="shared" si="15"/>
        <v/>
      </c>
      <c r="J336" s="1" t="str">
        <f t="shared" si="16"/>
        <v/>
      </c>
    </row>
    <row r="337" spans="1:11" x14ac:dyDescent="0.25">
      <c r="A337" s="4">
        <v>44532</v>
      </c>
      <c r="D337" s="1" t="str">
        <f t="shared" si="17"/>
        <v/>
      </c>
      <c r="G337" s="1" t="str">
        <f t="shared" si="15"/>
        <v/>
      </c>
      <c r="J337" s="1" t="str">
        <f t="shared" si="16"/>
        <v/>
      </c>
    </row>
    <row r="338" spans="1:11" x14ac:dyDescent="0.25">
      <c r="A338" s="4">
        <v>44533</v>
      </c>
      <c r="B338" s="1">
        <v>17.7</v>
      </c>
      <c r="D338" s="1">
        <f t="shared" si="17"/>
        <v>17.7</v>
      </c>
      <c r="E338" s="1">
        <v>26.4</v>
      </c>
      <c r="G338" s="1">
        <f t="shared" si="15"/>
        <v>26.4</v>
      </c>
      <c r="H338" s="1">
        <v>16.600000000000001</v>
      </c>
      <c r="J338" s="1">
        <f t="shared" si="16"/>
        <v>16.600000000000001</v>
      </c>
      <c r="K338" s="1">
        <v>30.1</v>
      </c>
    </row>
    <row r="339" spans="1:11" x14ac:dyDescent="0.25">
      <c r="A339" s="4">
        <v>44534</v>
      </c>
      <c r="D339" s="1" t="str">
        <f t="shared" si="17"/>
        <v/>
      </c>
      <c r="G339" s="1" t="str">
        <f t="shared" si="15"/>
        <v/>
      </c>
      <c r="J339" s="1" t="str">
        <f t="shared" si="16"/>
        <v/>
      </c>
    </row>
    <row r="340" spans="1:11" x14ac:dyDescent="0.25">
      <c r="A340" s="4">
        <v>44535</v>
      </c>
      <c r="D340" s="1" t="str">
        <f t="shared" si="17"/>
        <v/>
      </c>
      <c r="G340" s="1" t="str">
        <f t="shared" si="15"/>
        <v/>
      </c>
      <c r="J340" s="1" t="str">
        <f t="shared" si="16"/>
        <v/>
      </c>
    </row>
    <row r="341" spans="1:11" x14ac:dyDescent="0.25">
      <c r="A341" s="4">
        <v>44536</v>
      </c>
      <c r="B341" s="1">
        <v>12</v>
      </c>
      <c r="C341" s="1">
        <v>12.5</v>
      </c>
      <c r="D341" s="1">
        <f t="shared" si="17"/>
        <v>12.25</v>
      </c>
      <c r="E341" s="1">
        <v>13.6</v>
      </c>
      <c r="F341" s="1">
        <v>13.8</v>
      </c>
      <c r="G341" s="1">
        <f t="shared" si="15"/>
        <v>13.7</v>
      </c>
      <c r="H341" s="1">
        <v>8.9</v>
      </c>
      <c r="I341" s="1">
        <v>8.3000000000000007</v>
      </c>
      <c r="J341" s="1">
        <f t="shared" si="16"/>
        <v>8.6000000000000014</v>
      </c>
      <c r="K341" s="1">
        <v>20</v>
      </c>
    </row>
    <row r="342" spans="1:11" x14ac:dyDescent="0.25">
      <c r="A342" s="4">
        <v>44537</v>
      </c>
      <c r="D342" s="1" t="str">
        <f t="shared" si="17"/>
        <v/>
      </c>
      <c r="G342" s="1" t="str">
        <f t="shared" si="15"/>
        <v/>
      </c>
      <c r="J342" s="1" t="str">
        <f t="shared" si="16"/>
        <v/>
      </c>
    </row>
    <row r="343" spans="1:11" x14ac:dyDescent="0.25">
      <c r="A343" s="4">
        <v>44538</v>
      </c>
      <c r="D343" s="1" t="str">
        <f t="shared" si="17"/>
        <v/>
      </c>
      <c r="G343" s="1" t="str">
        <f t="shared" si="15"/>
        <v/>
      </c>
      <c r="J343" s="1" t="str">
        <f t="shared" si="16"/>
        <v/>
      </c>
    </row>
    <row r="344" spans="1:11" x14ac:dyDescent="0.25">
      <c r="A344" s="4">
        <v>44539</v>
      </c>
      <c r="B344" s="1">
        <v>33.9</v>
      </c>
      <c r="D344" s="1">
        <f t="shared" si="17"/>
        <v>33.9</v>
      </c>
      <c r="E344" s="1">
        <v>31.2</v>
      </c>
      <c r="G344" s="1">
        <f t="shared" si="15"/>
        <v>31.2</v>
      </c>
      <c r="H344" s="1">
        <v>35.299999999999997</v>
      </c>
      <c r="J344" s="1">
        <f t="shared" si="16"/>
        <v>35.299999999999997</v>
      </c>
      <c r="K344" s="1">
        <v>34.9</v>
      </c>
    </row>
    <row r="345" spans="1:11" x14ac:dyDescent="0.25">
      <c r="A345" s="4">
        <v>44540</v>
      </c>
      <c r="D345" s="1" t="str">
        <f t="shared" si="17"/>
        <v/>
      </c>
      <c r="G345" s="1" t="str">
        <f t="shared" si="15"/>
        <v/>
      </c>
      <c r="J345" s="1" t="str">
        <f t="shared" si="16"/>
        <v/>
      </c>
    </row>
    <row r="346" spans="1:11" x14ac:dyDescent="0.25">
      <c r="A346" s="4">
        <v>44541</v>
      </c>
      <c r="D346" s="1" t="str">
        <f t="shared" si="17"/>
        <v/>
      </c>
      <c r="G346" s="1" t="str">
        <f t="shared" si="15"/>
        <v/>
      </c>
      <c r="J346" s="1" t="str">
        <f t="shared" si="16"/>
        <v/>
      </c>
    </row>
    <row r="347" spans="1:11" x14ac:dyDescent="0.25">
      <c r="A347" s="4">
        <v>44542</v>
      </c>
      <c r="B347" s="1">
        <v>11.6</v>
      </c>
      <c r="C347" s="1">
        <v>11.7</v>
      </c>
      <c r="D347" s="1">
        <f t="shared" si="17"/>
        <v>11.649999999999999</v>
      </c>
      <c r="E347" s="1">
        <v>20</v>
      </c>
      <c r="F347" s="1">
        <v>17.399999999999999</v>
      </c>
      <c r="G347" s="1">
        <f t="shared" si="15"/>
        <v>18.7</v>
      </c>
      <c r="H347" s="1">
        <v>6</v>
      </c>
      <c r="I347" s="1">
        <v>6.7</v>
      </c>
      <c r="J347" s="1">
        <f t="shared" si="16"/>
        <v>6.35</v>
      </c>
      <c r="K347" s="1">
        <v>4.8</v>
      </c>
    </row>
    <row r="348" spans="1:11" x14ac:dyDescent="0.25">
      <c r="A348" s="4">
        <v>44543</v>
      </c>
      <c r="D348" s="1" t="str">
        <f t="shared" si="17"/>
        <v/>
      </c>
      <c r="G348" s="1" t="str">
        <f t="shared" si="15"/>
        <v/>
      </c>
      <c r="J348" s="1" t="str">
        <f t="shared" si="16"/>
        <v/>
      </c>
    </row>
    <row r="349" spans="1:11" x14ac:dyDescent="0.25">
      <c r="A349" s="4">
        <v>44544</v>
      </c>
      <c r="D349" s="1" t="str">
        <f t="shared" si="17"/>
        <v/>
      </c>
      <c r="G349" s="1" t="str">
        <f t="shared" si="15"/>
        <v/>
      </c>
      <c r="J349" s="1" t="str">
        <f t="shared" si="16"/>
        <v/>
      </c>
    </row>
    <row r="350" spans="1:11" x14ac:dyDescent="0.25">
      <c r="A350" s="4">
        <v>44545</v>
      </c>
      <c r="B350" s="1">
        <v>55</v>
      </c>
      <c r="D350" s="1">
        <f t="shared" si="17"/>
        <v>55</v>
      </c>
      <c r="E350" s="1">
        <v>68.7</v>
      </c>
      <c r="G350" s="1">
        <f t="shared" si="15"/>
        <v>68.7</v>
      </c>
      <c r="H350" s="1">
        <v>35</v>
      </c>
      <c r="J350" s="1">
        <f t="shared" si="16"/>
        <v>35</v>
      </c>
      <c r="K350" s="1">
        <v>56.4</v>
      </c>
    </row>
    <row r="351" spans="1:11" x14ac:dyDescent="0.25">
      <c r="A351" s="4">
        <v>44546</v>
      </c>
      <c r="D351" s="1" t="str">
        <f t="shared" si="17"/>
        <v/>
      </c>
      <c r="G351" s="1" t="str">
        <f t="shared" si="15"/>
        <v/>
      </c>
      <c r="J351" s="1" t="str">
        <f t="shared" si="16"/>
        <v/>
      </c>
    </row>
    <row r="352" spans="1:11" x14ac:dyDescent="0.25">
      <c r="A352" s="4">
        <v>44547</v>
      </c>
      <c r="D352" s="1" t="str">
        <f t="shared" si="17"/>
        <v/>
      </c>
      <c r="G352" s="1" t="str">
        <f t="shared" si="15"/>
        <v/>
      </c>
      <c r="J352" s="1" t="str">
        <f t="shared" si="16"/>
        <v/>
      </c>
    </row>
    <row r="353" spans="1:11" x14ac:dyDescent="0.25">
      <c r="A353" s="4">
        <v>44548</v>
      </c>
      <c r="B353" s="1">
        <v>15</v>
      </c>
      <c r="C353" s="1">
        <v>14.8</v>
      </c>
      <c r="D353" s="1">
        <f t="shared" si="17"/>
        <v>14.9</v>
      </c>
      <c r="E353" s="1">
        <v>14.7</v>
      </c>
      <c r="F353" s="1">
        <v>15</v>
      </c>
      <c r="G353" s="1">
        <f t="shared" si="15"/>
        <v>14.85</v>
      </c>
      <c r="H353" s="1">
        <v>12.2</v>
      </c>
      <c r="I353" s="1">
        <v>12.4</v>
      </c>
      <c r="J353" s="1">
        <f t="shared" si="16"/>
        <v>12.3</v>
      </c>
      <c r="K353" s="1">
        <v>20.8</v>
      </c>
    </row>
    <row r="354" spans="1:11" x14ac:dyDescent="0.25">
      <c r="A354" s="4">
        <v>44549</v>
      </c>
      <c r="D354" s="1" t="str">
        <f t="shared" si="17"/>
        <v/>
      </c>
      <c r="G354" s="1" t="str">
        <f t="shared" si="15"/>
        <v/>
      </c>
      <c r="J354" s="1" t="str">
        <f t="shared" si="16"/>
        <v/>
      </c>
    </row>
    <row r="355" spans="1:11" x14ac:dyDescent="0.25">
      <c r="A355" s="4">
        <v>44550</v>
      </c>
      <c r="D355" s="1" t="str">
        <f t="shared" si="17"/>
        <v/>
      </c>
      <c r="G355" s="1" t="str">
        <f t="shared" si="15"/>
        <v/>
      </c>
      <c r="J355" s="1" t="str">
        <f t="shared" si="16"/>
        <v/>
      </c>
    </row>
    <row r="356" spans="1:11" x14ac:dyDescent="0.25">
      <c r="A356" s="4">
        <v>44551</v>
      </c>
      <c r="B356" s="1">
        <v>27.2</v>
      </c>
      <c r="D356" s="1">
        <f t="shared" si="17"/>
        <v>27.2</v>
      </c>
      <c r="E356" s="1">
        <v>18.899999999999999</v>
      </c>
      <c r="G356" s="1">
        <f t="shared" si="15"/>
        <v>18.899999999999999</v>
      </c>
      <c r="H356" s="1">
        <v>27</v>
      </c>
      <c r="J356" s="1">
        <f t="shared" si="16"/>
        <v>27</v>
      </c>
      <c r="K356" s="1">
        <v>26.8</v>
      </c>
    </row>
    <row r="357" spans="1:11" x14ac:dyDescent="0.25">
      <c r="A357" s="4">
        <v>44552</v>
      </c>
      <c r="D357" s="1" t="str">
        <f t="shared" si="17"/>
        <v/>
      </c>
      <c r="G357" s="1" t="str">
        <f t="shared" si="15"/>
        <v/>
      </c>
      <c r="J357" s="1" t="str">
        <f t="shared" si="16"/>
        <v/>
      </c>
    </row>
    <row r="358" spans="1:11" x14ac:dyDescent="0.25">
      <c r="A358" s="4">
        <v>44553</v>
      </c>
      <c r="D358" s="1" t="str">
        <f t="shared" si="17"/>
        <v/>
      </c>
      <c r="G358" s="1" t="str">
        <f t="shared" si="15"/>
        <v/>
      </c>
      <c r="J358" s="1" t="str">
        <f t="shared" si="16"/>
        <v/>
      </c>
    </row>
    <row r="359" spans="1:11" x14ac:dyDescent="0.25">
      <c r="A359" s="4">
        <v>44554</v>
      </c>
      <c r="B359" s="1">
        <v>23</v>
      </c>
      <c r="C359" s="1">
        <v>22.8</v>
      </c>
      <c r="D359" s="1">
        <f t="shared" si="17"/>
        <v>22.9</v>
      </c>
      <c r="E359" s="1">
        <v>21.1</v>
      </c>
      <c r="F359" s="1">
        <v>22.5</v>
      </c>
      <c r="G359" s="1">
        <f t="shared" si="15"/>
        <v>21.8</v>
      </c>
      <c r="H359" s="1">
        <v>18.2</v>
      </c>
      <c r="I359" s="1">
        <v>18.5</v>
      </c>
      <c r="J359" s="1">
        <f t="shared" si="16"/>
        <v>18.350000000000001</v>
      </c>
      <c r="K359" s="1">
        <v>16.399999999999999</v>
      </c>
    </row>
    <row r="360" spans="1:11" x14ac:dyDescent="0.25">
      <c r="A360" s="4">
        <v>44555</v>
      </c>
      <c r="D360" s="1" t="str">
        <f t="shared" si="17"/>
        <v/>
      </c>
      <c r="G360" s="1" t="str">
        <f t="shared" si="15"/>
        <v/>
      </c>
      <c r="J360" s="1" t="str">
        <f t="shared" si="16"/>
        <v/>
      </c>
    </row>
    <row r="361" spans="1:11" x14ac:dyDescent="0.25">
      <c r="A361" s="4">
        <v>44556</v>
      </c>
      <c r="D361" s="1" t="str">
        <f t="shared" si="17"/>
        <v/>
      </c>
      <c r="G361" s="1" t="str">
        <f t="shared" si="15"/>
        <v/>
      </c>
      <c r="J361" s="1" t="str">
        <f t="shared" si="16"/>
        <v/>
      </c>
    </row>
    <row r="362" spans="1:11" x14ac:dyDescent="0.25">
      <c r="A362" s="4">
        <v>44557</v>
      </c>
      <c r="B362" s="1">
        <v>11.2</v>
      </c>
      <c r="D362" s="1">
        <f t="shared" si="17"/>
        <v>11.2</v>
      </c>
      <c r="E362" s="1">
        <v>18.5</v>
      </c>
      <c r="G362" s="1">
        <f t="shared" si="15"/>
        <v>18.5</v>
      </c>
      <c r="H362" s="1">
        <v>9</v>
      </c>
      <c r="J362" s="1">
        <f t="shared" si="16"/>
        <v>9</v>
      </c>
      <c r="K362" s="1">
        <v>13.8</v>
      </c>
    </row>
    <row r="363" spans="1:11" x14ac:dyDescent="0.25">
      <c r="A363" s="4">
        <v>44558</v>
      </c>
      <c r="D363" s="1" t="str">
        <f t="shared" si="17"/>
        <v/>
      </c>
      <c r="G363" s="1" t="str">
        <f t="shared" si="15"/>
        <v/>
      </c>
      <c r="J363" s="1" t="str">
        <f t="shared" si="16"/>
        <v/>
      </c>
    </row>
    <row r="364" spans="1:11" x14ac:dyDescent="0.25">
      <c r="A364" s="4">
        <v>44559</v>
      </c>
      <c r="D364" s="1" t="str">
        <f t="shared" si="17"/>
        <v/>
      </c>
      <c r="G364" s="1" t="str">
        <f t="shared" si="15"/>
        <v/>
      </c>
      <c r="J364" s="1" t="str">
        <f t="shared" si="16"/>
        <v/>
      </c>
    </row>
    <row r="365" spans="1:11" x14ac:dyDescent="0.25">
      <c r="A365" s="4">
        <v>44560</v>
      </c>
      <c r="B365" s="1">
        <v>17.7</v>
      </c>
      <c r="C365" s="1">
        <v>17.7</v>
      </c>
      <c r="D365" s="1">
        <f t="shared" si="17"/>
        <v>17.7</v>
      </c>
      <c r="E365" s="1">
        <v>15.6</v>
      </c>
      <c r="F365" s="1">
        <v>16.399999999999999</v>
      </c>
      <c r="G365" s="1">
        <f t="shared" si="15"/>
        <v>16</v>
      </c>
      <c r="H365" s="1">
        <v>19.399999999999999</v>
      </c>
      <c r="I365" s="1">
        <v>19.2</v>
      </c>
      <c r="J365" s="1">
        <f t="shared" si="16"/>
        <v>19.299999999999997</v>
      </c>
      <c r="K365" s="1">
        <v>18.600000000000001</v>
      </c>
    </row>
    <row r="366" spans="1:11" x14ac:dyDescent="0.25">
      <c r="A366" s="4">
        <v>44561</v>
      </c>
      <c r="D366" s="1" t="str">
        <f t="shared" si="17"/>
        <v/>
      </c>
      <c r="G366" s="1" t="str">
        <f t="shared" si="15"/>
        <v/>
      </c>
      <c r="J366" s="1" t="str">
        <f t="shared" si="16"/>
        <v/>
      </c>
    </row>
    <row r="367" spans="1:11" x14ac:dyDescent="0.25">
      <c r="A367" s="4">
        <v>44562</v>
      </c>
      <c r="D367" s="1" t="str">
        <f t="shared" si="17"/>
        <v/>
      </c>
      <c r="G367" s="1" t="str">
        <f t="shared" si="15"/>
        <v/>
      </c>
      <c r="J367" s="1" t="str">
        <f t="shared" si="16"/>
        <v/>
      </c>
    </row>
    <row r="368" spans="1:11" x14ac:dyDescent="0.25">
      <c r="A368" s="4">
        <v>44563</v>
      </c>
      <c r="B368" s="1">
        <v>11.9</v>
      </c>
      <c r="D368" s="1">
        <f t="shared" si="17"/>
        <v>11.9</v>
      </c>
      <c r="E368" s="1">
        <v>8.1999999999999993</v>
      </c>
      <c r="G368" s="1">
        <f t="shared" si="15"/>
        <v>8.1999999999999993</v>
      </c>
      <c r="H368" s="1">
        <v>13.2</v>
      </c>
      <c r="J368" s="1">
        <f t="shared" si="16"/>
        <v>13.2</v>
      </c>
      <c r="K368" s="1">
        <v>8.6</v>
      </c>
    </row>
    <row r="369" spans="1:11" x14ac:dyDescent="0.25">
      <c r="A369" s="4">
        <v>44564</v>
      </c>
      <c r="D369" s="1" t="str">
        <f t="shared" si="17"/>
        <v/>
      </c>
      <c r="G369" s="1" t="str">
        <f t="shared" si="15"/>
        <v/>
      </c>
      <c r="J369" s="1" t="str">
        <f t="shared" si="16"/>
        <v/>
      </c>
    </row>
    <row r="370" spans="1:11" x14ac:dyDescent="0.25">
      <c r="A370" s="4">
        <v>44565</v>
      </c>
      <c r="D370" s="1" t="str">
        <f t="shared" si="17"/>
        <v/>
      </c>
      <c r="G370" s="1" t="str">
        <f t="shared" si="15"/>
        <v/>
      </c>
      <c r="J370" s="1" t="str">
        <f t="shared" si="16"/>
        <v/>
      </c>
    </row>
    <row r="371" spans="1:11" x14ac:dyDescent="0.25">
      <c r="A371" s="4">
        <v>44566</v>
      </c>
      <c r="B371" s="1">
        <v>21.5</v>
      </c>
      <c r="C371" s="1">
        <v>29.2</v>
      </c>
      <c r="D371" s="1">
        <f t="shared" si="17"/>
        <v>25.35</v>
      </c>
      <c r="E371" s="1">
        <v>22.1</v>
      </c>
      <c r="F371" s="1">
        <v>23.1</v>
      </c>
      <c r="G371" s="1">
        <f t="shared" si="15"/>
        <v>22.6</v>
      </c>
      <c r="H371" s="1">
        <v>29</v>
      </c>
      <c r="I371" s="1">
        <v>25.8</v>
      </c>
      <c r="J371" s="1">
        <f t="shared" si="16"/>
        <v>27.4</v>
      </c>
      <c r="K371" s="1">
        <v>20</v>
      </c>
    </row>
    <row r="372" spans="1:11" x14ac:dyDescent="0.25">
      <c r="A372" s="4">
        <v>44567</v>
      </c>
      <c r="D372" s="1" t="str">
        <f t="shared" si="17"/>
        <v/>
      </c>
      <c r="G372" s="1" t="str">
        <f t="shared" si="15"/>
        <v/>
      </c>
      <c r="J372" s="1" t="str">
        <f t="shared" si="16"/>
        <v/>
      </c>
    </row>
    <row r="373" spans="1:11" x14ac:dyDescent="0.25">
      <c r="A373" s="4">
        <v>44568</v>
      </c>
      <c r="D373" s="1" t="str">
        <f t="shared" si="17"/>
        <v/>
      </c>
      <c r="G373" s="1" t="str">
        <f t="shared" si="15"/>
        <v/>
      </c>
      <c r="J373" s="1" t="str">
        <f t="shared" si="16"/>
        <v/>
      </c>
    </row>
    <row r="374" spans="1:11" x14ac:dyDescent="0.25">
      <c r="A374" s="4">
        <v>44569</v>
      </c>
      <c r="D374" s="1" t="str">
        <f t="shared" si="17"/>
        <v/>
      </c>
      <c r="E374" s="1">
        <v>17.2</v>
      </c>
      <c r="G374" s="1">
        <f t="shared" si="15"/>
        <v>17.2</v>
      </c>
      <c r="H374" s="1">
        <v>12.9</v>
      </c>
      <c r="J374" s="1">
        <f t="shared" si="16"/>
        <v>12.9</v>
      </c>
      <c r="K374" s="1">
        <v>13.2</v>
      </c>
    </row>
    <row r="375" spans="1:11" x14ac:dyDescent="0.25">
      <c r="A375" s="4">
        <v>44570</v>
      </c>
      <c r="D375" s="1" t="str">
        <f t="shared" si="17"/>
        <v/>
      </c>
      <c r="G375" s="1" t="str">
        <f t="shared" si="15"/>
        <v/>
      </c>
      <c r="J375" s="1" t="str">
        <f t="shared" si="16"/>
        <v/>
      </c>
    </row>
    <row r="376" spans="1:11" x14ac:dyDescent="0.25">
      <c r="A376" s="4">
        <v>44571</v>
      </c>
      <c r="D376" s="1" t="str">
        <f t="shared" si="17"/>
        <v/>
      </c>
      <c r="G376" s="1" t="str">
        <f t="shared" si="15"/>
        <v/>
      </c>
      <c r="J376" s="1" t="str">
        <f t="shared" si="16"/>
        <v/>
      </c>
    </row>
    <row r="377" spans="1:11" x14ac:dyDescent="0.25">
      <c r="A377" s="4">
        <v>44572</v>
      </c>
      <c r="B377" s="1">
        <v>23.9</v>
      </c>
      <c r="C377" s="1">
        <v>24</v>
      </c>
      <c r="D377" s="1">
        <f t="shared" si="17"/>
        <v>23.95</v>
      </c>
      <c r="E377" s="1">
        <v>27.3</v>
      </c>
      <c r="F377" s="1">
        <v>28.5</v>
      </c>
      <c r="G377" s="1">
        <f t="shared" si="15"/>
        <v>27.9</v>
      </c>
      <c r="H377" s="1">
        <v>19.100000000000001</v>
      </c>
      <c r="I377" s="1">
        <v>18.600000000000001</v>
      </c>
      <c r="J377" s="1">
        <f t="shared" si="16"/>
        <v>18.850000000000001</v>
      </c>
      <c r="K377" s="1">
        <v>13.7</v>
      </c>
    </row>
    <row r="378" spans="1:11" x14ac:dyDescent="0.25">
      <c r="A378" s="4">
        <v>44573</v>
      </c>
      <c r="D378" s="1" t="str">
        <f t="shared" si="17"/>
        <v/>
      </c>
      <c r="G378" s="1" t="str">
        <f t="shared" si="15"/>
        <v/>
      </c>
      <c r="J378" s="1" t="str">
        <f t="shared" si="16"/>
        <v/>
      </c>
    </row>
    <row r="379" spans="1:11" x14ac:dyDescent="0.25">
      <c r="A379" s="4">
        <v>44574</v>
      </c>
      <c r="D379" s="1" t="str">
        <f t="shared" si="17"/>
        <v/>
      </c>
      <c r="G379" s="1" t="str">
        <f t="shared" si="15"/>
        <v/>
      </c>
      <c r="J379" s="1" t="str">
        <f t="shared" si="16"/>
        <v/>
      </c>
    </row>
    <row r="380" spans="1:11" x14ac:dyDescent="0.25">
      <c r="A380" s="4">
        <v>44575</v>
      </c>
      <c r="B380" s="1">
        <v>13.1</v>
      </c>
      <c r="D380" s="1">
        <f t="shared" si="17"/>
        <v>13.1</v>
      </c>
      <c r="E380" s="1">
        <v>15.2</v>
      </c>
      <c r="G380" s="1">
        <f t="shared" si="15"/>
        <v>15.2</v>
      </c>
      <c r="H380" s="1">
        <v>13.4</v>
      </c>
      <c r="J380" s="1">
        <f t="shared" si="16"/>
        <v>13.4</v>
      </c>
      <c r="K380" s="1">
        <v>19.399999999999999</v>
      </c>
    </row>
    <row r="381" spans="1:11" x14ac:dyDescent="0.25">
      <c r="A381" s="4">
        <v>44576</v>
      </c>
      <c r="D381" s="1" t="str">
        <f t="shared" si="17"/>
        <v/>
      </c>
      <c r="G381" s="1" t="str">
        <f t="shared" si="15"/>
        <v/>
      </c>
      <c r="J381" s="1" t="str">
        <f t="shared" si="16"/>
        <v/>
      </c>
    </row>
    <row r="382" spans="1:11" x14ac:dyDescent="0.25">
      <c r="A382" s="4">
        <v>44577</v>
      </c>
      <c r="D382" s="1" t="str">
        <f t="shared" si="17"/>
        <v/>
      </c>
      <c r="G382" s="1" t="str">
        <f t="shared" si="15"/>
        <v/>
      </c>
      <c r="J382" s="1" t="str">
        <f t="shared" si="16"/>
        <v/>
      </c>
    </row>
    <row r="383" spans="1:11" x14ac:dyDescent="0.25">
      <c r="A383" s="4">
        <v>44578</v>
      </c>
      <c r="B383" s="1">
        <v>6.9</v>
      </c>
      <c r="C383" s="1">
        <v>6.9</v>
      </c>
      <c r="D383" s="1">
        <f t="shared" si="17"/>
        <v>6.9</v>
      </c>
      <c r="E383" s="1">
        <v>5.6</v>
      </c>
      <c r="F383" s="1">
        <v>5.7</v>
      </c>
      <c r="G383" s="1">
        <f t="shared" si="15"/>
        <v>5.65</v>
      </c>
      <c r="I383" s="1">
        <v>9.1999999999999993</v>
      </c>
      <c r="J383" s="1">
        <f t="shared" si="16"/>
        <v>9.1999999999999993</v>
      </c>
      <c r="K383" s="1">
        <v>4.0999999999999996</v>
      </c>
    </row>
    <row r="384" spans="1:11" x14ac:dyDescent="0.25">
      <c r="A384" s="4">
        <v>44579</v>
      </c>
      <c r="D384" s="1" t="str">
        <f t="shared" si="17"/>
        <v/>
      </c>
      <c r="G384" s="1" t="str">
        <f t="shared" si="15"/>
        <v/>
      </c>
      <c r="J384" s="1" t="str">
        <f t="shared" si="16"/>
        <v/>
      </c>
    </row>
    <row r="385" spans="1:11" x14ac:dyDescent="0.25">
      <c r="A385" s="4">
        <v>44580</v>
      </c>
      <c r="D385" s="1" t="str">
        <f t="shared" si="17"/>
        <v/>
      </c>
      <c r="G385" s="1" t="str">
        <f t="shared" si="15"/>
        <v/>
      </c>
      <c r="H385" s="1">
        <v>9.8000000000000007</v>
      </c>
      <c r="J385" s="1">
        <f t="shared" si="16"/>
        <v>9.8000000000000007</v>
      </c>
    </row>
    <row r="386" spans="1:11" x14ac:dyDescent="0.25">
      <c r="A386" s="4">
        <v>44581</v>
      </c>
      <c r="B386" s="1">
        <v>17.399999999999999</v>
      </c>
      <c r="D386" s="1">
        <f t="shared" si="17"/>
        <v>17.399999999999999</v>
      </c>
      <c r="E386" s="1">
        <v>10.8</v>
      </c>
      <c r="G386" s="1">
        <f t="shared" ref="G386:G449" si="18">IF(ISERROR(AVERAGE(E386:F386))=FALSE,AVERAGE(E386:F386),"")</f>
        <v>10.8</v>
      </c>
      <c r="J386" s="1" t="str">
        <f t="shared" ref="J386:J449" si="19">IF(ISERROR(AVERAGE(H386:I386))=FALSE,AVERAGE(H386:I386),"")</f>
        <v/>
      </c>
      <c r="K386" s="1">
        <v>9.8000000000000007</v>
      </c>
    </row>
    <row r="387" spans="1:11" x14ac:dyDescent="0.25">
      <c r="A387" s="4">
        <v>44582</v>
      </c>
      <c r="D387" s="1" t="str">
        <f t="shared" ref="D387:D450" si="20">IF(ISERROR(AVERAGE(B387:C387))=FALSE,AVERAGE(B387:C387),"")</f>
        <v/>
      </c>
      <c r="G387" s="1" t="str">
        <f t="shared" si="18"/>
        <v/>
      </c>
      <c r="H387" s="1">
        <v>21.1</v>
      </c>
      <c r="J387" s="1">
        <f t="shared" si="19"/>
        <v>21.1</v>
      </c>
    </row>
    <row r="388" spans="1:11" x14ac:dyDescent="0.25">
      <c r="A388" s="4">
        <v>44583</v>
      </c>
      <c r="D388" s="1" t="str">
        <f t="shared" si="20"/>
        <v/>
      </c>
      <c r="G388" s="1" t="str">
        <f t="shared" si="18"/>
        <v/>
      </c>
      <c r="J388" s="1" t="str">
        <f t="shared" si="19"/>
        <v/>
      </c>
    </row>
    <row r="389" spans="1:11" x14ac:dyDescent="0.25">
      <c r="A389" s="4">
        <v>44584</v>
      </c>
      <c r="B389" s="1">
        <v>12.2</v>
      </c>
      <c r="C389" s="1">
        <v>11.9</v>
      </c>
      <c r="D389" s="1">
        <f t="shared" si="20"/>
        <v>12.05</v>
      </c>
      <c r="E389" s="1">
        <v>11.9</v>
      </c>
      <c r="F389" s="1">
        <v>11.6</v>
      </c>
      <c r="G389" s="1">
        <f t="shared" si="18"/>
        <v>11.75</v>
      </c>
      <c r="I389" s="1">
        <v>9.1</v>
      </c>
      <c r="J389" s="1">
        <f t="shared" si="19"/>
        <v>9.1</v>
      </c>
      <c r="K389" s="1">
        <v>8.9</v>
      </c>
    </row>
    <row r="390" spans="1:11" x14ac:dyDescent="0.25">
      <c r="A390" s="4">
        <v>44585</v>
      </c>
      <c r="D390" s="1" t="str">
        <f t="shared" si="20"/>
        <v/>
      </c>
      <c r="G390" s="1" t="str">
        <f t="shared" si="18"/>
        <v/>
      </c>
      <c r="J390" s="1" t="str">
        <f t="shared" si="19"/>
        <v/>
      </c>
    </row>
    <row r="391" spans="1:11" x14ac:dyDescent="0.25">
      <c r="A391" s="4">
        <v>44586</v>
      </c>
      <c r="D391" s="1" t="str">
        <f t="shared" si="20"/>
        <v/>
      </c>
      <c r="G391" s="1" t="str">
        <f t="shared" si="18"/>
        <v/>
      </c>
      <c r="H391" s="1">
        <v>14.3</v>
      </c>
      <c r="J391" s="1">
        <f t="shared" si="19"/>
        <v>14.3</v>
      </c>
    </row>
    <row r="392" spans="1:11" x14ac:dyDescent="0.25">
      <c r="A392" s="4">
        <v>44587</v>
      </c>
      <c r="B392" s="1">
        <v>20.2</v>
      </c>
      <c r="D392" s="1">
        <f t="shared" si="20"/>
        <v>20.2</v>
      </c>
      <c r="E392" s="1">
        <v>18.399999999999999</v>
      </c>
      <c r="G392" s="1">
        <f t="shared" si="18"/>
        <v>18.399999999999999</v>
      </c>
      <c r="J392" s="1" t="str">
        <f t="shared" si="19"/>
        <v/>
      </c>
      <c r="K392" s="1">
        <v>15.5</v>
      </c>
    </row>
    <row r="393" spans="1:11" x14ac:dyDescent="0.25">
      <c r="A393" s="4">
        <v>44588</v>
      </c>
      <c r="D393" s="1" t="str">
        <f t="shared" si="20"/>
        <v/>
      </c>
      <c r="G393" s="1" t="str">
        <f t="shared" si="18"/>
        <v/>
      </c>
      <c r="J393" s="1" t="str">
        <f t="shared" si="19"/>
        <v/>
      </c>
    </row>
    <row r="394" spans="1:11" x14ac:dyDescent="0.25">
      <c r="A394" s="4">
        <v>44589</v>
      </c>
      <c r="D394" s="1" t="str">
        <f t="shared" si="20"/>
        <v/>
      </c>
      <c r="G394" s="1" t="str">
        <f t="shared" si="18"/>
        <v/>
      </c>
      <c r="J394" s="1" t="str">
        <f t="shared" si="19"/>
        <v/>
      </c>
    </row>
    <row r="395" spans="1:11" x14ac:dyDescent="0.25">
      <c r="A395" s="4">
        <v>44590</v>
      </c>
      <c r="B395" s="1">
        <v>30.1</v>
      </c>
      <c r="C395" s="1">
        <v>29.8</v>
      </c>
      <c r="D395" s="1">
        <f t="shared" si="20"/>
        <v>29.950000000000003</v>
      </c>
      <c r="E395" s="1">
        <v>23.8</v>
      </c>
      <c r="F395" s="1">
        <v>25.4</v>
      </c>
      <c r="G395" s="1">
        <f t="shared" si="18"/>
        <v>24.6</v>
      </c>
      <c r="H395" s="1">
        <v>19.399999999999999</v>
      </c>
      <c r="I395" s="1">
        <v>19.399999999999999</v>
      </c>
      <c r="J395" s="1">
        <f t="shared" si="19"/>
        <v>19.399999999999999</v>
      </c>
      <c r="K395" s="1">
        <v>15.4</v>
      </c>
    </row>
    <row r="396" spans="1:11" x14ac:dyDescent="0.25">
      <c r="A396" s="4">
        <v>44591</v>
      </c>
      <c r="D396" s="1" t="str">
        <f t="shared" si="20"/>
        <v/>
      </c>
      <c r="G396" s="1" t="str">
        <f t="shared" si="18"/>
        <v/>
      </c>
      <c r="J396" s="1" t="str">
        <f t="shared" si="19"/>
        <v/>
      </c>
    </row>
    <row r="397" spans="1:11" x14ac:dyDescent="0.25">
      <c r="A397" s="4">
        <v>44592</v>
      </c>
      <c r="D397" s="1" t="str">
        <f t="shared" si="20"/>
        <v/>
      </c>
      <c r="G397" s="1" t="str">
        <f t="shared" si="18"/>
        <v/>
      </c>
      <c r="J397" s="1" t="str">
        <f t="shared" si="19"/>
        <v/>
      </c>
    </row>
    <row r="398" spans="1:11" x14ac:dyDescent="0.25">
      <c r="A398" s="4">
        <v>44593</v>
      </c>
      <c r="B398" s="1">
        <v>21.5</v>
      </c>
      <c r="D398" s="1">
        <f t="shared" si="20"/>
        <v>21.5</v>
      </c>
      <c r="E398" s="1">
        <v>19.3</v>
      </c>
      <c r="G398" s="1">
        <f t="shared" si="18"/>
        <v>19.3</v>
      </c>
      <c r="H398" s="1">
        <v>23.1</v>
      </c>
      <c r="J398" s="1">
        <f t="shared" si="19"/>
        <v>23.1</v>
      </c>
      <c r="K398" s="1">
        <v>19.399999999999999</v>
      </c>
    </row>
    <row r="399" spans="1:11" x14ac:dyDescent="0.25">
      <c r="A399" s="4">
        <v>44594</v>
      </c>
      <c r="D399" s="1" t="str">
        <f t="shared" si="20"/>
        <v/>
      </c>
      <c r="G399" s="1" t="str">
        <f t="shared" si="18"/>
        <v/>
      </c>
      <c r="J399" s="1" t="str">
        <f t="shared" si="19"/>
        <v/>
      </c>
    </row>
    <row r="400" spans="1:11" x14ac:dyDescent="0.25">
      <c r="A400" s="4">
        <v>44595</v>
      </c>
      <c r="D400" s="1" t="str">
        <f t="shared" si="20"/>
        <v/>
      </c>
      <c r="G400" s="1" t="str">
        <f t="shared" si="18"/>
        <v/>
      </c>
      <c r="J400" s="1" t="str">
        <f t="shared" si="19"/>
        <v/>
      </c>
    </row>
    <row r="401" spans="1:11" x14ac:dyDescent="0.25">
      <c r="A401" s="4">
        <v>44596</v>
      </c>
      <c r="B401" s="1">
        <v>31.1</v>
      </c>
      <c r="C401" s="1">
        <v>31.7</v>
      </c>
      <c r="D401" s="1">
        <f t="shared" si="20"/>
        <v>31.4</v>
      </c>
      <c r="E401" s="1">
        <v>25.4</v>
      </c>
      <c r="F401" s="1">
        <v>25.5</v>
      </c>
      <c r="G401" s="1">
        <f t="shared" si="18"/>
        <v>25.45</v>
      </c>
      <c r="H401" s="1">
        <v>21.6</v>
      </c>
      <c r="I401" s="1">
        <v>21.2</v>
      </c>
      <c r="J401" s="1">
        <f t="shared" si="19"/>
        <v>21.4</v>
      </c>
      <c r="K401" s="1">
        <v>18.399999999999999</v>
      </c>
    </row>
    <row r="402" spans="1:11" x14ac:dyDescent="0.25">
      <c r="A402" s="4">
        <v>44597</v>
      </c>
      <c r="D402" s="1" t="str">
        <f t="shared" si="20"/>
        <v/>
      </c>
      <c r="G402" s="1" t="str">
        <f t="shared" si="18"/>
        <v/>
      </c>
      <c r="J402" s="1" t="str">
        <f t="shared" si="19"/>
        <v/>
      </c>
    </row>
    <row r="403" spans="1:11" x14ac:dyDescent="0.25">
      <c r="A403" s="4">
        <v>44598</v>
      </c>
      <c r="D403" s="1" t="str">
        <f t="shared" si="20"/>
        <v/>
      </c>
      <c r="G403" s="1" t="str">
        <f t="shared" si="18"/>
        <v/>
      </c>
      <c r="J403" s="1" t="str">
        <f t="shared" si="19"/>
        <v/>
      </c>
    </row>
    <row r="404" spans="1:11" x14ac:dyDescent="0.25">
      <c r="A404" s="4">
        <v>44599</v>
      </c>
      <c r="B404" s="1">
        <v>28.4</v>
      </c>
      <c r="D404" s="1">
        <f t="shared" si="20"/>
        <v>28.4</v>
      </c>
      <c r="G404" s="1" t="str">
        <f t="shared" si="18"/>
        <v/>
      </c>
      <c r="H404" s="1">
        <v>20.100000000000001</v>
      </c>
      <c r="J404" s="1">
        <f t="shared" si="19"/>
        <v>20.100000000000001</v>
      </c>
      <c r="K404" s="1">
        <v>15.3</v>
      </c>
    </row>
    <row r="405" spans="1:11" x14ac:dyDescent="0.25">
      <c r="A405" s="4">
        <v>44600</v>
      </c>
      <c r="D405" s="1" t="str">
        <f t="shared" si="20"/>
        <v/>
      </c>
      <c r="G405" s="1" t="str">
        <f t="shared" si="18"/>
        <v/>
      </c>
      <c r="J405" s="1" t="str">
        <f t="shared" si="19"/>
        <v/>
      </c>
    </row>
    <row r="406" spans="1:11" x14ac:dyDescent="0.25">
      <c r="A406" s="4">
        <v>44601</v>
      </c>
      <c r="D406" s="1" t="str">
        <f t="shared" si="20"/>
        <v/>
      </c>
      <c r="E406" s="1">
        <v>11.1</v>
      </c>
      <c r="G406" s="1">
        <f t="shared" si="18"/>
        <v>11.1</v>
      </c>
      <c r="J406" s="1" t="str">
        <f t="shared" si="19"/>
        <v/>
      </c>
    </row>
    <row r="407" spans="1:11" x14ac:dyDescent="0.25">
      <c r="A407" s="4">
        <v>44602</v>
      </c>
      <c r="B407" s="1">
        <v>8.1</v>
      </c>
      <c r="C407" s="1">
        <v>8.5</v>
      </c>
      <c r="D407" s="1">
        <f t="shared" si="20"/>
        <v>8.3000000000000007</v>
      </c>
      <c r="E407" s="1">
        <v>11.4</v>
      </c>
      <c r="F407" s="1">
        <v>12.8</v>
      </c>
      <c r="G407" s="1">
        <f t="shared" si="18"/>
        <v>12.100000000000001</v>
      </c>
      <c r="H407" s="1">
        <v>6.8</v>
      </c>
      <c r="I407" s="1">
        <v>5.6</v>
      </c>
      <c r="J407" s="1">
        <f t="shared" si="19"/>
        <v>6.1999999999999993</v>
      </c>
      <c r="K407" s="1">
        <v>5.2</v>
      </c>
    </row>
    <row r="408" spans="1:11" x14ac:dyDescent="0.25">
      <c r="A408" s="4">
        <v>44603</v>
      </c>
      <c r="D408" s="1" t="str">
        <f t="shared" si="20"/>
        <v/>
      </c>
      <c r="G408" s="1" t="str">
        <f t="shared" si="18"/>
        <v/>
      </c>
      <c r="J408" s="1" t="str">
        <f t="shared" si="19"/>
        <v/>
      </c>
    </row>
    <row r="409" spans="1:11" x14ac:dyDescent="0.25">
      <c r="A409" s="4">
        <v>44604</v>
      </c>
      <c r="D409" s="1" t="str">
        <f t="shared" si="20"/>
        <v/>
      </c>
      <c r="G409" s="1" t="str">
        <f t="shared" si="18"/>
        <v/>
      </c>
      <c r="J409" s="1" t="str">
        <f t="shared" si="19"/>
        <v/>
      </c>
    </row>
    <row r="410" spans="1:11" x14ac:dyDescent="0.25">
      <c r="A410" s="4">
        <v>44605</v>
      </c>
      <c r="B410" s="1">
        <v>8.1</v>
      </c>
      <c r="D410" s="1">
        <f t="shared" si="20"/>
        <v>8.1</v>
      </c>
      <c r="E410" s="1">
        <v>9.8000000000000007</v>
      </c>
      <c r="G410" s="1">
        <f t="shared" si="18"/>
        <v>9.8000000000000007</v>
      </c>
      <c r="H410" s="1">
        <v>8.1</v>
      </c>
      <c r="J410" s="1">
        <f t="shared" si="19"/>
        <v>8.1</v>
      </c>
      <c r="K410" s="1">
        <v>9</v>
      </c>
    </row>
    <row r="411" spans="1:11" x14ac:dyDescent="0.25">
      <c r="A411" s="4">
        <v>44606</v>
      </c>
      <c r="D411" s="1" t="str">
        <f t="shared" si="20"/>
        <v/>
      </c>
      <c r="G411" s="1" t="str">
        <f t="shared" si="18"/>
        <v/>
      </c>
      <c r="J411" s="1" t="str">
        <f t="shared" si="19"/>
        <v/>
      </c>
    </row>
    <row r="412" spans="1:11" x14ac:dyDescent="0.25">
      <c r="A412" s="4">
        <v>44607</v>
      </c>
      <c r="D412" s="1" t="str">
        <f t="shared" si="20"/>
        <v/>
      </c>
      <c r="G412" s="1" t="str">
        <f t="shared" si="18"/>
        <v/>
      </c>
      <c r="J412" s="1" t="str">
        <f t="shared" si="19"/>
        <v/>
      </c>
    </row>
    <row r="413" spans="1:11" x14ac:dyDescent="0.25">
      <c r="A413" s="4">
        <v>44608</v>
      </c>
      <c r="B413" s="1">
        <v>24.1</v>
      </c>
      <c r="C413" s="1">
        <v>24.5</v>
      </c>
      <c r="D413" s="1">
        <f t="shared" si="20"/>
        <v>24.3</v>
      </c>
      <c r="E413" s="1">
        <v>20.5</v>
      </c>
      <c r="F413" s="1">
        <v>20.7</v>
      </c>
      <c r="G413" s="1">
        <f t="shared" si="18"/>
        <v>20.6</v>
      </c>
      <c r="H413" s="1">
        <v>19.100000000000001</v>
      </c>
      <c r="I413" s="1">
        <v>18.899999999999999</v>
      </c>
      <c r="J413" s="1">
        <f t="shared" si="19"/>
        <v>19</v>
      </c>
      <c r="K413" s="1">
        <v>18.2</v>
      </c>
    </row>
    <row r="414" spans="1:11" x14ac:dyDescent="0.25">
      <c r="A414" s="4">
        <v>44609</v>
      </c>
      <c r="D414" s="1" t="str">
        <f t="shared" si="20"/>
        <v/>
      </c>
      <c r="G414" s="1" t="str">
        <f t="shared" si="18"/>
        <v/>
      </c>
      <c r="J414" s="1" t="str">
        <f t="shared" si="19"/>
        <v/>
      </c>
    </row>
    <row r="415" spans="1:11" x14ac:dyDescent="0.25">
      <c r="A415" s="4">
        <v>44610</v>
      </c>
      <c r="D415" s="1" t="str">
        <f t="shared" si="20"/>
        <v/>
      </c>
      <c r="G415" s="1" t="str">
        <f t="shared" si="18"/>
        <v/>
      </c>
      <c r="J415" s="1" t="str">
        <f t="shared" si="19"/>
        <v/>
      </c>
    </row>
    <row r="416" spans="1:11" x14ac:dyDescent="0.25">
      <c r="A416" s="4">
        <v>44611</v>
      </c>
      <c r="B416" s="1">
        <v>10.9</v>
      </c>
      <c r="D416" s="1">
        <f t="shared" si="20"/>
        <v>10.9</v>
      </c>
      <c r="E416" s="1">
        <v>11.3</v>
      </c>
      <c r="G416" s="1">
        <f t="shared" si="18"/>
        <v>11.3</v>
      </c>
      <c r="H416" s="1">
        <v>10.8</v>
      </c>
      <c r="J416" s="1">
        <f t="shared" si="19"/>
        <v>10.8</v>
      </c>
      <c r="K416" s="1">
        <v>7</v>
      </c>
    </row>
    <row r="417" spans="1:11" x14ac:dyDescent="0.25">
      <c r="A417" s="4">
        <v>44612</v>
      </c>
      <c r="D417" s="1" t="str">
        <f t="shared" si="20"/>
        <v/>
      </c>
      <c r="G417" s="1" t="str">
        <f t="shared" si="18"/>
        <v/>
      </c>
      <c r="J417" s="1" t="str">
        <f t="shared" si="19"/>
        <v/>
      </c>
    </row>
    <row r="418" spans="1:11" x14ac:dyDescent="0.25">
      <c r="A418" s="4">
        <v>44613</v>
      </c>
      <c r="D418" s="1" t="str">
        <f t="shared" si="20"/>
        <v/>
      </c>
      <c r="G418" s="1" t="str">
        <f t="shared" si="18"/>
        <v/>
      </c>
      <c r="J418" s="1" t="str">
        <f t="shared" si="19"/>
        <v/>
      </c>
    </row>
    <row r="419" spans="1:11" x14ac:dyDescent="0.25">
      <c r="A419" s="4">
        <v>44614</v>
      </c>
      <c r="B419" s="1">
        <v>8.6</v>
      </c>
      <c r="C419" s="1">
        <v>8.5</v>
      </c>
      <c r="D419" s="1">
        <f t="shared" si="20"/>
        <v>8.5500000000000007</v>
      </c>
      <c r="E419" s="1">
        <v>13.9</v>
      </c>
      <c r="F419" s="1">
        <v>12.4</v>
      </c>
      <c r="G419" s="1">
        <f t="shared" si="18"/>
        <v>13.15</v>
      </c>
      <c r="H419" s="1">
        <v>9</v>
      </c>
      <c r="I419" s="1">
        <v>9</v>
      </c>
      <c r="J419" s="1">
        <f t="shared" si="19"/>
        <v>9</v>
      </c>
      <c r="K419" s="1">
        <v>13.8</v>
      </c>
    </row>
    <row r="420" spans="1:11" x14ac:dyDescent="0.25">
      <c r="A420" s="4">
        <v>44615</v>
      </c>
      <c r="D420" s="1" t="str">
        <f t="shared" si="20"/>
        <v/>
      </c>
      <c r="G420" s="1" t="str">
        <f t="shared" si="18"/>
        <v/>
      </c>
      <c r="J420" s="1" t="str">
        <f t="shared" si="19"/>
        <v/>
      </c>
    </row>
    <row r="421" spans="1:11" x14ac:dyDescent="0.25">
      <c r="A421" s="4">
        <v>44616</v>
      </c>
      <c r="D421" s="1" t="str">
        <f t="shared" si="20"/>
        <v/>
      </c>
      <c r="G421" s="1" t="str">
        <f t="shared" si="18"/>
        <v/>
      </c>
      <c r="J421" s="1" t="str">
        <f t="shared" si="19"/>
        <v/>
      </c>
    </row>
    <row r="422" spans="1:11" x14ac:dyDescent="0.25">
      <c r="A422" s="4">
        <v>44617</v>
      </c>
      <c r="B422" s="1">
        <v>11.8</v>
      </c>
      <c r="D422" s="1">
        <f t="shared" si="20"/>
        <v>11.8</v>
      </c>
      <c r="E422" s="1">
        <v>18.7</v>
      </c>
      <c r="G422" s="1">
        <f t="shared" si="18"/>
        <v>18.7</v>
      </c>
      <c r="H422" s="1">
        <v>7.4</v>
      </c>
      <c r="J422" s="1">
        <f t="shared" si="19"/>
        <v>7.4</v>
      </c>
      <c r="K422" s="1">
        <v>12.6</v>
      </c>
    </row>
    <row r="423" spans="1:11" x14ac:dyDescent="0.25">
      <c r="A423" s="4">
        <v>44618</v>
      </c>
      <c r="D423" s="1" t="str">
        <f t="shared" si="20"/>
        <v/>
      </c>
      <c r="G423" s="1" t="str">
        <f t="shared" si="18"/>
        <v/>
      </c>
      <c r="J423" s="1" t="str">
        <f t="shared" si="19"/>
        <v/>
      </c>
    </row>
    <row r="424" spans="1:11" x14ac:dyDescent="0.25">
      <c r="A424" s="4">
        <v>44619</v>
      </c>
      <c r="D424" s="1" t="str">
        <f t="shared" si="20"/>
        <v/>
      </c>
      <c r="G424" s="1" t="str">
        <f t="shared" si="18"/>
        <v/>
      </c>
      <c r="J424" s="1" t="str">
        <f t="shared" si="19"/>
        <v/>
      </c>
    </row>
    <row r="425" spans="1:11" x14ac:dyDescent="0.25">
      <c r="A425" s="4">
        <v>44620</v>
      </c>
      <c r="D425" s="1" t="str">
        <f t="shared" si="20"/>
        <v/>
      </c>
      <c r="E425" s="1">
        <v>28.1</v>
      </c>
      <c r="F425" s="1">
        <v>29.6</v>
      </c>
      <c r="G425" s="1">
        <f t="shared" si="18"/>
        <v>28.85</v>
      </c>
      <c r="H425" s="1">
        <v>19.5</v>
      </c>
      <c r="I425" s="1">
        <v>18.600000000000001</v>
      </c>
      <c r="J425" s="1">
        <f t="shared" si="19"/>
        <v>19.05</v>
      </c>
      <c r="K425" s="1">
        <v>10.9</v>
      </c>
    </row>
    <row r="426" spans="1:11" x14ac:dyDescent="0.25">
      <c r="A426" s="4">
        <v>44621</v>
      </c>
      <c r="D426" s="1" t="str">
        <f t="shared" si="20"/>
        <v/>
      </c>
      <c r="G426" s="1" t="str">
        <f t="shared" si="18"/>
        <v/>
      </c>
      <c r="J426" s="1" t="str">
        <f t="shared" si="19"/>
        <v/>
      </c>
    </row>
    <row r="427" spans="1:11" x14ac:dyDescent="0.25">
      <c r="A427" s="4">
        <v>44622</v>
      </c>
      <c r="D427" s="1" t="str">
        <f t="shared" si="20"/>
        <v/>
      </c>
      <c r="G427" s="1" t="str">
        <f t="shared" si="18"/>
        <v/>
      </c>
      <c r="J427" s="1" t="str">
        <f t="shared" si="19"/>
        <v/>
      </c>
    </row>
    <row r="428" spans="1:11" x14ac:dyDescent="0.25">
      <c r="A428" s="4">
        <v>44623</v>
      </c>
      <c r="B428" s="1">
        <v>10.5</v>
      </c>
      <c r="D428" s="1">
        <f t="shared" si="20"/>
        <v>10.5</v>
      </c>
      <c r="E428" s="1">
        <v>14.6</v>
      </c>
      <c r="G428" s="1">
        <f t="shared" si="18"/>
        <v>14.6</v>
      </c>
      <c r="H428" s="1">
        <v>7.7</v>
      </c>
      <c r="J428" s="1">
        <f t="shared" si="19"/>
        <v>7.7</v>
      </c>
      <c r="K428" s="1">
        <v>10.8</v>
      </c>
    </row>
    <row r="429" spans="1:11" x14ac:dyDescent="0.25">
      <c r="A429" s="4">
        <v>44624</v>
      </c>
      <c r="D429" s="1" t="str">
        <f t="shared" si="20"/>
        <v/>
      </c>
      <c r="G429" s="1" t="str">
        <f t="shared" si="18"/>
        <v/>
      </c>
      <c r="J429" s="1" t="str">
        <f t="shared" si="19"/>
        <v/>
      </c>
    </row>
    <row r="430" spans="1:11" x14ac:dyDescent="0.25">
      <c r="A430" s="4">
        <v>44625</v>
      </c>
      <c r="D430" s="1" t="str">
        <f t="shared" si="20"/>
        <v/>
      </c>
      <c r="G430" s="1" t="str">
        <f t="shared" si="18"/>
        <v/>
      </c>
      <c r="J430" s="1" t="str">
        <f t="shared" si="19"/>
        <v/>
      </c>
    </row>
    <row r="431" spans="1:11" x14ac:dyDescent="0.25">
      <c r="A431" s="4">
        <v>44626</v>
      </c>
      <c r="B431" s="1">
        <v>7.8</v>
      </c>
      <c r="C431" s="1">
        <v>7.7</v>
      </c>
      <c r="D431" s="1">
        <f t="shared" si="20"/>
        <v>7.75</v>
      </c>
      <c r="E431" s="1">
        <v>11.7</v>
      </c>
      <c r="F431" s="1">
        <v>11.6</v>
      </c>
      <c r="G431" s="1">
        <f t="shared" si="18"/>
        <v>11.649999999999999</v>
      </c>
      <c r="H431" s="1">
        <v>9</v>
      </c>
      <c r="I431" s="1">
        <v>8.8000000000000007</v>
      </c>
      <c r="J431" s="1">
        <f t="shared" si="19"/>
        <v>8.9</v>
      </c>
      <c r="K431" s="1">
        <v>10.4</v>
      </c>
    </row>
    <row r="432" spans="1:11" x14ac:dyDescent="0.25">
      <c r="A432" s="4">
        <v>44627</v>
      </c>
      <c r="D432" s="1" t="str">
        <f t="shared" si="20"/>
        <v/>
      </c>
      <c r="G432" s="1" t="str">
        <f t="shared" si="18"/>
        <v/>
      </c>
      <c r="J432" s="1" t="str">
        <f t="shared" si="19"/>
        <v/>
      </c>
    </row>
    <row r="433" spans="1:11" x14ac:dyDescent="0.25">
      <c r="A433" s="4">
        <v>44628</v>
      </c>
      <c r="D433" s="1" t="str">
        <f t="shared" si="20"/>
        <v/>
      </c>
      <c r="G433" s="1" t="str">
        <f t="shared" si="18"/>
        <v/>
      </c>
      <c r="J433" s="1" t="str">
        <f t="shared" si="19"/>
        <v/>
      </c>
    </row>
    <row r="434" spans="1:11" x14ac:dyDescent="0.25">
      <c r="A434" s="4">
        <v>44629</v>
      </c>
      <c r="B434" s="1">
        <v>10.8</v>
      </c>
      <c r="D434" s="1">
        <f t="shared" si="20"/>
        <v>10.8</v>
      </c>
      <c r="E434" s="1">
        <v>10</v>
      </c>
      <c r="G434" s="1">
        <f t="shared" si="18"/>
        <v>10</v>
      </c>
      <c r="H434" s="1">
        <v>12.6</v>
      </c>
      <c r="J434" s="1">
        <f t="shared" si="19"/>
        <v>12.6</v>
      </c>
      <c r="K434" s="1">
        <v>10</v>
      </c>
    </row>
    <row r="435" spans="1:11" x14ac:dyDescent="0.25">
      <c r="A435" s="4">
        <v>44630</v>
      </c>
      <c r="D435" s="1" t="str">
        <f t="shared" si="20"/>
        <v/>
      </c>
      <c r="G435" s="1" t="str">
        <f t="shared" si="18"/>
        <v/>
      </c>
      <c r="J435" s="1" t="str">
        <f t="shared" si="19"/>
        <v/>
      </c>
    </row>
    <row r="436" spans="1:11" x14ac:dyDescent="0.25">
      <c r="A436" s="4">
        <v>44631</v>
      </c>
      <c r="D436" s="1" t="str">
        <f t="shared" si="20"/>
        <v/>
      </c>
      <c r="G436" s="1" t="str">
        <f t="shared" si="18"/>
        <v/>
      </c>
      <c r="J436" s="1" t="str">
        <f t="shared" si="19"/>
        <v/>
      </c>
    </row>
    <row r="437" spans="1:11" x14ac:dyDescent="0.25">
      <c r="A437" s="4">
        <v>44632</v>
      </c>
      <c r="B437" s="1">
        <v>7.1</v>
      </c>
      <c r="C437" s="1">
        <v>8.1999999999999993</v>
      </c>
      <c r="D437" s="1">
        <f t="shared" si="20"/>
        <v>7.6499999999999995</v>
      </c>
      <c r="E437" s="1">
        <v>9.9</v>
      </c>
      <c r="F437" s="1">
        <v>9</v>
      </c>
      <c r="G437" s="1">
        <f t="shared" si="18"/>
        <v>9.4499999999999993</v>
      </c>
      <c r="H437" s="1">
        <v>7</v>
      </c>
      <c r="I437" s="1">
        <v>6.9</v>
      </c>
      <c r="J437" s="1">
        <f t="shared" si="19"/>
        <v>6.95</v>
      </c>
      <c r="K437" s="1">
        <v>6.3</v>
      </c>
    </row>
    <row r="438" spans="1:11" x14ac:dyDescent="0.25">
      <c r="A438" s="4">
        <v>44633</v>
      </c>
      <c r="D438" s="1" t="str">
        <f t="shared" si="20"/>
        <v/>
      </c>
      <c r="G438" s="1" t="str">
        <f t="shared" si="18"/>
        <v/>
      </c>
      <c r="J438" s="1" t="str">
        <f t="shared" si="19"/>
        <v/>
      </c>
    </row>
    <row r="439" spans="1:11" x14ac:dyDescent="0.25">
      <c r="A439" s="4">
        <v>44634</v>
      </c>
      <c r="D439" s="1" t="str">
        <f t="shared" si="20"/>
        <v/>
      </c>
      <c r="G439" s="1" t="str">
        <f t="shared" si="18"/>
        <v/>
      </c>
      <c r="J439" s="1" t="str">
        <f t="shared" si="19"/>
        <v/>
      </c>
    </row>
    <row r="440" spans="1:11" x14ac:dyDescent="0.25">
      <c r="A440" s="4">
        <v>44635</v>
      </c>
      <c r="B440" s="1">
        <v>29.7</v>
      </c>
      <c r="D440" s="1">
        <f t="shared" si="20"/>
        <v>29.7</v>
      </c>
      <c r="E440" s="1">
        <v>24.9</v>
      </c>
      <c r="G440" s="1">
        <f t="shared" si="18"/>
        <v>24.9</v>
      </c>
      <c r="H440" s="1">
        <v>27.2</v>
      </c>
      <c r="J440" s="1">
        <f t="shared" si="19"/>
        <v>27.2</v>
      </c>
      <c r="K440" s="1">
        <v>21.7</v>
      </c>
    </row>
    <row r="441" spans="1:11" x14ac:dyDescent="0.25">
      <c r="A441" s="4">
        <v>44636</v>
      </c>
      <c r="D441" s="1" t="str">
        <f t="shared" si="20"/>
        <v/>
      </c>
      <c r="G441" s="1" t="str">
        <f t="shared" si="18"/>
        <v/>
      </c>
      <c r="J441" s="1" t="str">
        <f t="shared" si="19"/>
        <v/>
      </c>
    </row>
    <row r="442" spans="1:11" x14ac:dyDescent="0.25">
      <c r="A442" s="4">
        <v>44637</v>
      </c>
      <c r="D442" s="1" t="str">
        <f t="shared" si="20"/>
        <v/>
      </c>
      <c r="G442" s="1" t="str">
        <f t="shared" si="18"/>
        <v/>
      </c>
      <c r="J442" s="1" t="str">
        <f t="shared" si="19"/>
        <v/>
      </c>
    </row>
    <row r="443" spans="1:11" x14ac:dyDescent="0.25">
      <c r="A443" s="4">
        <v>44638</v>
      </c>
      <c r="B443" s="1">
        <v>3.8</v>
      </c>
      <c r="C443" s="1">
        <v>3.5</v>
      </c>
      <c r="D443" s="1">
        <f t="shared" si="20"/>
        <v>3.65</v>
      </c>
      <c r="E443" s="1">
        <v>3.8</v>
      </c>
      <c r="F443" s="1">
        <v>3.6</v>
      </c>
      <c r="G443" s="1">
        <f t="shared" si="18"/>
        <v>3.7</v>
      </c>
      <c r="H443" s="1">
        <v>5.0999999999999996</v>
      </c>
      <c r="I443" s="1">
        <v>4.9000000000000004</v>
      </c>
      <c r="J443" s="1">
        <f t="shared" si="19"/>
        <v>5</v>
      </c>
      <c r="K443" s="1">
        <v>6</v>
      </c>
    </row>
    <row r="444" spans="1:11" x14ac:dyDescent="0.25">
      <c r="A444" s="4">
        <v>44639</v>
      </c>
      <c r="D444" s="1" t="str">
        <f t="shared" si="20"/>
        <v/>
      </c>
      <c r="G444" s="1" t="str">
        <f t="shared" si="18"/>
        <v/>
      </c>
      <c r="J444" s="1" t="str">
        <f t="shared" si="19"/>
        <v/>
      </c>
    </row>
    <row r="445" spans="1:11" x14ac:dyDescent="0.25">
      <c r="A445" s="4">
        <v>44640</v>
      </c>
      <c r="D445" s="1" t="str">
        <f t="shared" si="20"/>
        <v/>
      </c>
      <c r="G445" s="1" t="str">
        <f t="shared" si="18"/>
        <v/>
      </c>
      <c r="J445" s="1" t="str">
        <f t="shared" si="19"/>
        <v/>
      </c>
    </row>
    <row r="446" spans="1:11" x14ac:dyDescent="0.25">
      <c r="A446" s="4">
        <v>44641</v>
      </c>
      <c r="B446" s="1">
        <v>27.9</v>
      </c>
      <c r="D446" s="1">
        <f t="shared" si="20"/>
        <v>27.9</v>
      </c>
      <c r="E446" s="1">
        <v>22.4</v>
      </c>
      <c r="G446" s="1">
        <f t="shared" si="18"/>
        <v>22.4</v>
      </c>
      <c r="H446" s="1">
        <v>16</v>
      </c>
      <c r="J446" s="1">
        <f t="shared" si="19"/>
        <v>16</v>
      </c>
      <c r="K446" s="1">
        <v>15</v>
      </c>
    </row>
    <row r="447" spans="1:11" x14ac:dyDescent="0.25">
      <c r="A447" s="4">
        <v>44642</v>
      </c>
      <c r="D447" s="1" t="str">
        <f t="shared" si="20"/>
        <v/>
      </c>
      <c r="G447" s="1" t="str">
        <f t="shared" si="18"/>
        <v/>
      </c>
      <c r="J447" s="1" t="str">
        <f t="shared" si="19"/>
        <v/>
      </c>
    </row>
    <row r="448" spans="1:11" x14ac:dyDescent="0.25">
      <c r="A448" s="4">
        <v>44643</v>
      </c>
      <c r="D448" s="1" t="str">
        <f t="shared" si="20"/>
        <v/>
      </c>
      <c r="G448" s="1" t="str">
        <f t="shared" si="18"/>
        <v/>
      </c>
      <c r="J448" s="1" t="str">
        <f t="shared" si="19"/>
        <v/>
      </c>
    </row>
    <row r="449" spans="1:11" x14ac:dyDescent="0.25">
      <c r="A449" s="4">
        <v>44644</v>
      </c>
      <c r="B449" s="1">
        <v>2.6</v>
      </c>
      <c r="C449" s="1">
        <v>3</v>
      </c>
      <c r="D449" s="1">
        <f t="shared" si="20"/>
        <v>2.8</v>
      </c>
      <c r="E449" s="1">
        <v>4.7</v>
      </c>
      <c r="F449" s="1">
        <v>4.0999999999999996</v>
      </c>
      <c r="G449" s="1">
        <f t="shared" si="18"/>
        <v>4.4000000000000004</v>
      </c>
      <c r="H449" s="1">
        <v>2.7</v>
      </c>
      <c r="I449" s="1">
        <v>2.5</v>
      </c>
      <c r="J449" s="1">
        <f t="shared" si="19"/>
        <v>2.6</v>
      </c>
      <c r="K449" s="1">
        <v>3.3</v>
      </c>
    </row>
    <row r="450" spans="1:11" x14ac:dyDescent="0.25">
      <c r="A450" s="4">
        <v>44645</v>
      </c>
      <c r="D450" s="1" t="str">
        <f t="shared" si="20"/>
        <v/>
      </c>
      <c r="G450" s="1" t="str">
        <f t="shared" ref="G450:G513" si="21">IF(ISERROR(AVERAGE(E450:F450))=FALSE,AVERAGE(E450:F450),"")</f>
        <v/>
      </c>
      <c r="J450" s="1" t="str">
        <f t="shared" ref="J450:J513" si="22">IF(ISERROR(AVERAGE(H450:I450))=FALSE,AVERAGE(H450:I450),"")</f>
        <v/>
      </c>
    </row>
    <row r="451" spans="1:11" x14ac:dyDescent="0.25">
      <c r="A451" s="4">
        <v>44646</v>
      </c>
      <c r="D451" s="1" t="str">
        <f t="shared" ref="D451:D514" si="23">IF(ISERROR(AVERAGE(B451:C451))=FALSE,AVERAGE(B451:C451),"")</f>
        <v/>
      </c>
      <c r="G451" s="1" t="str">
        <f t="shared" si="21"/>
        <v/>
      </c>
      <c r="J451" s="1" t="str">
        <f t="shared" si="22"/>
        <v/>
      </c>
    </row>
    <row r="452" spans="1:11" x14ac:dyDescent="0.25">
      <c r="A452" s="4">
        <v>44647</v>
      </c>
      <c r="B452" s="1">
        <v>6.7</v>
      </c>
      <c r="D452" s="1">
        <f t="shared" si="23"/>
        <v>6.7</v>
      </c>
      <c r="E452" s="1">
        <v>7.1</v>
      </c>
      <c r="G452" s="1">
        <f t="shared" si="21"/>
        <v>7.1</v>
      </c>
      <c r="H452" s="1">
        <v>4.7</v>
      </c>
      <c r="J452" s="1">
        <f t="shared" si="22"/>
        <v>4.7</v>
      </c>
      <c r="K452" s="1">
        <v>7.5</v>
      </c>
    </row>
    <row r="453" spans="1:11" x14ac:dyDescent="0.25">
      <c r="A453" s="4">
        <v>44648</v>
      </c>
      <c r="D453" s="1" t="str">
        <f t="shared" si="23"/>
        <v/>
      </c>
      <c r="G453" s="1" t="str">
        <f t="shared" si="21"/>
        <v/>
      </c>
      <c r="J453" s="1" t="str">
        <f t="shared" si="22"/>
        <v/>
      </c>
    </row>
    <row r="454" spans="1:11" x14ac:dyDescent="0.25">
      <c r="A454" s="4">
        <v>44649</v>
      </c>
      <c r="D454" s="1" t="str">
        <f t="shared" si="23"/>
        <v/>
      </c>
      <c r="G454" s="1" t="str">
        <f t="shared" si="21"/>
        <v/>
      </c>
      <c r="J454" s="1" t="str">
        <f t="shared" si="22"/>
        <v/>
      </c>
    </row>
    <row r="455" spans="1:11" x14ac:dyDescent="0.25">
      <c r="A455" s="4">
        <v>44650</v>
      </c>
      <c r="B455" s="1">
        <v>11.5</v>
      </c>
      <c r="C455" s="1">
        <v>11.3</v>
      </c>
      <c r="D455" s="1">
        <f t="shared" si="23"/>
        <v>11.4</v>
      </c>
      <c r="E455" s="1">
        <v>14.2</v>
      </c>
      <c r="F455" s="1">
        <v>14</v>
      </c>
      <c r="G455" s="1">
        <f t="shared" si="21"/>
        <v>14.1</v>
      </c>
      <c r="H455" s="1">
        <v>10.9</v>
      </c>
      <c r="I455" s="1">
        <v>10.6</v>
      </c>
      <c r="J455" s="1">
        <f t="shared" si="22"/>
        <v>10.75</v>
      </c>
      <c r="K455" s="1">
        <v>10.9</v>
      </c>
    </row>
    <row r="456" spans="1:11" x14ac:dyDescent="0.25">
      <c r="A456" s="4">
        <v>44651</v>
      </c>
      <c r="D456" s="1" t="str">
        <f t="shared" si="23"/>
        <v/>
      </c>
      <c r="G456" s="1" t="str">
        <f t="shared" si="21"/>
        <v/>
      </c>
      <c r="J456" s="1" t="str">
        <f t="shared" si="22"/>
        <v/>
      </c>
    </row>
    <row r="457" spans="1:11" x14ac:dyDescent="0.25">
      <c r="A457" s="4">
        <v>44652</v>
      </c>
      <c r="D457" s="1" t="str">
        <f t="shared" si="23"/>
        <v/>
      </c>
      <c r="G457" s="1" t="str">
        <f t="shared" si="21"/>
        <v/>
      </c>
      <c r="J457" s="1" t="str">
        <f t="shared" si="22"/>
        <v/>
      </c>
    </row>
    <row r="458" spans="1:11" x14ac:dyDescent="0.25">
      <c r="A458" s="4">
        <v>44653</v>
      </c>
      <c r="B458" s="1">
        <v>6</v>
      </c>
      <c r="D458" s="1">
        <f t="shared" si="23"/>
        <v>6</v>
      </c>
      <c r="E458" s="1">
        <v>15.6</v>
      </c>
      <c r="G458" s="1">
        <f t="shared" si="21"/>
        <v>15.6</v>
      </c>
      <c r="H458" s="1">
        <v>7.7</v>
      </c>
      <c r="J458" s="1">
        <f t="shared" si="22"/>
        <v>7.7</v>
      </c>
      <c r="K458" s="1">
        <v>5.7</v>
      </c>
    </row>
    <row r="459" spans="1:11" x14ac:dyDescent="0.25">
      <c r="A459" s="4">
        <v>44654</v>
      </c>
      <c r="D459" s="1" t="str">
        <f t="shared" si="23"/>
        <v/>
      </c>
      <c r="G459" s="1" t="str">
        <f t="shared" si="21"/>
        <v/>
      </c>
      <c r="J459" s="1" t="str">
        <f t="shared" si="22"/>
        <v/>
      </c>
    </row>
    <row r="460" spans="1:11" x14ac:dyDescent="0.25">
      <c r="A460" s="4">
        <v>44655</v>
      </c>
      <c r="D460" s="1" t="str">
        <f t="shared" si="23"/>
        <v/>
      </c>
      <c r="G460" s="1" t="str">
        <f t="shared" si="21"/>
        <v/>
      </c>
      <c r="J460" s="1" t="str">
        <f t="shared" si="22"/>
        <v/>
      </c>
    </row>
    <row r="461" spans="1:11" x14ac:dyDescent="0.25">
      <c r="A461" s="4">
        <v>44656</v>
      </c>
      <c r="B461" s="1">
        <v>12.4</v>
      </c>
      <c r="C461" s="1">
        <v>12.6</v>
      </c>
      <c r="D461" s="1">
        <f t="shared" si="23"/>
        <v>12.5</v>
      </c>
      <c r="E461" s="1">
        <v>12.5</v>
      </c>
      <c r="F461" s="1">
        <v>13</v>
      </c>
      <c r="G461" s="1">
        <f t="shared" si="21"/>
        <v>12.75</v>
      </c>
      <c r="H461" s="1">
        <v>9.5</v>
      </c>
      <c r="I461" s="1">
        <v>9.3000000000000007</v>
      </c>
      <c r="J461" s="1">
        <f t="shared" si="22"/>
        <v>9.4</v>
      </c>
      <c r="K461" s="1">
        <v>7.6</v>
      </c>
    </row>
    <row r="462" spans="1:11" x14ac:dyDescent="0.25">
      <c r="A462" s="4">
        <v>44657</v>
      </c>
      <c r="D462" s="1" t="str">
        <f t="shared" si="23"/>
        <v/>
      </c>
      <c r="G462" s="1" t="str">
        <f t="shared" si="21"/>
        <v/>
      </c>
      <c r="J462" s="1" t="str">
        <f t="shared" si="22"/>
        <v/>
      </c>
    </row>
    <row r="463" spans="1:11" x14ac:dyDescent="0.25">
      <c r="A463" s="4">
        <v>44658</v>
      </c>
      <c r="D463" s="1" t="str">
        <f t="shared" si="23"/>
        <v/>
      </c>
      <c r="G463" s="1" t="str">
        <f t="shared" si="21"/>
        <v/>
      </c>
      <c r="J463" s="1" t="str">
        <f t="shared" si="22"/>
        <v/>
      </c>
    </row>
    <row r="464" spans="1:11" x14ac:dyDescent="0.25">
      <c r="A464" s="4">
        <v>44659</v>
      </c>
      <c r="B464" s="1">
        <v>2.8</v>
      </c>
      <c r="D464" s="1">
        <f t="shared" si="23"/>
        <v>2.8</v>
      </c>
      <c r="E464" s="1">
        <v>6</v>
      </c>
      <c r="G464" s="1">
        <f t="shared" si="21"/>
        <v>6</v>
      </c>
      <c r="H464" s="1">
        <v>1.8</v>
      </c>
      <c r="J464" s="1">
        <f t="shared" si="22"/>
        <v>1.8</v>
      </c>
      <c r="K464" s="1">
        <v>1.8</v>
      </c>
    </row>
    <row r="465" spans="1:11" x14ac:dyDescent="0.25">
      <c r="A465" s="4">
        <v>44660</v>
      </c>
      <c r="D465" s="1" t="str">
        <f t="shared" si="23"/>
        <v/>
      </c>
      <c r="G465" s="1" t="str">
        <f t="shared" si="21"/>
        <v/>
      </c>
      <c r="J465" s="1" t="str">
        <f t="shared" si="22"/>
        <v/>
      </c>
    </row>
    <row r="466" spans="1:11" x14ac:dyDescent="0.25">
      <c r="A466" s="4">
        <v>44661</v>
      </c>
      <c r="D466" s="1" t="str">
        <f t="shared" si="23"/>
        <v/>
      </c>
      <c r="G466" s="1" t="str">
        <f t="shared" si="21"/>
        <v/>
      </c>
      <c r="J466" s="1" t="str">
        <f t="shared" si="22"/>
        <v/>
      </c>
    </row>
    <row r="467" spans="1:11" x14ac:dyDescent="0.25">
      <c r="A467" s="4">
        <v>44662</v>
      </c>
      <c r="B467" s="1">
        <v>17.899999999999999</v>
      </c>
      <c r="C467" s="1">
        <v>18.2</v>
      </c>
      <c r="D467" s="1">
        <f t="shared" si="23"/>
        <v>18.049999999999997</v>
      </c>
      <c r="E467" s="1">
        <v>19.100000000000001</v>
      </c>
      <c r="F467" s="1">
        <v>19.3</v>
      </c>
      <c r="G467" s="1">
        <f t="shared" si="21"/>
        <v>19.200000000000003</v>
      </c>
      <c r="H467" s="1">
        <v>16.899999999999999</v>
      </c>
      <c r="I467" s="1">
        <v>16.5</v>
      </c>
      <c r="J467" s="1">
        <f t="shared" si="22"/>
        <v>16.7</v>
      </c>
      <c r="K467" s="1">
        <v>11.3</v>
      </c>
    </row>
    <row r="468" spans="1:11" x14ac:dyDescent="0.25">
      <c r="A468" s="4">
        <v>44663</v>
      </c>
      <c r="D468" s="1" t="str">
        <f t="shared" si="23"/>
        <v/>
      </c>
      <c r="G468" s="1" t="str">
        <f t="shared" si="21"/>
        <v/>
      </c>
      <c r="J468" s="1" t="str">
        <f t="shared" si="22"/>
        <v/>
      </c>
    </row>
    <row r="469" spans="1:11" x14ac:dyDescent="0.25">
      <c r="A469" s="4">
        <v>44664</v>
      </c>
      <c r="D469" s="1" t="str">
        <f t="shared" si="23"/>
        <v/>
      </c>
      <c r="G469" s="1" t="str">
        <f t="shared" si="21"/>
        <v/>
      </c>
      <c r="J469" s="1" t="str">
        <f t="shared" si="22"/>
        <v/>
      </c>
    </row>
    <row r="470" spans="1:11" x14ac:dyDescent="0.25">
      <c r="A470" s="4">
        <v>44665</v>
      </c>
      <c r="B470" s="1">
        <v>14.2</v>
      </c>
      <c r="D470" s="1">
        <f t="shared" si="23"/>
        <v>14.2</v>
      </c>
      <c r="E470" s="1">
        <v>17.899999999999999</v>
      </c>
      <c r="G470" s="1">
        <f t="shared" si="21"/>
        <v>17.899999999999999</v>
      </c>
      <c r="H470" s="1">
        <v>14.2</v>
      </c>
      <c r="J470" s="1">
        <f t="shared" si="22"/>
        <v>14.2</v>
      </c>
      <c r="K470" s="1">
        <v>7.4</v>
      </c>
    </row>
    <row r="471" spans="1:11" x14ac:dyDescent="0.25">
      <c r="A471" s="4">
        <v>44666</v>
      </c>
      <c r="D471" s="1" t="str">
        <f t="shared" si="23"/>
        <v/>
      </c>
      <c r="G471" s="1" t="str">
        <f t="shared" si="21"/>
        <v/>
      </c>
      <c r="J471" s="1" t="str">
        <f t="shared" si="22"/>
        <v/>
      </c>
    </row>
    <row r="472" spans="1:11" x14ac:dyDescent="0.25">
      <c r="A472" s="4">
        <v>44667</v>
      </c>
      <c r="D472" s="1" t="str">
        <f t="shared" si="23"/>
        <v/>
      </c>
      <c r="G472" s="1" t="str">
        <f t="shared" si="21"/>
        <v/>
      </c>
      <c r="J472" s="1" t="str">
        <f t="shared" si="22"/>
        <v/>
      </c>
    </row>
    <row r="473" spans="1:11" x14ac:dyDescent="0.25">
      <c r="A473" s="4">
        <v>44668</v>
      </c>
      <c r="B473" s="1">
        <v>13.1</v>
      </c>
      <c r="C473" s="1">
        <v>13.3</v>
      </c>
      <c r="D473" s="1">
        <f t="shared" si="23"/>
        <v>13.2</v>
      </c>
      <c r="E473" s="1">
        <v>10.199999999999999</v>
      </c>
      <c r="F473" s="1">
        <v>10.3</v>
      </c>
      <c r="G473" s="1">
        <f t="shared" si="21"/>
        <v>10.25</v>
      </c>
      <c r="H473" s="1">
        <v>8</v>
      </c>
      <c r="I473" s="1">
        <v>7.8</v>
      </c>
      <c r="J473" s="1">
        <f t="shared" si="22"/>
        <v>7.9</v>
      </c>
      <c r="K473" s="1">
        <v>8.3000000000000007</v>
      </c>
    </row>
    <row r="474" spans="1:11" x14ac:dyDescent="0.25">
      <c r="A474" s="4">
        <v>44669</v>
      </c>
      <c r="D474" s="1" t="str">
        <f t="shared" si="23"/>
        <v/>
      </c>
      <c r="G474" s="1" t="str">
        <f t="shared" si="21"/>
        <v/>
      </c>
      <c r="J474" s="1" t="str">
        <f t="shared" si="22"/>
        <v/>
      </c>
    </row>
    <row r="475" spans="1:11" x14ac:dyDescent="0.25">
      <c r="A475" s="4">
        <v>44670</v>
      </c>
      <c r="D475" s="1" t="str">
        <f t="shared" si="23"/>
        <v/>
      </c>
      <c r="G475" s="1" t="str">
        <f t="shared" si="21"/>
        <v/>
      </c>
      <c r="J475" s="1" t="str">
        <f t="shared" si="22"/>
        <v/>
      </c>
    </row>
    <row r="476" spans="1:11" x14ac:dyDescent="0.25">
      <c r="A476" s="4">
        <v>44671</v>
      </c>
      <c r="B476" s="1">
        <v>13.1</v>
      </c>
      <c r="D476" s="1">
        <f t="shared" si="23"/>
        <v>13.1</v>
      </c>
      <c r="E476" s="1">
        <v>7.4</v>
      </c>
      <c r="G476" s="1">
        <f t="shared" si="21"/>
        <v>7.4</v>
      </c>
      <c r="H476" s="1">
        <v>9</v>
      </c>
      <c r="J476" s="1">
        <f t="shared" si="22"/>
        <v>9</v>
      </c>
      <c r="K476" s="1">
        <v>5</v>
      </c>
    </row>
    <row r="477" spans="1:11" x14ac:dyDescent="0.25">
      <c r="A477" s="4">
        <v>44672</v>
      </c>
      <c r="D477" s="1" t="str">
        <f t="shared" si="23"/>
        <v/>
      </c>
      <c r="G477" s="1" t="str">
        <f t="shared" si="21"/>
        <v/>
      </c>
      <c r="J477" s="1" t="str">
        <f t="shared" si="22"/>
        <v/>
      </c>
    </row>
    <row r="478" spans="1:11" x14ac:dyDescent="0.25">
      <c r="A478" s="4">
        <v>44673</v>
      </c>
      <c r="D478" s="1" t="str">
        <f t="shared" si="23"/>
        <v/>
      </c>
      <c r="G478" s="1" t="str">
        <f t="shared" si="21"/>
        <v/>
      </c>
      <c r="J478" s="1" t="str">
        <f t="shared" si="22"/>
        <v/>
      </c>
    </row>
    <row r="479" spans="1:11" x14ac:dyDescent="0.25">
      <c r="A479" s="4">
        <v>44674</v>
      </c>
      <c r="B479" s="1">
        <v>21.4</v>
      </c>
      <c r="C479" s="1">
        <v>21.1</v>
      </c>
      <c r="D479" s="1">
        <f t="shared" si="23"/>
        <v>21.25</v>
      </c>
      <c r="E479" s="1">
        <v>24.3</v>
      </c>
      <c r="F479" s="1">
        <v>25.4</v>
      </c>
      <c r="G479" s="1">
        <f t="shared" si="21"/>
        <v>24.85</v>
      </c>
      <c r="H479" s="1">
        <v>20.399999999999999</v>
      </c>
      <c r="I479" s="1">
        <v>21</v>
      </c>
      <c r="J479" s="1">
        <f t="shared" si="22"/>
        <v>20.7</v>
      </c>
      <c r="K479" s="1">
        <v>17.899999999999999</v>
      </c>
    </row>
    <row r="480" spans="1:11" x14ac:dyDescent="0.25">
      <c r="A480" s="4">
        <v>44675</v>
      </c>
      <c r="D480" s="1" t="str">
        <f t="shared" si="23"/>
        <v/>
      </c>
      <c r="G480" s="1" t="str">
        <f t="shared" si="21"/>
        <v/>
      </c>
      <c r="J480" s="1" t="str">
        <f t="shared" si="22"/>
        <v/>
      </c>
    </row>
    <row r="481" spans="1:11" x14ac:dyDescent="0.25">
      <c r="A481" s="4">
        <v>44676</v>
      </c>
      <c r="D481" s="1" t="str">
        <f t="shared" si="23"/>
        <v/>
      </c>
      <c r="G481" s="1" t="str">
        <f t="shared" si="21"/>
        <v/>
      </c>
      <c r="J481" s="1" t="str">
        <f t="shared" si="22"/>
        <v/>
      </c>
    </row>
    <row r="482" spans="1:11" x14ac:dyDescent="0.25">
      <c r="A482" s="4">
        <v>44677</v>
      </c>
      <c r="B482" s="1">
        <v>14.8</v>
      </c>
      <c r="D482" s="1">
        <f t="shared" si="23"/>
        <v>14.8</v>
      </c>
      <c r="E482" s="1">
        <v>26.3</v>
      </c>
      <c r="G482" s="1">
        <f t="shared" si="21"/>
        <v>26.3</v>
      </c>
      <c r="H482" s="1">
        <v>12.5</v>
      </c>
      <c r="J482" s="1">
        <f t="shared" si="22"/>
        <v>12.5</v>
      </c>
      <c r="K482" s="1">
        <v>14.4</v>
      </c>
    </row>
    <row r="483" spans="1:11" x14ac:dyDescent="0.25">
      <c r="A483" s="4">
        <v>44678</v>
      </c>
      <c r="D483" s="1" t="str">
        <f t="shared" si="23"/>
        <v/>
      </c>
      <c r="G483" s="1" t="str">
        <f t="shared" si="21"/>
        <v/>
      </c>
      <c r="J483" s="1" t="str">
        <f t="shared" si="22"/>
        <v/>
      </c>
    </row>
    <row r="484" spans="1:11" x14ac:dyDescent="0.25">
      <c r="A484" s="4">
        <v>44679</v>
      </c>
      <c r="D484" s="1" t="str">
        <f t="shared" si="23"/>
        <v/>
      </c>
      <c r="G484" s="1" t="str">
        <f t="shared" si="21"/>
        <v/>
      </c>
      <c r="J484" s="1" t="str">
        <f t="shared" si="22"/>
        <v/>
      </c>
    </row>
    <row r="485" spans="1:11" x14ac:dyDescent="0.25">
      <c r="A485" s="4">
        <v>44680</v>
      </c>
      <c r="B485" s="1">
        <v>22.4</v>
      </c>
      <c r="C485" s="1">
        <v>22.3</v>
      </c>
      <c r="D485" s="1">
        <f t="shared" si="23"/>
        <v>22.35</v>
      </c>
      <c r="E485" s="1">
        <v>15.3</v>
      </c>
      <c r="F485" s="1">
        <v>15.5</v>
      </c>
      <c r="G485" s="1">
        <f t="shared" si="21"/>
        <v>15.4</v>
      </c>
      <c r="H485" s="1">
        <v>18.600000000000001</v>
      </c>
      <c r="I485" s="1">
        <v>18.7</v>
      </c>
      <c r="J485" s="1">
        <f t="shared" si="22"/>
        <v>18.649999999999999</v>
      </c>
      <c r="K485" s="1">
        <v>14.9</v>
      </c>
    </row>
    <row r="486" spans="1:11" x14ac:dyDescent="0.25">
      <c r="A486" s="4">
        <v>44681</v>
      </c>
      <c r="D486" s="1" t="str">
        <f t="shared" si="23"/>
        <v/>
      </c>
      <c r="G486" s="1" t="str">
        <f t="shared" si="21"/>
        <v/>
      </c>
      <c r="J486" s="1" t="str">
        <f t="shared" si="22"/>
        <v/>
      </c>
    </row>
    <row r="487" spans="1:11" x14ac:dyDescent="0.25">
      <c r="A487" s="4">
        <v>44682</v>
      </c>
      <c r="D487" s="1" t="str">
        <f t="shared" si="23"/>
        <v/>
      </c>
      <c r="G487" s="1" t="str">
        <f t="shared" si="21"/>
        <v/>
      </c>
      <c r="J487" s="1" t="str">
        <f t="shared" si="22"/>
        <v/>
      </c>
    </row>
    <row r="488" spans="1:11" x14ac:dyDescent="0.25">
      <c r="A488" s="4">
        <v>44683</v>
      </c>
      <c r="B488" s="1">
        <v>5.8</v>
      </c>
      <c r="D488" s="1">
        <f t="shared" si="23"/>
        <v>5.8</v>
      </c>
      <c r="E488" s="1">
        <v>8.3000000000000007</v>
      </c>
      <c r="G488" s="1">
        <f t="shared" si="21"/>
        <v>8.3000000000000007</v>
      </c>
      <c r="H488" s="1">
        <v>8.4</v>
      </c>
      <c r="J488" s="1">
        <f t="shared" si="22"/>
        <v>8.4</v>
      </c>
      <c r="K488" s="1">
        <v>7.2</v>
      </c>
    </row>
    <row r="489" spans="1:11" x14ac:dyDescent="0.25">
      <c r="A489" s="4">
        <v>44684</v>
      </c>
      <c r="D489" s="1" t="str">
        <f t="shared" si="23"/>
        <v/>
      </c>
      <c r="G489" s="1" t="str">
        <f t="shared" si="21"/>
        <v/>
      </c>
      <c r="J489" s="1" t="str">
        <f t="shared" si="22"/>
        <v/>
      </c>
    </row>
    <row r="490" spans="1:11" x14ac:dyDescent="0.25">
      <c r="A490" s="4">
        <v>44685</v>
      </c>
      <c r="D490" s="1" t="str">
        <f t="shared" si="23"/>
        <v/>
      </c>
      <c r="G490" s="1" t="str">
        <f t="shared" si="21"/>
        <v/>
      </c>
      <c r="J490" s="1" t="str">
        <f t="shared" si="22"/>
        <v/>
      </c>
    </row>
    <row r="491" spans="1:11" x14ac:dyDescent="0.25">
      <c r="A491" s="4">
        <v>44686</v>
      </c>
      <c r="B491" s="1">
        <v>15.5</v>
      </c>
      <c r="C491" s="1">
        <v>15.1</v>
      </c>
      <c r="D491" s="1">
        <f t="shared" si="23"/>
        <v>15.3</v>
      </c>
      <c r="E491" s="1">
        <v>11.2</v>
      </c>
      <c r="F491" s="1">
        <v>10.9</v>
      </c>
      <c r="G491" s="1">
        <f t="shared" si="21"/>
        <v>11.05</v>
      </c>
      <c r="H491" s="1">
        <v>13.4</v>
      </c>
      <c r="I491" s="1">
        <v>12.5</v>
      </c>
      <c r="J491" s="1">
        <f t="shared" si="22"/>
        <v>12.95</v>
      </c>
      <c r="K491" s="1">
        <v>6.8</v>
      </c>
    </row>
    <row r="492" spans="1:11" x14ac:dyDescent="0.25">
      <c r="A492" s="4">
        <v>44687</v>
      </c>
      <c r="D492" s="1" t="str">
        <f t="shared" si="23"/>
        <v/>
      </c>
      <c r="G492" s="1" t="str">
        <f t="shared" si="21"/>
        <v/>
      </c>
      <c r="J492" s="1" t="str">
        <f t="shared" si="22"/>
        <v/>
      </c>
    </row>
    <row r="493" spans="1:11" x14ac:dyDescent="0.25">
      <c r="A493" s="4">
        <v>44688</v>
      </c>
      <c r="D493" s="1" t="str">
        <f t="shared" si="23"/>
        <v/>
      </c>
      <c r="G493" s="1" t="str">
        <f t="shared" si="21"/>
        <v/>
      </c>
      <c r="J493" s="1" t="str">
        <f t="shared" si="22"/>
        <v/>
      </c>
    </row>
    <row r="494" spans="1:11" x14ac:dyDescent="0.25">
      <c r="A494" s="4">
        <v>44689</v>
      </c>
      <c r="B494" s="1">
        <v>14.6</v>
      </c>
      <c r="D494" s="1">
        <f t="shared" si="23"/>
        <v>14.6</v>
      </c>
      <c r="E494" s="1">
        <v>13.9</v>
      </c>
      <c r="G494" s="1">
        <f t="shared" si="21"/>
        <v>13.9</v>
      </c>
      <c r="H494" s="1">
        <v>7.9</v>
      </c>
      <c r="J494" s="1">
        <f t="shared" si="22"/>
        <v>7.9</v>
      </c>
      <c r="K494" s="1">
        <v>10.199999999999999</v>
      </c>
    </row>
    <row r="495" spans="1:11" x14ac:dyDescent="0.25">
      <c r="A495" s="4">
        <v>44690</v>
      </c>
      <c r="D495" s="1" t="str">
        <f t="shared" si="23"/>
        <v/>
      </c>
      <c r="G495" s="1" t="str">
        <f t="shared" si="21"/>
        <v/>
      </c>
      <c r="J495" s="1" t="str">
        <f t="shared" si="22"/>
        <v/>
      </c>
    </row>
    <row r="496" spans="1:11" x14ac:dyDescent="0.25">
      <c r="A496" s="4">
        <v>44691</v>
      </c>
      <c r="D496" s="1" t="str">
        <f t="shared" si="23"/>
        <v/>
      </c>
      <c r="G496" s="1" t="str">
        <f t="shared" si="21"/>
        <v/>
      </c>
      <c r="J496" s="1" t="str">
        <f t="shared" si="22"/>
        <v/>
      </c>
    </row>
    <row r="497" spans="1:11" x14ac:dyDescent="0.25">
      <c r="A497" s="4">
        <v>44692</v>
      </c>
      <c r="B497" s="1">
        <v>53.1</v>
      </c>
      <c r="C497" s="1">
        <v>52.4</v>
      </c>
      <c r="D497" s="1">
        <f t="shared" si="23"/>
        <v>52.75</v>
      </c>
      <c r="E497" s="1">
        <v>47.5</v>
      </c>
      <c r="F497" s="1">
        <v>46.5</v>
      </c>
      <c r="G497" s="1">
        <f t="shared" si="21"/>
        <v>47</v>
      </c>
      <c r="H497" s="1">
        <v>46.1</v>
      </c>
      <c r="I497" s="1">
        <v>45.4</v>
      </c>
      <c r="J497" s="1">
        <f t="shared" si="22"/>
        <v>45.75</v>
      </c>
      <c r="K497" s="1">
        <v>42.1</v>
      </c>
    </row>
    <row r="498" spans="1:11" x14ac:dyDescent="0.25">
      <c r="A498" s="4">
        <v>44693</v>
      </c>
      <c r="D498" s="1" t="str">
        <f t="shared" si="23"/>
        <v/>
      </c>
      <c r="G498" s="1" t="str">
        <f t="shared" si="21"/>
        <v/>
      </c>
      <c r="J498" s="1" t="str">
        <f t="shared" si="22"/>
        <v/>
      </c>
    </row>
    <row r="499" spans="1:11" x14ac:dyDescent="0.25">
      <c r="A499" s="4">
        <v>44694</v>
      </c>
      <c r="D499" s="1" t="str">
        <f t="shared" si="23"/>
        <v/>
      </c>
      <c r="G499" s="1" t="str">
        <f t="shared" si="21"/>
        <v/>
      </c>
      <c r="J499" s="1" t="str">
        <f t="shared" si="22"/>
        <v/>
      </c>
    </row>
    <row r="500" spans="1:11" x14ac:dyDescent="0.25">
      <c r="A500" s="4">
        <v>44695</v>
      </c>
      <c r="B500" s="1">
        <v>59.5</v>
      </c>
      <c r="D500" s="1">
        <f t="shared" si="23"/>
        <v>59.5</v>
      </c>
      <c r="E500" s="1">
        <v>61.9</v>
      </c>
      <c r="G500" s="1">
        <f t="shared" si="21"/>
        <v>61.9</v>
      </c>
      <c r="H500" s="1">
        <v>23.5</v>
      </c>
      <c r="J500" s="1">
        <f t="shared" si="22"/>
        <v>23.5</v>
      </c>
    </row>
    <row r="501" spans="1:11" x14ac:dyDescent="0.25">
      <c r="A501" s="4">
        <v>44696</v>
      </c>
      <c r="D501" s="1" t="str">
        <f t="shared" si="23"/>
        <v/>
      </c>
      <c r="G501" s="1" t="str">
        <f t="shared" si="21"/>
        <v/>
      </c>
      <c r="J501" s="1" t="str">
        <f t="shared" si="22"/>
        <v/>
      </c>
    </row>
    <row r="502" spans="1:11" x14ac:dyDescent="0.25">
      <c r="A502" s="4">
        <v>44697</v>
      </c>
      <c r="D502" s="1" t="str">
        <f t="shared" si="23"/>
        <v/>
      </c>
      <c r="G502" s="1" t="str">
        <f t="shared" si="21"/>
        <v/>
      </c>
      <c r="J502" s="1" t="str">
        <f t="shared" si="22"/>
        <v/>
      </c>
    </row>
    <row r="503" spans="1:11" x14ac:dyDescent="0.25">
      <c r="A503" s="4">
        <v>44698</v>
      </c>
      <c r="B503" s="1">
        <v>31.4</v>
      </c>
      <c r="C503" s="1">
        <v>32.700000000000003</v>
      </c>
      <c r="D503" s="1">
        <f t="shared" si="23"/>
        <v>32.049999999999997</v>
      </c>
      <c r="E503" s="1">
        <v>42.6</v>
      </c>
      <c r="F503" s="1">
        <v>41.8</v>
      </c>
      <c r="G503" s="1">
        <f t="shared" si="21"/>
        <v>42.2</v>
      </c>
      <c r="H503" s="1">
        <v>25.9</v>
      </c>
      <c r="I503" s="1">
        <v>25.1</v>
      </c>
      <c r="J503" s="1">
        <f t="shared" si="22"/>
        <v>25.5</v>
      </c>
      <c r="K503" s="1">
        <v>21.9</v>
      </c>
    </row>
    <row r="504" spans="1:11" x14ac:dyDescent="0.25">
      <c r="A504" s="4">
        <v>44699</v>
      </c>
      <c r="D504" s="1" t="str">
        <f t="shared" si="23"/>
        <v/>
      </c>
      <c r="G504" s="1" t="str">
        <f t="shared" si="21"/>
        <v/>
      </c>
      <c r="J504" s="1" t="str">
        <f t="shared" si="22"/>
        <v/>
      </c>
    </row>
    <row r="505" spans="1:11" x14ac:dyDescent="0.25">
      <c r="A505" s="4">
        <v>44700</v>
      </c>
      <c r="D505" s="1" t="str">
        <f t="shared" si="23"/>
        <v/>
      </c>
      <c r="G505" s="1" t="str">
        <f t="shared" si="21"/>
        <v/>
      </c>
      <c r="J505" s="1" t="str">
        <f t="shared" si="22"/>
        <v/>
      </c>
    </row>
    <row r="506" spans="1:11" x14ac:dyDescent="0.25">
      <c r="A506" s="4">
        <v>44701</v>
      </c>
      <c r="B506" s="1">
        <v>19.600000000000001</v>
      </c>
      <c r="D506" s="1">
        <f t="shared" si="23"/>
        <v>19.600000000000001</v>
      </c>
      <c r="E506" s="1">
        <v>36.200000000000003</v>
      </c>
      <c r="G506" s="1">
        <f t="shared" si="21"/>
        <v>36.200000000000003</v>
      </c>
      <c r="H506" s="1">
        <v>20.100000000000001</v>
      </c>
      <c r="J506" s="1">
        <f t="shared" si="22"/>
        <v>20.100000000000001</v>
      </c>
      <c r="K506" s="1">
        <v>20</v>
      </c>
    </row>
    <row r="507" spans="1:11" x14ac:dyDescent="0.25">
      <c r="A507" s="4">
        <v>44702</v>
      </c>
      <c r="D507" s="1" t="str">
        <f t="shared" si="23"/>
        <v/>
      </c>
      <c r="G507" s="1" t="str">
        <f t="shared" si="21"/>
        <v/>
      </c>
      <c r="J507" s="1" t="str">
        <f t="shared" si="22"/>
        <v/>
      </c>
    </row>
    <row r="508" spans="1:11" x14ac:dyDescent="0.25">
      <c r="A508" s="4">
        <v>44703</v>
      </c>
      <c r="D508" s="1" t="str">
        <f t="shared" si="23"/>
        <v/>
      </c>
      <c r="G508" s="1" t="str">
        <f t="shared" si="21"/>
        <v/>
      </c>
      <c r="J508" s="1" t="str">
        <f t="shared" si="22"/>
        <v/>
      </c>
    </row>
    <row r="509" spans="1:11" x14ac:dyDescent="0.25">
      <c r="A509" s="4">
        <v>44704</v>
      </c>
      <c r="B509" s="1">
        <v>17.7</v>
      </c>
      <c r="C509" s="1">
        <v>19.399999999999999</v>
      </c>
      <c r="D509" s="1">
        <f t="shared" si="23"/>
        <v>18.549999999999997</v>
      </c>
      <c r="E509" s="1">
        <v>23.1</v>
      </c>
      <c r="F509" s="1">
        <v>23.7</v>
      </c>
      <c r="G509" s="1">
        <f t="shared" si="21"/>
        <v>23.4</v>
      </c>
      <c r="H509" s="1">
        <v>11.6</v>
      </c>
      <c r="I509" s="1">
        <v>12.5</v>
      </c>
      <c r="J509" s="1">
        <f t="shared" si="22"/>
        <v>12.05</v>
      </c>
      <c r="K509" s="1">
        <v>15.5</v>
      </c>
    </row>
    <row r="510" spans="1:11" x14ac:dyDescent="0.25">
      <c r="A510" s="4">
        <v>44705</v>
      </c>
      <c r="D510" s="1" t="str">
        <f t="shared" si="23"/>
        <v/>
      </c>
      <c r="G510" s="1" t="str">
        <f t="shared" si="21"/>
        <v/>
      </c>
      <c r="J510" s="1" t="str">
        <f t="shared" si="22"/>
        <v/>
      </c>
    </row>
    <row r="511" spans="1:11" x14ac:dyDescent="0.25">
      <c r="A511" s="4">
        <v>44706</v>
      </c>
      <c r="D511" s="1" t="str">
        <f t="shared" si="23"/>
        <v/>
      </c>
      <c r="G511" s="1" t="str">
        <f t="shared" si="21"/>
        <v/>
      </c>
      <c r="J511" s="1" t="str">
        <f t="shared" si="22"/>
        <v/>
      </c>
    </row>
    <row r="512" spans="1:11" x14ac:dyDescent="0.25">
      <c r="A512" s="4">
        <v>44707</v>
      </c>
      <c r="B512" s="1">
        <v>8.8000000000000007</v>
      </c>
      <c r="D512" s="1">
        <f t="shared" si="23"/>
        <v>8.8000000000000007</v>
      </c>
      <c r="E512" s="1">
        <v>13.3</v>
      </c>
      <c r="G512" s="1">
        <f t="shared" si="21"/>
        <v>13.3</v>
      </c>
      <c r="H512" s="1">
        <v>11</v>
      </c>
      <c r="J512" s="1">
        <f t="shared" si="22"/>
        <v>11</v>
      </c>
      <c r="K512" s="1">
        <v>7</v>
      </c>
    </row>
    <row r="513" spans="1:11" x14ac:dyDescent="0.25">
      <c r="A513" s="4">
        <v>44708</v>
      </c>
      <c r="D513" s="1" t="str">
        <f t="shared" si="23"/>
        <v/>
      </c>
      <c r="G513" s="1" t="str">
        <f t="shared" si="21"/>
        <v/>
      </c>
      <c r="J513" s="1" t="str">
        <f t="shared" si="22"/>
        <v/>
      </c>
    </row>
    <row r="514" spans="1:11" x14ac:dyDescent="0.25">
      <c r="A514" s="4">
        <v>44709</v>
      </c>
      <c r="D514" s="1" t="str">
        <f t="shared" si="23"/>
        <v/>
      </c>
      <c r="G514" s="1" t="str">
        <f t="shared" ref="G514:G577" si="24">IF(ISERROR(AVERAGE(E514:F514))=FALSE,AVERAGE(E514:F514),"")</f>
        <v/>
      </c>
      <c r="J514" s="1" t="str">
        <f t="shared" ref="J514:J577" si="25">IF(ISERROR(AVERAGE(H514:I514))=FALSE,AVERAGE(H514:I514),"")</f>
        <v/>
      </c>
    </row>
    <row r="515" spans="1:11" x14ac:dyDescent="0.25">
      <c r="A515" s="4">
        <v>44710</v>
      </c>
      <c r="B515" s="1">
        <v>22</v>
      </c>
      <c r="C515" s="1">
        <v>21.5</v>
      </c>
      <c r="D515" s="1">
        <f t="shared" ref="D515:D578" si="26">IF(ISERROR(AVERAGE(B515:C515))=FALSE,AVERAGE(B515:C515),"")</f>
        <v>21.75</v>
      </c>
      <c r="E515" s="1">
        <v>25</v>
      </c>
      <c r="F515" s="1">
        <v>26.7</v>
      </c>
      <c r="G515" s="1">
        <f t="shared" si="24"/>
        <v>25.85</v>
      </c>
      <c r="H515" s="1">
        <v>14.4</v>
      </c>
      <c r="I515" s="1">
        <v>14.9</v>
      </c>
      <c r="J515" s="1">
        <f t="shared" si="25"/>
        <v>14.65</v>
      </c>
      <c r="K515" s="1">
        <v>17.3</v>
      </c>
    </row>
    <row r="516" spans="1:11" x14ac:dyDescent="0.25">
      <c r="A516" s="4">
        <v>44711</v>
      </c>
      <c r="D516" s="1" t="str">
        <f t="shared" si="26"/>
        <v/>
      </c>
      <c r="G516" s="1" t="str">
        <f t="shared" si="24"/>
        <v/>
      </c>
      <c r="J516" s="1" t="str">
        <f t="shared" si="25"/>
        <v/>
      </c>
    </row>
    <row r="517" spans="1:11" x14ac:dyDescent="0.25">
      <c r="A517" s="4">
        <v>44712</v>
      </c>
      <c r="D517" s="1" t="str">
        <f t="shared" si="26"/>
        <v/>
      </c>
      <c r="G517" s="1" t="str">
        <f t="shared" si="24"/>
        <v/>
      </c>
      <c r="J517" s="1" t="str">
        <f t="shared" si="25"/>
        <v/>
      </c>
    </row>
    <row r="518" spans="1:11" x14ac:dyDescent="0.25">
      <c r="A518" s="4">
        <v>44713</v>
      </c>
      <c r="B518" s="1">
        <v>14.4</v>
      </c>
      <c r="D518" s="1">
        <f t="shared" si="26"/>
        <v>14.4</v>
      </c>
      <c r="E518" s="1">
        <v>17.2</v>
      </c>
      <c r="G518" s="1">
        <f t="shared" si="24"/>
        <v>17.2</v>
      </c>
      <c r="H518" s="1">
        <v>13.7</v>
      </c>
      <c r="J518" s="1">
        <f t="shared" si="25"/>
        <v>13.7</v>
      </c>
      <c r="K518" s="1">
        <v>10</v>
      </c>
    </row>
    <row r="519" spans="1:11" x14ac:dyDescent="0.25">
      <c r="A519" s="4">
        <v>44714</v>
      </c>
      <c r="D519" s="1" t="str">
        <f t="shared" si="26"/>
        <v/>
      </c>
      <c r="G519" s="1" t="str">
        <f t="shared" si="24"/>
        <v/>
      </c>
      <c r="J519" s="1" t="str">
        <f t="shared" si="25"/>
        <v/>
      </c>
    </row>
    <row r="520" spans="1:11" x14ac:dyDescent="0.25">
      <c r="A520" s="4">
        <v>44715</v>
      </c>
      <c r="D520" s="1" t="str">
        <f t="shared" si="26"/>
        <v/>
      </c>
      <c r="G520" s="1" t="str">
        <f t="shared" si="24"/>
        <v/>
      </c>
      <c r="J520" s="1" t="str">
        <f t="shared" si="25"/>
        <v/>
      </c>
    </row>
    <row r="521" spans="1:11" x14ac:dyDescent="0.25">
      <c r="A521" s="4">
        <v>44716</v>
      </c>
      <c r="B521" s="1">
        <v>18.3</v>
      </c>
      <c r="C521" s="1">
        <v>18.2</v>
      </c>
      <c r="D521" s="1">
        <f t="shared" si="26"/>
        <v>18.25</v>
      </c>
      <c r="E521" s="1">
        <v>22.9</v>
      </c>
      <c r="F521" s="1">
        <v>22.6</v>
      </c>
      <c r="G521" s="1">
        <f t="shared" si="24"/>
        <v>22.75</v>
      </c>
      <c r="H521" s="1">
        <v>17.5</v>
      </c>
      <c r="I521" s="1">
        <v>19.8</v>
      </c>
      <c r="J521" s="1">
        <f t="shared" si="25"/>
        <v>18.649999999999999</v>
      </c>
      <c r="K521" s="1">
        <v>15.7</v>
      </c>
    </row>
    <row r="522" spans="1:11" x14ac:dyDescent="0.25">
      <c r="A522" s="4">
        <v>44717</v>
      </c>
      <c r="D522" s="1" t="str">
        <f t="shared" si="26"/>
        <v/>
      </c>
      <c r="G522" s="1" t="str">
        <f t="shared" si="24"/>
        <v/>
      </c>
      <c r="J522" s="1" t="str">
        <f t="shared" si="25"/>
        <v/>
      </c>
    </row>
    <row r="523" spans="1:11" x14ac:dyDescent="0.25">
      <c r="A523" s="4">
        <v>44718</v>
      </c>
      <c r="D523" s="1" t="str">
        <f t="shared" si="26"/>
        <v/>
      </c>
      <c r="G523" s="1" t="str">
        <f t="shared" si="24"/>
        <v/>
      </c>
      <c r="J523" s="1" t="str">
        <f t="shared" si="25"/>
        <v/>
      </c>
    </row>
    <row r="524" spans="1:11" x14ac:dyDescent="0.25">
      <c r="A524" s="4">
        <v>44719</v>
      </c>
      <c r="B524" s="1">
        <v>13</v>
      </c>
      <c r="D524" s="1">
        <f t="shared" si="26"/>
        <v>13</v>
      </c>
      <c r="E524" s="1">
        <v>11.7</v>
      </c>
      <c r="G524" s="1">
        <f t="shared" si="24"/>
        <v>11.7</v>
      </c>
      <c r="H524" s="1">
        <v>11.3</v>
      </c>
      <c r="J524" s="1">
        <f t="shared" si="25"/>
        <v>11.3</v>
      </c>
      <c r="K524" s="1">
        <v>8.1999999999999993</v>
      </c>
    </row>
    <row r="525" spans="1:11" x14ac:dyDescent="0.25">
      <c r="A525" s="4">
        <v>44720</v>
      </c>
      <c r="D525" s="1" t="str">
        <f t="shared" si="26"/>
        <v/>
      </c>
      <c r="G525" s="1" t="str">
        <f t="shared" si="24"/>
        <v/>
      </c>
      <c r="J525" s="1" t="str">
        <f t="shared" si="25"/>
        <v/>
      </c>
    </row>
    <row r="526" spans="1:11" x14ac:dyDescent="0.25">
      <c r="A526" s="4">
        <v>44721</v>
      </c>
      <c r="D526" s="1" t="str">
        <f t="shared" si="26"/>
        <v/>
      </c>
      <c r="G526" s="1" t="str">
        <f t="shared" si="24"/>
        <v/>
      </c>
      <c r="J526" s="1" t="str">
        <f t="shared" si="25"/>
        <v/>
      </c>
    </row>
    <row r="527" spans="1:11" x14ac:dyDescent="0.25">
      <c r="A527" s="4">
        <v>44722</v>
      </c>
      <c r="B527" s="1">
        <v>9.5</v>
      </c>
      <c r="D527" s="1">
        <f t="shared" si="26"/>
        <v>9.5</v>
      </c>
      <c r="E527" s="1">
        <v>11</v>
      </c>
      <c r="F527" s="1">
        <v>10.9</v>
      </c>
      <c r="G527" s="1">
        <f t="shared" si="24"/>
        <v>10.95</v>
      </c>
      <c r="H527" s="1">
        <v>12.4</v>
      </c>
      <c r="I527" s="1">
        <v>12.3</v>
      </c>
      <c r="J527" s="1">
        <f t="shared" si="25"/>
        <v>12.350000000000001</v>
      </c>
      <c r="K527" s="1">
        <v>4.5</v>
      </c>
    </row>
    <row r="528" spans="1:11" x14ac:dyDescent="0.25">
      <c r="A528" s="4">
        <v>44723</v>
      </c>
      <c r="D528" s="1" t="str">
        <f t="shared" si="26"/>
        <v/>
      </c>
      <c r="G528" s="1" t="str">
        <f t="shared" si="24"/>
        <v/>
      </c>
      <c r="J528" s="1" t="str">
        <f t="shared" si="25"/>
        <v/>
      </c>
    </row>
    <row r="529" spans="1:11" x14ac:dyDescent="0.25">
      <c r="A529" s="4">
        <v>44724</v>
      </c>
      <c r="D529" s="1" t="str">
        <f t="shared" si="26"/>
        <v/>
      </c>
      <c r="G529" s="1" t="str">
        <f t="shared" si="24"/>
        <v/>
      </c>
      <c r="J529" s="1" t="str">
        <f t="shared" si="25"/>
        <v/>
      </c>
    </row>
    <row r="530" spans="1:11" x14ac:dyDescent="0.25">
      <c r="A530" s="4">
        <v>44725</v>
      </c>
      <c r="B530" s="1">
        <v>30.8</v>
      </c>
      <c r="D530" s="1">
        <f t="shared" si="26"/>
        <v>30.8</v>
      </c>
      <c r="E530" s="1">
        <v>34.799999999999997</v>
      </c>
      <c r="G530" s="1">
        <f t="shared" si="24"/>
        <v>34.799999999999997</v>
      </c>
      <c r="H530" s="1">
        <v>26.7</v>
      </c>
      <c r="J530" s="1">
        <f t="shared" si="25"/>
        <v>26.7</v>
      </c>
      <c r="K530" s="1">
        <v>22</v>
      </c>
    </row>
    <row r="531" spans="1:11" x14ac:dyDescent="0.25">
      <c r="A531" s="4">
        <v>44726</v>
      </c>
      <c r="D531" s="1" t="str">
        <f t="shared" si="26"/>
        <v/>
      </c>
      <c r="G531" s="1" t="str">
        <f t="shared" si="24"/>
        <v/>
      </c>
      <c r="J531" s="1" t="str">
        <f t="shared" si="25"/>
        <v/>
      </c>
    </row>
    <row r="532" spans="1:11" x14ac:dyDescent="0.25">
      <c r="A532" s="4">
        <v>44727</v>
      </c>
      <c r="D532" s="1" t="str">
        <f t="shared" si="26"/>
        <v/>
      </c>
      <c r="G532" s="1" t="str">
        <f t="shared" si="24"/>
        <v/>
      </c>
      <c r="J532" s="1" t="str">
        <f t="shared" si="25"/>
        <v/>
      </c>
    </row>
    <row r="533" spans="1:11" x14ac:dyDescent="0.25">
      <c r="A533" s="4">
        <v>44728</v>
      </c>
      <c r="B533" s="1">
        <v>26</v>
      </c>
      <c r="C533" s="1">
        <v>28.7</v>
      </c>
      <c r="D533" s="1">
        <f t="shared" si="26"/>
        <v>27.35</v>
      </c>
      <c r="E533" s="1">
        <v>25.3</v>
      </c>
      <c r="F533" s="1">
        <v>26.5</v>
      </c>
      <c r="G533" s="1">
        <f t="shared" si="24"/>
        <v>25.9</v>
      </c>
      <c r="H533" s="1">
        <v>27.4</v>
      </c>
      <c r="I533" s="1">
        <v>28.4</v>
      </c>
      <c r="J533" s="1">
        <f t="shared" si="25"/>
        <v>27.9</v>
      </c>
      <c r="K533" s="1">
        <v>23.9</v>
      </c>
    </row>
    <row r="534" spans="1:11" x14ac:dyDescent="0.25">
      <c r="A534" s="4">
        <v>44729</v>
      </c>
      <c r="D534" s="1" t="str">
        <f t="shared" si="26"/>
        <v/>
      </c>
      <c r="G534" s="1" t="str">
        <f t="shared" si="24"/>
        <v/>
      </c>
      <c r="J534" s="1" t="str">
        <f t="shared" si="25"/>
        <v/>
      </c>
    </row>
    <row r="535" spans="1:11" x14ac:dyDescent="0.25">
      <c r="A535" s="4">
        <v>44730</v>
      </c>
      <c r="D535" s="1" t="str">
        <f t="shared" si="26"/>
        <v/>
      </c>
      <c r="G535" s="1" t="str">
        <f t="shared" si="24"/>
        <v/>
      </c>
      <c r="J535" s="1" t="str">
        <f t="shared" si="25"/>
        <v/>
      </c>
    </row>
    <row r="536" spans="1:11" x14ac:dyDescent="0.25">
      <c r="A536" s="4">
        <v>44731</v>
      </c>
      <c r="B536" s="1">
        <v>23</v>
      </c>
      <c r="D536" s="1">
        <f t="shared" si="26"/>
        <v>23</v>
      </c>
      <c r="E536" s="1">
        <v>23.3</v>
      </c>
      <c r="G536" s="1">
        <f t="shared" si="24"/>
        <v>23.3</v>
      </c>
      <c r="H536" s="1">
        <v>10.6</v>
      </c>
      <c r="J536" s="1">
        <f t="shared" si="25"/>
        <v>10.6</v>
      </c>
      <c r="K536" s="1">
        <v>11.3</v>
      </c>
    </row>
    <row r="537" spans="1:11" x14ac:dyDescent="0.25">
      <c r="A537" s="4">
        <v>44732</v>
      </c>
      <c r="D537" s="1" t="str">
        <f t="shared" si="26"/>
        <v/>
      </c>
      <c r="G537" s="1" t="str">
        <f t="shared" si="24"/>
        <v/>
      </c>
      <c r="J537" s="1" t="str">
        <f t="shared" si="25"/>
        <v/>
      </c>
    </row>
    <row r="538" spans="1:11" x14ac:dyDescent="0.25">
      <c r="A538" s="4">
        <v>44733</v>
      </c>
      <c r="D538" s="1" t="str">
        <f t="shared" si="26"/>
        <v/>
      </c>
      <c r="G538" s="1" t="str">
        <f t="shared" si="24"/>
        <v/>
      </c>
      <c r="J538" s="1" t="str">
        <f t="shared" si="25"/>
        <v/>
      </c>
    </row>
    <row r="539" spans="1:11" x14ac:dyDescent="0.25">
      <c r="A539" s="4">
        <v>44734</v>
      </c>
      <c r="B539" s="1">
        <v>23.4</v>
      </c>
      <c r="D539" s="1">
        <f t="shared" si="26"/>
        <v>23.4</v>
      </c>
      <c r="E539" s="1">
        <v>24.4</v>
      </c>
      <c r="F539" s="1">
        <v>23.7</v>
      </c>
      <c r="G539" s="1">
        <f t="shared" si="24"/>
        <v>24.049999999999997</v>
      </c>
      <c r="H539" s="1">
        <v>24.6</v>
      </c>
      <c r="I539" s="1">
        <v>24.1</v>
      </c>
      <c r="J539" s="1">
        <f t="shared" si="25"/>
        <v>24.35</v>
      </c>
      <c r="K539" s="1">
        <v>14.9</v>
      </c>
    </row>
    <row r="540" spans="1:11" x14ac:dyDescent="0.25">
      <c r="A540" s="4">
        <v>44735</v>
      </c>
      <c r="D540" s="1" t="str">
        <f t="shared" si="26"/>
        <v/>
      </c>
      <c r="G540" s="1" t="str">
        <f t="shared" si="24"/>
        <v/>
      </c>
      <c r="J540" s="1" t="str">
        <f t="shared" si="25"/>
        <v/>
      </c>
    </row>
    <row r="541" spans="1:11" x14ac:dyDescent="0.25">
      <c r="A541" s="4">
        <v>44736</v>
      </c>
      <c r="D541" s="1" t="str">
        <f t="shared" si="26"/>
        <v/>
      </c>
      <c r="G541" s="1" t="str">
        <f t="shared" si="24"/>
        <v/>
      </c>
      <c r="J541" s="1" t="str">
        <f t="shared" si="25"/>
        <v/>
      </c>
    </row>
    <row r="542" spans="1:11" x14ac:dyDescent="0.25">
      <c r="A542" s="4">
        <v>44737</v>
      </c>
      <c r="B542" s="1">
        <v>15.7</v>
      </c>
      <c r="D542" s="1">
        <f t="shared" si="26"/>
        <v>15.7</v>
      </c>
      <c r="E542" s="1">
        <v>22.3</v>
      </c>
      <c r="G542" s="1">
        <f t="shared" si="24"/>
        <v>22.3</v>
      </c>
      <c r="H542" s="1">
        <v>18.2</v>
      </c>
      <c r="J542" s="1">
        <f t="shared" si="25"/>
        <v>18.2</v>
      </c>
      <c r="K542" s="1">
        <v>23</v>
      </c>
    </row>
    <row r="543" spans="1:11" x14ac:dyDescent="0.25">
      <c r="A543" s="4">
        <v>44738</v>
      </c>
      <c r="D543" s="1" t="str">
        <f t="shared" si="26"/>
        <v/>
      </c>
      <c r="G543" s="1" t="str">
        <f t="shared" si="24"/>
        <v/>
      </c>
      <c r="J543" s="1" t="str">
        <f t="shared" si="25"/>
        <v/>
      </c>
    </row>
    <row r="544" spans="1:11" x14ac:dyDescent="0.25">
      <c r="A544" s="4">
        <v>44739</v>
      </c>
      <c r="D544" s="1" t="str">
        <f t="shared" si="26"/>
        <v/>
      </c>
      <c r="G544" s="1" t="str">
        <f t="shared" si="24"/>
        <v/>
      </c>
      <c r="J544" s="1" t="str">
        <f t="shared" si="25"/>
        <v/>
      </c>
    </row>
    <row r="545" spans="1:11" x14ac:dyDescent="0.25">
      <c r="A545" s="4">
        <v>44740</v>
      </c>
      <c r="B545" s="1">
        <v>30.3</v>
      </c>
      <c r="C545" s="1">
        <v>30.6</v>
      </c>
      <c r="D545" s="1">
        <f t="shared" si="26"/>
        <v>30.450000000000003</v>
      </c>
      <c r="E545" s="1">
        <v>29.4</v>
      </c>
      <c r="F545" s="1">
        <v>28.2</v>
      </c>
      <c r="G545" s="1">
        <f t="shared" si="24"/>
        <v>28.799999999999997</v>
      </c>
      <c r="H545" s="1">
        <v>28.6</v>
      </c>
      <c r="I545" s="1">
        <v>28.6</v>
      </c>
      <c r="J545" s="1">
        <f t="shared" si="25"/>
        <v>28.6</v>
      </c>
      <c r="K545" s="1">
        <v>18.899999999999999</v>
      </c>
    </row>
    <row r="546" spans="1:11" x14ac:dyDescent="0.25">
      <c r="A546" s="4">
        <v>44741</v>
      </c>
      <c r="D546" s="1" t="str">
        <f t="shared" si="26"/>
        <v/>
      </c>
      <c r="G546" s="1" t="str">
        <f t="shared" si="24"/>
        <v/>
      </c>
      <c r="J546" s="1" t="str">
        <f t="shared" si="25"/>
        <v/>
      </c>
    </row>
    <row r="547" spans="1:11" x14ac:dyDescent="0.25">
      <c r="A547" s="4">
        <v>44742</v>
      </c>
      <c r="D547" s="1" t="str">
        <f t="shared" si="26"/>
        <v/>
      </c>
      <c r="G547" s="1" t="str">
        <f t="shared" si="24"/>
        <v/>
      </c>
      <c r="J547" s="1" t="str">
        <f t="shared" si="25"/>
        <v/>
      </c>
    </row>
    <row r="548" spans="1:11" x14ac:dyDescent="0.25">
      <c r="A548" s="4">
        <v>44743</v>
      </c>
      <c r="B548" s="1">
        <v>37.299999999999997</v>
      </c>
      <c r="D548" s="1">
        <f t="shared" si="26"/>
        <v>37.299999999999997</v>
      </c>
      <c r="E548" s="1">
        <v>29.7</v>
      </c>
      <c r="G548" s="1">
        <f t="shared" si="24"/>
        <v>29.7</v>
      </c>
      <c r="H548" s="1">
        <v>35.5</v>
      </c>
      <c r="J548" s="1">
        <f t="shared" si="25"/>
        <v>35.5</v>
      </c>
    </row>
    <row r="549" spans="1:11" x14ac:dyDescent="0.25">
      <c r="A549" s="4">
        <v>44744</v>
      </c>
      <c r="D549" s="1" t="str">
        <f t="shared" si="26"/>
        <v/>
      </c>
      <c r="G549" s="1" t="str">
        <f t="shared" si="24"/>
        <v/>
      </c>
      <c r="J549" s="1" t="str">
        <f t="shared" si="25"/>
        <v/>
      </c>
    </row>
    <row r="550" spans="1:11" x14ac:dyDescent="0.25">
      <c r="A550" s="4">
        <v>44745</v>
      </c>
      <c r="D550" s="1" t="str">
        <f t="shared" si="26"/>
        <v/>
      </c>
      <c r="G550" s="1" t="str">
        <f t="shared" si="24"/>
        <v/>
      </c>
      <c r="J550" s="1" t="str">
        <f t="shared" si="25"/>
        <v/>
      </c>
    </row>
    <row r="551" spans="1:11" x14ac:dyDescent="0.25">
      <c r="A551" s="4">
        <v>44746</v>
      </c>
      <c r="B551" s="1">
        <v>21.5</v>
      </c>
      <c r="C551" s="1">
        <v>21.8</v>
      </c>
      <c r="D551" s="1">
        <f t="shared" si="26"/>
        <v>21.65</v>
      </c>
      <c r="E551" s="1">
        <v>23.1</v>
      </c>
      <c r="F551" s="1">
        <v>23.7</v>
      </c>
      <c r="G551" s="1">
        <f t="shared" si="24"/>
        <v>23.4</v>
      </c>
      <c r="H551" s="1">
        <v>20.100000000000001</v>
      </c>
      <c r="I551" s="1">
        <v>20.3</v>
      </c>
      <c r="J551" s="1">
        <f t="shared" si="25"/>
        <v>20.200000000000003</v>
      </c>
      <c r="K551" s="1">
        <v>18.899999999999999</v>
      </c>
    </row>
    <row r="552" spans="1:11" x14ac:dyDescent="0.25">
      <c r="A552" s="4">
        <v>44747</v>
      </c>
      <c r="D552" s="1" t="str">
        <f t="shared" si="26"/>
        <v/>
      </c>
      <c r="G552" s="1" t="str">
        <f t="shared" si="24"/>
        <v/>
      </c>
      <c r="J552" s="1" t="str">
        <f t="shared" si="25"/>
        <v/>
      </c>
    </row>
    <row r="553" spans="1:11" x14ac:dyDescent="0.25">
      <c r="A553" s="4">
        <v>44748</v>
      </c>
      <c r="D553" s="1" t="str">
        <f t="shared" si="26"/>
        <v/>
      </c>
      <c r="G553" s="1" t="str">
        <f t="shared" si="24"/>
        <v/>
      </c>
      <c r="J553" s="1" t="str">
        <f t="shared" si="25"/>
        <v/>
      </c>
    </row>
    <row r="554" spans="1:11" x14ac:dyDescent="0.25">
      <c r="A554" s="4">
        <v>44749</v>
      </c>
      <c r="B554" s="1">
        <v>20</v>
      </c>
      <c r="D554" s="1">
        <f t="shared" si="26"/>
        <v>20</v>
      </c>
      <c r="E554" s="1">
        <v>12</v>
      </c>
      <c r="G554" s="1">
        <f t="shared" si="24"/>
        <v>12</v>
      </c>
      <c r="H554" s="1">
        <v>16.8</v>
      </c>
      <c r="J554" s="1">
        <f t="shared" si="25"/>
        <v>16.8</v>
      </c>
      <c r="K554" s="1">
        <v>7.1</v>
      </c>
    </row>
    <row r="555" spans="1:11" x14ac:dyDescent="0.25">
      <c r="A555" s="4">
        <v>44750</v>
      </c>
      <c r="D555" s="1" t="str">
        <f t="shared" si="26"/>
        <v/>
      </c>
      <c r="G555" s="1" t="str">
        <f t="shared" si="24"/>
        <v/>
      </c>
      <c r="J555" s="1" t="str">
        <f t="shared" si="25"/>
        <v/>
      </c>
    </row>
    <row r="556" spans="1:11" x14ac:dyDescent="0.25">
      <c r="A556" s="4">
        <v>44751</v>
      </c>
      <c r="D556" s="1" t="str">
        <f t="shared" si="26"/>
        <v/>
      </c>
      <c r="G556" s="1" t="str">
        <f t="shared" si="24"/>
        <v/>
      </c>
      <c r="J556" s="1" t="str">
        <f t="shared" si="25"/>
        <v/>
      </c>
    </row>
    <row r="557" spans="1:11" x14ac:dyDescent="0.25">
      <c r="A557" s="4">
        <v>44752</v>
      </c>
      <c r="B557" s="1">
        <v>17.2</v>
      </c>
      <c r="C557" s="1">
        <v>16.399999999999999</v>
      </c>
      <c r="D557" s="1">
        <f t="shared" si="26"/>
        <v>16.799999999999997</v>
      </c>
      <c r="E557" s="1">
        <v>17.899999999999999</v>
      </c>
      <c r="F557" s="1">
        <v>18.7</v>
      </c>
      <c r="G557" s="1">
        <f t="shared" si="24"/>
        <v>18.299999999999997</v>
      </c>
      <c r="H557" s="1">
        <v>10.5</v>
      </c>
      <c r="I557" s="1">
        <v>10.6</v>
      </c>
      <c r="J557" s="1">
        <f t="shared" si="25"/>
        <v>10.55</v>
      </c>
      <c r="K557" s="1">
        <v>13.3</v>
      </c>
    </row>
    <row r="558" spans="1:11" x14ac:dyDescent="0.25">
      <c r="A558" s="4">
        <v>44753</v>
      </c>
      <c r="D558" s="1" t="str">
        <f t="shared" si="26"/>
        <v/>
      </c>
      <c r="G558" s="1" t="str">
        <f t="shared" si="24"/>
        <v/>
      </c>
      <c r="J558" s="1" t="str">
        <f t="shared" si="25"/>
        <v/>
      </c>
    </row>
    <row r="559" spans="1:11" x14ac:dyDescent="0.25">
      <c r="A559" s="4">
        <v>44754</v>
      </c>
      <c r="D559" s="1" t="str">
        <f t="shared" si="26"/>
        <v/>
      </c>
      <c r="G559" s="1" t="str">
        <f t="shared" si="24"/>
        <v/>
      </c>
      <c r="J559" s="1" t="str">
        <f t="shared" si="25"/>
        <v/>
      </c>
    </row>
    <row r="560" spans="1:11" x14ac:dyDescent="0.25">
      <c r="A560" s="4">
        <v>44755</v>
      </c>
      <c r="B560" s="1">
        <v>23.5</v>
      </c>
      <c r="D560" s="1">
        <f t="shared" si="26"/>
        <v>23.5</v>
      </c>
      <c r="E560" s="1">
        <v>27.9</v>
      </c>
      <c r="G560" s="1">
        <f t="shared" si="24"/>
        <v>27.9</v>
      </c>
      <c r="H560" s="1">
        <v>21.7</v>
      </c>
      <c r="J560" s="1">
        <f t="shared" si="25"/>
        <v>21.7</v>
      </c>
      <c r="K560" s="1">
        <v>28.1</v>
      </c>
    </row>
    <row r="561" spans="1:11" x14ac:dyDescent="0.25">
      <c r="A561" s="4">
        <v>44756</v>
      </c>
      <c r="D561" s="1" t="str">
        <f t="shared" si="26"/>
        <v/>
      </c>
      <c r="G561" s="1" t="str">
        <f t="shared" si="24"/>
        <v/>
      </c>
      <c r="J561" s="1" t="str">
        <f t="shared" si="25"/>
        <v/>
      </c>
    </row>
    <row r="562" spans="1:11" x14ac:dyDescent="0.25">
      <c r="A562" s="4">
        <v>44757</v>
      </c>
      <c r="D562" s="1" t="str">
        <f t="shared" si="26"/>
        <v/>
      </c>
      <c r="G562" s="1" t="str">
        <f t="shared" si="24"/>
        <v/>
      </c>
      <c r="J562" s="1" t="str">
        <f t="shared" si="25"/>
        <v/>
      </c>
    </row>
    <row r="563" spans="1:11" x14ac:dyDescent="0.25">
      <c r="A563" s="4">
        <v>44758</v>
      </c>
      <c r="B563" s="1">
        <v>16.600000000000001</v>
      </c>
      <c r="C563" s="1">
        <v>16.399999999999999</v>
      </c>
      <c r="D563" s="1">
        <f t="shared" si="26"/>
        <v>16.5</v>
      </c>
      <c r="E563" s="1">
        <v>19.600000000000001</v>
      </c>
      <c r="F563" s="1">
        <v>20.5</v>
      </c>
      <c r="G563" s="1">
        <f t="shared" si="24"/>
        <v>20.05</v>
      </c>
      <c r="H563" s="1">
        <v>16.7</v>
      </c>
      <c r="I563" s="1">
        <v>16.7</v>
      </c>
      <c r="J563" s="1">
        <f t="shared" si="25"/>
        <v>16.7</v>
      </c>
      <c r="K563" s="1">
        <v>25.1</v>
      </c>
    </row>
    <row r="564" spans="1:11" x14ac:dyDescent="0.25">
      <c r="A564" s="4">
        <v>44759</v>
      </c>
      <c r="D564" s="1" t="str">
        <f t="shared" si="26"/>
        <v/>
      </c>
      <c r="G564" s="1" t="str">
        <f t="shared" si="24"/>
        <v/>
      </c>
      <c r="J564" s="1" t="str">
        <f t="shared" si="25"/>
        <v/>
      </c>
    </row>
    <row r="565" spans="1:11" x14ac:dyDescent="0.25">
      <c r="A565" s="4">
        <v>44760</v>
      </c>
      <c r="D565" s="1" t="str">
        <f t="shared" si="26"/>
        <v/>
      </c>
      <c r="G565" s="1" t="str">
        <f t="shared" si="24"/>
        <v/>
      </c>
      <c r="J565" s="1" t="str">
        <f t="shared" si="25"/>
        <v/>
      </c>
    </row>
    <row r="566" spans="1:11" x14ac:dyDescent="0.25">
      <c r="A566" s="4">
        <v>44761</v>
      </c>
      <c r="B566" s="1">
        <v>30.6</v>
      </c>
      <c r="D566" s="1">
        <f t="shared" si="26"/>
        <v>30.6</v>
      </c>
      <c r="E566" s="1">
        <v>30</v>
      </c>
      <c r="G566" s="1">
        <f t="shared" si="24"/>
        <v>30</v>
      </c>
      <c r="H566" s="1">
        <v>18.899999999999999</v>
      </c>
      <c r="J566" s="1">
        <f t="shared" si="25"/>
        <v>18.899999999999999</v>
      </c>
      <c r="K566" s="1">
        <v>18</v>
      </c>
    </row>
    <row r="567" spans="1:11" x14ac:dyDescent="0.25">
      <c r="A567" s="4">
        <v>44762</v>
      </c>
      <c r="D567" s="1" t="str">
        <f t="shared" si="26"/>
        <v/>
      </c>
      <c r="G567" s="1" t="str">
        <f t="shared" si="24"/>
        <v/>
      </c>
      <c r="J567" s="1" t="str">
        <f t="shared" si="25"/>
        <v/>
      </c>
    </row>
    <row r="568" spans="1:11" x14ac:dyDescent="0.25">
      <c r="A568" s="4">
        <v>44763</v>
      </c>
      <c r="D568" s="1" t="str">
        <f t="shared" si="26"/>
        <v/>
      </c>
      <c r="G568" s="1" t="str">
        <f t="shared" si="24"/>
        <v/>
      </c>
      <c r="J568" s="1" t="str">
        <f t="shared" si="25"/>
        <v/>
      </c>
    </row>
    <row r="569" spans="1:11" x14ac:dyDescent="0.25">
      <c r="A569" s="4">
        <v>44764</v>
      </c>
      <c r="B569" s="1">
        <v>35.799999999999997</v>
      </c>
      <c r="C569" s="1">
        <v>35.4</v>
      </c>
      <c r="D569" s="1">
        <f t="shared" si="26"/>
        <v>35.599999999999994</v>
      </c>
      <c r="E569" s="1">
        <v>26.4</v>
      </c>
      <c r="F569" s="1">
        <v>26.7</v>
      </c>
      <c r="G569" s="1">
        <f t="shared" si="24"/>
        <v>26.549999999999997</v>
      </c>
      <c r="H569" s="1">
        <v>22.2</v>
      </c>
      <c r="I569" s="1">
        <v>21.6</v>
      </c>
      <c r="J569" s="1">
        <f t="shared" si="25"/>
        <v>21.9</v>
      </c>
      <c r="K569" s="1">
        <v>26.1</v>
      </c>
    </row>
    <row r="570" spans="1:11" x14ac:dyDescent="0.25">
      <c r="A570" s="4">
        <v>44765</v>
      </c>
      <c r="D570" s="1" t="str">
        <f t="shared" si="26"/>
        <v/>
      </c>
      <c r="G570" s="1" t="str">
        <f t="shared" si="24"/>
        <v/>
      </c>
      <c r="J570" s="1" t="str">
        <f t="shared" si="25"/>
        <v/>
      </c>
    </row>
    <row r="571" spans="1:11" x14ac:dyDescent="0.25">
      <c r="A571" s="4">
        <v>44766</v>
      </c>
      <c r="D571" s="1" t="str">
        <f t="shared" si="26"/>
        <v/>
      </c>
      <c r="G571" s="1" t="str">
        <f t="shared" si="24"/>
        <v/>
      </c>
      <c r="J571" s="1" t="str">
        <f t="shared" si="25"/>
        <v/>
      </c>
    </row>
    <row r="572" spans="1:11" x14ac:dyDescent="0.25">
      <c r="A572" s="4">
        <v>44767</v>
      </c>
      <c r="B572" s="1">
        <v>13.1</v>
      </c>
      <c r="D572" s="1">
        <f t="shared" si="26"/>
        <v>13.1</v>
      </c>
      <c r="E572" s="1">
        <v>15.9</v>
      </c>
      <c r="G572" s="1">
        <f t="shared" si="24"/>
        <v>15.9</v>
      </c>
      <c r="H572" s="1">
        <v>11.1</v>
      </c>
      <c r="J572" s="1">
        <f t="shared" si="25"/>
        <v>11.1</v>
      </c>
      <c r="K572" s="1">
        <v>17.399999999999999</v>
      </c>
    </row>
    <row r="573" spans="1:11" x14ac:dyDescent="0.25">
      <c r="A573" s="4">
        <v>44768</v>
      </c>
      <c r="D573" s="1" t="str">
        <f t="shared" si="26"/>
        <v/>
      </c>
      <c r="G573" s="1" t="str">
        <f t="shared" si="24"/>
        <v/>
      </c>
      <c r="J573" s="1" t="str">
        <f t="shared" si="25"/>
        <v/>
      </c>
    </row>
    <row r="574" spans="1:11" x14ac:dyDescent="0.25">
      <c r="A574" s="4">
        <v>44769</v>
      </c>
      <c r="D574" s="1" t="str">
        <f t="shared" si="26"/>
        <v/>
      </c>
      <c r="G574" s="1" t="str">
        <f t="shared" si="24"/>
        <v/>
      </c>
      <c r="J574" s="1" t="str">
        <f t="shared" si="25"/>
        <v/>
      </c>
    </row>
    <row r="575" spans="1:11" x14ac:dyDescent="0.25">
      <c r="A575" s="4">
        <v>44770</v>
      </c>
      <c r="B575" s="1">
        <v>11.7</v>
      </c>
      <c r="C575" s="1">
        <v>11.7</v>
      </c>
      <c r="D575" s="1">
        <f t="shared" si="26"/>
        <v>11.7</v>
      </c>
      <c r="E575" s="1">
        <v>11</v>
      </c>
      <c r="F575" s="1">
        <v>11.6</v>
      </c>
      <c r="G575" s="1">
        <f t="shared" si="24"/>
        <v>11.3</v>
      </c>
      <c r="H575" s="1">
        <v>14.2</v>
      </c>
      <c r="I575" s="1">
        <v>14.1</v>
      </c>
      <c r="J575" s="1">
        <f t="shared" si="25"/>
        <v>14.149999999999999</v>
      </c>
      <c r="K575" s="1">
        <v>18.8</v>
      </c>
    </row>
    <row r="576" spans="1:11" x14ac:dyDescent="0.25">
      <c r="A576" s="4">
        <v>44771</v>
      </c>
      <c r="D576" s="1" t="str">
        <f t="shared" si="26"/>
        <v/>
      </c>
      <c r="G576" s="1" t="str">
        <f t="shared" si="24"/>
        <v/>
      </c>
      <c r="J576" s="1" t="str">
        <f t="shared" si="25"/>
        <v/>
      </c>
    </row>
    <row r="577" spans="1:11" x14ac:dyDescent="0.25">
      <c r="A577" s="4">
        <v>44772</v>
      </c>
      <c r="D577" s="1" t="str">
        <f t="shared" si="26"/>
        <v/>
      </c>
      <c r="G577" s="1" t="str">
        <f t="shared" si="24"/>
        <v/>
      </c>
      <c r="J577" s="1" t="str">
        <f t="shared" si="25"/>
        <v/>
      </c>
    </row>
    <row r="578" spans="1:11" x14ac:dyDescent="0.25">
      <c r="A578" s="4">
        <v>44773</v>
      </c>
      <c r="B578" s="1">
        <v>18.5</v>
      </c>
      <c r="D578" s="1">
        <f t="shared" si="26"/>
        <v>18.5</v>
      </c>
      <c r="E578" s="1">
        <v>17.399999999999999</v>
      </c>
      <c r="G578" s="1">
        <f t="shared" ref="G578:G641" si="27">IF(ISERROR(AVERAGE(E578:F578))=FALSE,AVERAGE(E578:F578),"")</f>
        <v>17.399999999999999</v>
      </c>
      <c r="H578" s="1">
        <v>14.6</v>
      </c>
      <c r="J578" s="1">
        <f t="shared" ref="J578:J641" si="28">IF(ISERROR(AVERAGE(H578:I578))=FALSE,AVERAGE(H578:I578),"")</f>
        <v>14.6</v>
      </c>
      <c r="K578" s="1">
        <v>11.8</v>
      </c>
    </row>
    <row r="579" spans="1:11" x14ac:dyDescent="0.25">
      <c r="A579" s="4">
        <v>44774</v>
      </c>
      <c r="D579" s="1" t="str">
        <f t="shared" ref="D579:D642" si="29">IF(ISERROR(AVERAGE(B579:C579))=FALSE,AVERAGE(B579:C579),"")</f>
        <v/>
      </c>
      <c r="G579" s="1" t="str">
        <f t="shared" si="27"/>
        <v/>
      </c>
      <c r="J579" s="1" t="str">
        <f t="shared" si="28"/>
        <v/>
      </c>
    </row>
    <row r="580" spans="1:11" x14ac:dyDescent="0.25">
      <c r="A580" s="4">
        <v>44775</v>
      </c>
      <c r="D580" s="1" t="str">
        <f t="shared" si="29"/>
        <v/>
      </c>
      <c r="G580" s="1" t="str">
        <f t="shared" si="27"/>
        <v/>
      </c>
      <c r="J580" s="1" t="str">
        <f t="shared" si="28"/>
        <v/>
      </c>
    </row>
    <row r="581" spans="1:11" x14ac:dyDescent="0.25">
      <c r="A581" s="4">
        <v>44776</v>
      </c>
      <c r="B581" s="1">
        <v>19</v>
      </c>
      <c r="C581" s="1">
        <v>18.600000000000001</v>
      </c>
      <c r="D581" s="1">
        <f t="shared" si="29"/>
        <v>18.8</v>
      </c>
      <c r="E581" s="1">
        <v>26.8</v>
      </c>
      <c r="F581" s="1">
        <v>27.9</v>
      </c>
      <c r="G581" s="1">
        <f t="shared" si="27"/>
        <v>27.35</v>
      </c>
      <c r="H581" s="1">
        <v>16.8</v>
      </c>
      <c r="I581" s="1">
        <v>16.899999999999999</v>
      </c>
      <c r="J581" s="1">
        <f t="shared" si="28"/>
        <v>16.850000000000001</v>
      </c>
      <c r="K581" s="1">
        <v>15.4</v>
      </c>
    </row>
    <row r="582" spans="1:11" x14ac:dyDescent="0.25">
      <c r="A582" s="4">
        <v>44777</v>
      </c>
      <c r="D582" s="1" t="str">
        <f t="shared" si="29"/>
        <v/>
      </c>
      <c r="G582" s="1" t="str">
        <f t="shared" si="27"/>
        <v/>
      </c>
      <c r="J582" s="1" t="str">
        <f t="shared" si="28"/>
        <v/>
      </c>
    </row>
    <row r="583" spans="1:11" x14ac:dyDescent="0.25">
      <c r="A583" s="4">
        <v>44778</v>
      </c>
      <c r="D583" s="1" t="str">
        <f t="shared" si="29"/>
        <v/>
      </c>
      <c r="G583" s="1" t="str">
        <f t="shared" si="27"/>
        <v/>
      </c>
      <c r="J583" s="1" t="str">
        <f t="shared" si="28"/>
        <v/>
      </c>
    </row>
    <row r="584" spans="1:11" x14ac:dyDescent="0.25">
      <c r="A584" s="4">
        <v>44779</v>
      </c>
      <c r="B584" s="1">
        <v>30.3</v>
      </c>
      <c r="D584" s="1">
        <f t="shared" si="29"/>
        <v>30.3</v>
      </c>
      <c r="E584" s="1">
        <v>32.1</v>
      </c>
      <c r="G584" s="1">
        <f t="shared" si="27"/>
        <v>32.1</v>
      </c>
      <c r="H584" s="1">
        <v>22.5</v>
      </c>
      <c r="J584" s="1">
        <f t="shared" si="28"/>
        <v>22.5</v>
      </c>
      <c r="K584" s="1">
        <v>27.1</v>
      </c>
    </row>
    <row r="585" spans="1:11" x14ac:dyDescent="0.25">
      <c r="A585" s="4">
        <v>44780</v>
      </c>
      <c r="D585" s="1" t="str">
        <f t="shared" si="29"/>
        <v/>
      </c>
      <c r="G585" s="1" t="str">
        <f t="shared" si="27"/>
        <v/>
      </c>
      <c r="J585" s="1" t="str">
        <f t="shared" si="28"/>
        <v/>
      </c>
    </row>
    <row r="586" spans="1:11" x14ac:dyDescent="0.25">
      <c r="A586" s="4">
        <v>44781</v>
      </c>
      <c r="D586" s="1" t="str">
        <f t="shared" si="29"/>
        <v/>
      </c>
      <c r="G586" s="1" t="str">
        <f t="shared" si="27"/>
        <v/>
      </c>
      <c r="J586" s="1" t="str">
        <f t="shared" si="28"/>
        <v/>
      </c>
    </row>
    <row r="587" spans="1:11" x14ac:dyDescent="0.25">
      <c r="A587" s="4">
        <v>44782</v>
      </c>
      <c r="B587" s="1">
        <v>15</v>
      </c>
      <c r="C587" s="1">
        <v>15.1</v>
      </c>
      <c r="D587" s="1">
        <f t="shared" si="29"/>
        <v>15.05</v>
      </c>
      <c r="E587" s="1">
        <v>17.100000000000001</v>
      </c>
      <c r="F587" s="1">
        <v>17.8</v>
      </c>
      <c r="G587" s="1">
        <f t="shared" si="27"/>
        <v>17.450000000000003</v>
      </c>
      <c r="H587" s="1">
        <v>8.1</v>
      </c>
      <c r="I587" s="1">
        <v>8.3000000000000007</v>
      </c>
      <c r="J587" s="1">
        <f t="shared" si="28"/>
        <v>8.1999999999999993</v>
      </c>
      <c r="K587" s="1">
        <v>9.8000000000000007</v>
      </c>
    </row>
    <row r="588" spans="1:11" x14ac:dyDescent="0.25">
      <c r="A588" s="4">
        <v>44783</v>
      </c>
      <c r="D588" s="1" t="str">
        <f t="shared" si="29"/>
        <v/>
      </c>
      <c r="G588" s="1" t="str">
        <f t="shared" si="27"/>
        <v/>
      </c>
      <c r="J588" s="1" t="str">
        <f t="shared" si="28"/>
        <v/>
      </c>
    </row>
    <row r="589" spans="1:11" x14ac:dyDescent="0.25">
      <c r="A589" s="4">
        <v>44784</v>
      </c>
      <c r="D589" s="1" t="str">
        <f t="shared" si="29"/>
        <v/>
      </c>
      <c r="G589" s="1" t="str">
        <f t="shared" si="27"/>
        <v/>
      </c>
      <c r="J589" s="1" t="str">
        <f t="shared" si="28"/>
        <v/>
      </c>
    </row>
    <row r="590" spans="1:11" x14ac:dyDescent="0.25">
      <c r="A590" s="4">
        <v>44785</v>
      </c>
      <c r="B590" s="1">
        <v>15.8</v>
      </c>
      <c r="D590" s="1">
        <f t="shared" si="29"/>
        <v>15.8</v>
      </c>
      <c r="E590" s="1">
        <v>25.4</v>
      </c>
      <c r="G590" s="1">
        <f t="shared" si="27"/>
        <v>25.4</v>
      </c>
      <c r="H590" s="1">
        <v>9.6999999999999993</v>
      </c>
      <c r="J590" s="1">
        <f t="shared" si="28"/>
        <v>9.6999999999999993</v>
      </c>
      <c r="K590" s="1">
        <v>14.8</v>
      </c>
    </row>
    <row r="591" spans="1:11" x14ac:dyDescent="0.25">
      <c r="A591" s="4">
        <v>44786</v>
      </c>
      <c r="D591" s="1" t="str">
        <f t="shared" si="29"/>
        <v/>
      </c>
      <c r="G591" s="1" t="str">
        <f t="shared" si="27"/>
        <v/>
      </c>
      <c r="J591" s="1" t="str">
        <f t="shared" si="28"/>
        <v/>
      </c>
    </row>
    <row r="592" spans="1:11" x14ac:dyDescent="0.25">
      <c r="A592" s="4">
        <v>44787</v>
      </c>
      <c r="D592" s="1" t="str">
        <f t="shared" si="29"/>
        <v/>
      </c>
      <c r="G592" s="1" t="str">
        <f t="shared" si="27"/>
        <v/>
      </c>
      <c r="J592" s="1" t="str">
        <f t="shared" si="28"/>
        <v/>
      </c>
    </row>
    <row r="593" spans="1:11" x14ac:dyDescent="0.25">
      <c r="A593" s="4">
        <v>44788</v>
      </c>
      <c r="B593" s="1">
        <v>14.1</v>
      </c>
      <c r="C593" s="1">
        <v>14.6</v>
      </c>
      <c r="D593" s="1">
        <f t="shared" si="29"/>
        <v>14.35</v>
      </c>
      <c r="E593" s="1">
        <v>13.5</v>
      </c>
      <c r="F593" s="1">
        <v>14</v>
      </c>
      <c r="G593" s="1">
        <f t="shared" si="27"/>
        <v>13.75</v>
      </c>
      <c r="H593" s="1">
        <v>12.2</v>
      </c>
      <c r="I593" s="1">
        <v>12.3</v>
      </c>
      <c r="J593" s="1">
        <f t="shared" si="28"/>
        <v>12.25</v>
      </c>
      <c r="K593" s="1">
        <v>14.9</v>
      </c>
    </row>
    <row r="594" spans="1:11" x14ac:dyDescent="0.25">
      <c r="A594" s="4">
        <v>44789</v>
      </c>
      <c r="D594" s="1" t="str">
        <f t="shared" si="29"/>
        <v/>
      </c>
      <c r="G594" s="1" t="str">
        <f t="shared" si="27"/>
        <v/>
      </c>
      <c r="J594" s="1" t="str">
        <f t="shared" si="28"/>
        <v/>
      </c>
    </row>
    <row r="595" spans="1:11" x14ac:dyDescent="0.25">
      <c r="A595" s="4">
        <v>44790</v>
      </c>
      <c r="D595" s="1" t="str">
        <f t="shared" si="29"/>
        <v/>
      </c>
      <c r="G595" s="1" t="str">
        <f t="shared" si="27"/>
        <v/>
      </c>
      <c r="J595" s="1" t="str">
        <f t="shared" si="28"/>
        <v/>
      </c>
    </row>
    <row r="596" spans="1:11" x14ac:dyDescent="0.25">
      <c r="A596" s="4">
        <v>44791</v>
      </c>
      <c r="B596" s="1">
        <v>34</v>
      </c>
      <c r="D596" s="1">
        <f t="shared" si="29"/>
        <v>34</v>
      </c>
      <c r="E596" s="1">
        <v>23.8</v>
      </c>
      <c r="G596" s="1">
        <f t="shared" si="27"/>
        <v>23.8</v>
      </c>
      <c r="H596" s="1">
        <v>23.3</v>
      </c>
      <c r="J596" s="1">
        <f t="shared" si="28"/>
        <v>23.3</v>
      </c>
      <c r="K596" s="1">
        <v>19.600000000000001</v>
      </c>
    </row>
    <row r="597" spans="1:11" x14ac:dyDescent="0.25">
      <c r="A597" s="4">
        <v>44792</v>
      </c>
      <c r="D597" s="1" t="str">
        <f t="shared" si="29"/>
        <v/>
      </c>
      <c r="G597" s="1" t="str">
        <f t="shared" si="27"/>
        <v/>
      </c>
      <c r="J597" s="1" t="str">
        <f t="shared" si="28"/>
        <v/>
      </c>
    </row>
    <row r="598" spans="1:11" x14ac:dyDescent="0.25">
      <c r="A598" s="4">
        <v>44793</v>
      </c>
      <c r="D598" s="1" t="str">
        <f t="shared" si="29"/>
        <v/>
      </c>
      <c r="G598" s="1" t="str">
        <f t="shared" si="27"/>
        <v/>
      </c>
      <c r="J598" s="1" t="str">
        <f t="shared" si="28"/>
        <v/>
      </c>
    </row>
    <row r="599" spans="1:11" x14ac:dyDescent="0.25">
      <c r="A599" s="4">
        <v>44794</v>
      </c>
      <c r="B599" s="1">
        <v>9.6999999999999993</v>
      </c>
      <c r="C599" s="1">
        <v>10.4</v>
      </c>
      <c r="D599" s="1">
        <f t="shared" si="29"/>
        <v>10.050000000000001</v>
      </c>
      <c r="E599" s="1">
        <v>14</v>
      </c>
      <c r="F599" s="1">
        <v>14.1</v>
      </c>
      <c r="G599" s="1">
        <f t="shared" si="27"/>
        <v>14.05</v>
      </c>
      <c r="H599" s="1">
        <v>8.1999999999999993</v>
      </c>
      <c r="I599" s="1">
        <v>8.1999999999999993</v>
      </c>
      <c r="J599" s="1">
        <f t="shared" si="28"/>
        <v>8.1999999999999993</v>
      </c>
      <c r="K599" s="1">
        <v>11.7</v>
      </c>
    </row>
    <row r="600" spans="1:11" x14ac:dyDescent="0.25">
      <c r="A600" s="4">
        <v>44795</v>
      </c>
      <c r="D600" s="1" t="str">
        <f t="shared" si="29"/>
        <v/>
      </c>
      <c r="G600" s="1" t="str">
        <f t="shared" si="27"/>
        <v/>
      </c>
      <c r="J600" s="1" t="str">
        <f t="shared" si="28"/>
        <v/>
      </c>
    </row>
    <row r="601" spans="1:11" x14ac:dyDescent="0.25">
      <c r="A601" s="4">
        <v>44796</v>
      </c>
      <c r="D601" s="1" t="str">
        <f t="shared" si="29"/>
        <v/>
      </c>
      <c r="G601" s="1" t="str">
        <f t="shared" si="27"/>
        <v/>
      </c>
      <c r="J601" s="1" t="str">
        <f t="shared" si="28"/>
        <v/>
      </c>
    </row>
    <row r="602" spans="1:11" x14ac:dyDescent="0.25">
      <c r="A602" s="4">
        <v>44797</v>
      </c>
      <c r="B602" s="1">
        <v>35.200000000000003</v>
      </c>
      <c r="D602" s="1">
        <f t="shared" si="29"/>
        <v>35.200000000000003</v>
      </c>
      <c r="E602" s="1">
        <v>32</v>
      </c>
      <c r="G602" s="1">
        <f t="shared" si="27"/>
        <v>32</v>
      </c>
      <c r="H602" s="1">
        <v>22.2</v>
      </c>
      <c r="J602" s="1">
        <f t="shared" si="28"/>
        <v>22.2</v>
      </c>
      <c r="K602" s="1">
        <v>24.6</v>
      </c>
    </row>
    <row r="603" spans="1:11" x14ac:dyDescent="0.25">
      <c r="A603" s="4">
        <v>44798</v>
      </c>
      <c r="D603" s="1" t="str">
        <f t="shared" si="29"/>
        <v/>
      </c>
      <c r="G603" s="1" t="str">
        <f t="shared" si="27"/>
        <v/>
      </c>
      <c r="J603" s="1" t="str">
        <f t="shared" si="28"/>
        <v/>
      </c>
    </row>
    <row r="604" spans="1:11" x14ac:dyDescent="0.25">
      <c r="A604" s="4">
        <v>44799</v>
      </c>
      <c r="D604" s="1" t="str">
        <f t="shared" si="29"/>
        <v/>
      </c>
      <c r="G604" s="1" t="str">
        <f t="shared" si="27"/>
        <v/>
      </c>
      <c r="J604" s="1" t="str">
        <f t="shared" si="28"/>
        <v/>
      </c>
    </row>
    <row r="605" spans="1:11" x14ac:dyDescent="0.25">
      <c r="A605" s="4">
        <v>44800</v>
      </c>
      <c r="B605" s="1">
        <v>18.8</v>
      </c>
      <c r="C605" s="1">
        <v>20.8</v>
      </c>
      <c r="D605" s="1">
        <f t="shared" si="29"/>
        <v>19.8</v>
      </c>
      <c r="E605" s="1">
        <v>26.2</v>
      </c>
      <c r="F605" s="1">
        <v>26.2</v>
      </c>
      <c r="G605" s="1">
        <f t="shared" si="27"/>
        <v>26.2</v>
      </c>
      <c r="H605" s="1">
        <v>12.6</v>
      </c>
      <c r="I605" s="1">
        <v>12.7</v>
      </c>
      <c r="J605" s="1">
        <f t="shared" si="28"/>
        <v>12.649999999999999</v>
      </c>
      <c r="K605" s="1">
        <v>19.100000000000001</v>
      </c>
    </row>
    <row r="606" spans="1:11" x14ac:dyDescent="0.25">
      <c r="A606" s="4">
        <v>44801</v>
      </c>
      <c r="D606" s="1" t="str">
        <f t="shared" si="29"/>
        <v/>
      </c>
      <c r="G606" s="1" t="str">
        <f t="shared" si="27"/>
        <v/>
      </c>
      <c r="J606" s="1" t="str">
        <f t="shared" si="28"/>
        <v/>
      </c>
    </row>
    <row r="607" spans="1:11" x14ac:dyDescent="0.25">
      <c r="A607" s="4">
        <v>44802</v>
      </c>
      <c r="D607" s="1" t="str">
        <f t="shared" si="29"/>
        <v/>
      </c>
      <c r="G607" s="1" t="str">
        <f t="shared" si="27"/>
        <v/>
      </c>
      <c r="J607" s="1" t="str">
        <f t="shared" si="28"/>
        <v/>
      </c>
    </row>
    <row r="608" spans="1:11" x14ac:dyDescent="0.25">
      <c r="A608" s="4">
        <v>44803</v>
      </c>
      <c r="B608" s="1">
        <v>25.9</v>
      </c>
      <c r="D608" s="1">
        <f t="shared" si="29"/>
        <v>25.9</v>
      </c>
      <c r="E608" s="1">
        <v>25.7</v>
      </c>
      <c r="G608" s="1">
        <f t="shared" si="27"/>
        <v>25.7</v>
      </c>
      <c r="H608" s="1">
        <v>21.3</v>
      </c>
      <c r="J608" s="1">
        <f t="shared" si="28"/>
        <v>21.3</v>
      </c>
      <c r="K608" s="1">
        <v>32.700000000000003</v>
      </c>
    </row>
    <row r="609" spans="1:11" x14ac:dyDescent="0.25">
      <c r="A609" s="4">
        <v>44804</v>
      </c>
      <c r="D609" s="1" t="str">
        <f t="shared" si="29"/>
        <v/>
      </c>
      <c r="G609" s="1" t="str">
        <f t="shared" si="27"/>
        <v/>
      </c>
      <c r="J609" s="1" t="str">
        <f t="shared" si="28"/>
        <v/>
      </c>
    </row>
    <row r="610" spans="1:11" x14ac:dyDescent="0.25">
      <c r="A610" s="4">
        <v>44805</v>
      </c>
      <c r="D610" s="1" t="str">
        <f t="shared" si="29"/>
        <v/>
      </c>
      <c r="G610" s="1" t="str">
        <f t="shared" si="27"/>
        <v/>
      </c>
      <c r="J610" s="1" t="str">
        <f t="shared" si="28"/>
        <v/>
      </c>
    </row>
    <row r="611" spans="1:11" x14ac:dyDescent="0.25">
      <c r="A611" s="4">
        <v>44806</v>
      </c>
      <c r="B611" s="1">
        <v>38.299999999999997</v>
      </c>
      <c r="C611" s="1">
        <v>38.6</v>
      </c>
      <c r="D611" s="1">
        <f t="shared" si="29"/>
        <v>38.450000000000003</v>
      </c>
      <c r="E611" s="1">
        <v>18.5</v>
      </c>
      <c r="F611" s="1">
        <v>18.600000000000001</v>
      </c>
      <c r="G611" s="1">
        <f t="shared" si="27"/>
        <v>18.55</v>
      </c>
      <c r="H611" s="1">
        <v>23.9</v>
      </c>
      <c r="I611" s="1">
        <v>23.5</v>
      </c>
      <c r="J611" s="1">
        <f t="shared" si="28"/>
        <v>23.7</v>
      </c>
      <c r="K611" s="1">
        <v>19.7</v>
      </c>
    </row>
    <row r="612" spans="1:11" x14ac:dyDescent="0.25">
      <c r="A612" s="4">
        <v>44807</v>
      </c>
      <c r="D612" s="1" t="str">
        <f t="shared" si="29"/>
        <v/>
      </c>
      <c r="G612" s="1" t="str">
        <f t="shared" si="27"/>
        <v/>
      </c>
      <c r="J612" s="1" t="str">
        <f t="shared" si="28"/>
        <v/>
      </c>
    </row>
    <row r="613" spans="1:11" x14ac:dyDescent="0.25">
      <c r="A613" s="4">
        <v>44808</v>
      </c>
      <c r="D613" s="1" t="str">
        <f t="shared" si="29"/>
        <v/>
      </c>
      <c r="G613" s="1" t="str">
        <f t="shared" si="27"/>
        <v/>
      </c>
      <c r="J613" s="1" t="str">
        <f t="shared" si="28"/>
        <v/>
      </c>
    </row>
    <row r="614" spans="1:11" x14ac:dyDescent="0.25">
      <c r="A614" s="4">
        <v>44809</v>
      </c>
      <c r="B614" s="1">
        <v>15.3</v>
      </c>
      <c r="D614" s="1">
        <f t="shared" si="29"/>
        <v>15.3</v>
      </c>
      <c r="E614" s="1">
        <v>17.7</v>
      </c>
      <c r="G614" s="1">
        <f t="shared" si="27"/>
        <v>17.7</v>
      </c>
      <c r="H614" s="1">
        <v>11.6</v>
      </c>
      <c r="J614" s="1">
        <f t="shared" si="28"/>
        <v>11.6</v>
      </c>
      <c r="K614" s="1">
        <v>24</v>
      </c>
    </row>
    <row r="615" spans="1:11" x14ac:dyDescent="0.25">
      <c r="A615" s="4">
        <v>44810</v>
      </c>
      <c r="D615" s="1" t="str">
        <f t="shared" si="29"/>
        <v/>
      </c>
      <c r="G615" s="1" t="str">
        <f t="shared" si="27"/>
        <v/>
      </c>
      <c r="J615" s="1" t="str">
        <f t="shared" si="28"/>
        <v/>
      </c>
    </row>
    <row r="616" spans="1:11" x14ac:dyDescent="0.25">
      <c r="A616" s="4">
        <v>44811</v>
      </c>
      <c r="D616" s="1" t="str">
        <f t="shared" si="29"/>
        <v/>
      </c>
      <c r="G616" s="1" t="str">
        <f t="shared" si="27"/>
        <v/>
      </c>
      <c r="J616" s="1" t="str">
        <f t="shared" si="28"/>
        <v/>
      </c>
    </row>
    <row r="617" spans="1:11" x14ac:dyDescent="0.25">
      <c r="A617" s="4">
        <v>44812</v>
      </c>
      <c r="B617" s="1">
        <v>40.9</v>
      </c>
      <c r="C617" s="1">
        <v>42.7</v>
      </c>
      <c r="D617" s="1">
        <f t="shared" si="29"/>
        <v>41.8</v>
      </c>
      <c r="E617" s="1">
        <v>38.6</v>
      </c>
      <c r="F617" s="1">
        <v>38.299999999999997</v>
      </c>
      <c r="G617" s="1">
        <f t="shared" si="27"/>
        <v>38.450000000000003</v>
      </c>
      <c r="H617" s="1">
        <v>27</v>
      </c>
      <c r="I617" s="1">
        <v>26.4</v>
      </c>
      <c r="J617" s="1">
        <f t="shared" si="28"/>
        <v>26.7</v>
      </c>
      <c r="K617" s="1">
        <v>25.1</v>
      </c>
    </row>
    <row r="618" spans="1:11" x14ac:dyDescent="0.25">
      <c r="A618" s="4">
        <v>44813</v>
      </c>
      <c r="D618" s="1" t="str">
        <f t="shared" si="29"/>
        <v/>
      </c>
      <c r="G618" s="1" t="str">
        <f t="shared" si="27"/>
        <v/>
      </c>
      <c r="J618" s="1" t="str">
        <f t="shared" si="28"/>
        <v/>
      </c>
    </row>
    <row r="619" spans="1:11" x14ac:dyDescent="0.25">
      <c r="A619" s="4">
        <v>44814</v>
      </c>
      <c r="D619" s="1" t="str">
        <f t="shared" si="29"/>
        <v/>
      </c>
      <c r="G619" s="1" t="str">
        <f t="shared" si="27"/>
        <v/>
      </c>
      <c r="J619" s="1" t="str">
        <f t="shared" si="28"/>
        <v/>
      </c>
    </row>
    <row r="620" spans="1:11" x14ac:dyDescent="0.25">
      <c r="A620" s="4">
        <v>44815</v>
      </c>
      <c r="B620" s="1">
        <v>11.8</v>
      </c>
      <c r="D620" s="1">
        <f t="shared" si="29"/>
        <v>11.8</v>
      </c>
      <c r="E620" s="1">
        <v>16.5</v>
      </c>
      <c r="G620" s="1">
        <f t="shared" si="27"/>
        <v>16.5</v>
      </c>
      <c r="H620" s="1">
        <v>7.3</v>
      </c>
      <c r="J620" s="1">
        <f t="shared" si="28"/>
        <v>7.3</v>
      </c>
      <c r="K620" s="1">
        <v>11.4</v>
      </c>
    </row>
    <row r="621" spans="1:11" x14ac:dyDescent="0.25">
      <c r="A621" s="4">
        <v>44816</v>
      </c>
      <c r="D621" s="1" t="str">
        <f t="shared" si="29"/>
        <v/>
      </c>
      <c r="G621" s="1" t="str">
        <f t="shared" si="27"/>
        <v/>
      </c>
      <c r="J621" s="1" t="str">
        <f t="shared" si="28"/>
        <v/>
      </c>
    </row>
    <row r="622" spans="1:11" x14ac:dyDescent="0.25">
      <c r="A622" s="4">
        <v>44817</v>
      </c>
      <c r="D622" s="1" t="str">
        <f t="shared" si="29"/>
        <v/>
      </c>
      <c r="G622" s="1" t="str">
        <f t="shared" si="27"/>
        <v/>
      </c>
      <c r="J622" s="1" t="str">
        <f t="shared" si="28"/>
        <v/>
      </c>
    </row>
    <row r="623" spans="1:11" x14ac:dyDescent="0.25">
      <c r="A623" s="4">
        <v>44818</v>
      </c>
      <c r="B623" s="1">
        <v>30.7</v>
      </c>
      <c r="C623" s="1">
        <v>32.200000000000003</v>
      </c>
      <c r="D623" s="1">
        <f t="shared" si="29"/>
        <v>31.450000000000003</v>
      </c>
      <c r="E623" s="1">
        <v>31.4</v>
      </c>
      <c r="F623" s="1">
        <v>31.4</v>
      </c>
      <c r="G623" s="1">
        <f t="shared" si="27"/>
        <v>31.4</v>
      </c>
      <c r="H623" s="1">
        <v>22.6</v>
      </c>
      <c r="I623" s="1">
        <v>22.7</v>
      </c>
      <c r="J623" s="1">
        <f t="shared" si="28"/>
        <v>22.65</v>
      </c>
      <c r="K623" s="1">
        <v>23.1</v>
      </c>
    </row>
    <row r="624" spans="1:11" x14ac:dyDescent="0.25">
      <c r="A624" s="4">
        <v>44819</v>
      </c>
      <c r="D624" s="1" t="str">
        <f t="shared" si="29"/>
        <v/>
      </c>
      <c r="G624" s="1" t="str">
        <f t="shared" si="27"/>
        <v/>
      </c>
      <c r="J624" s="1" t="str">
        <f t="shared" si="28"/>
        <v/>
      </c>
    </row>
    <row r="625" spans="1:11" x14ac:dyDescent="0.25">
      <c r="A625" s="4">
        <v>44820</v>
      </c>
      <c r="D625" s="1" t="str">
        <f t="shared" si="29"/>
        <v/>
      </c>
      <c r="G625" s="1" t="str">
        <f t="shared" si="27"/>
        <v/>
      </c>
      <c r="J625" s="1" t="str">
        <f t="shared" si="28"/>
        <v/>
      </c>
    </row>
    <row r="626" spans="1:11" x14ac:dyDescent="0.25">
      <c r="A626" s="4">
        <v>44821</v>
      </c>
      <c r="B626" s="1">
        <v>18.8</v>
      </c>
      <c r="D626" s="1">
        <f t="shared" si="29"/>
        <v>18.8</v>
      </c>
      <c r="E626" s="1">
        <v>15.4</v>
      </c>
      <c r="G626" s="1">
        <f t="shared" si="27"/>
        <v>15.4</v>
      </c>
      <c r="H626" s="1">
        <v>17</v>
      </c>
      <c r="J626" s="1">
        <f t="shared" si="28"/>
        <v>17</v>
      </c>
      <c r="K626" s="1">
        <v>17.3</v>
      </c>
    </row>
    <row r="627" spans="1:11" x14ac:dyDescent="0.25">
      <c r="A627" s="4">
        <v>44822</v>
      </c>
      <c r="D627" s="1" t="str">
        <f t="shared" si="29"/>
        <v/>
      </c>
      <c r="G627" s="1" t="str">
        <f t="shared" si="27"/>
        <v/>
      </c>
      <c r="J627" s="1" t="str">
        <f t="shared" si="28"/>
        <v/>
      </c>
    </row>
    <row r="628" spans="1:11" x14ac:dyDescent="0.25">
      <c r="A628" s="4">
        <v>44823</v>
      </c>
      <c r="D628" s="1" t="str">
        <f t="shared" si="29"/>
        <v/>
      </c>
      <c r="G628" s="1" t="str">
        <f t="shared" si="27"/>
        <v/>
      </c>
      <c r="J628" s="1" t="str">
        <f t="shared" si="28"/>
        <v/>
      </c>
    </row>
    <row r="629" spans="1:11" x14ac:dyDescent="0.25">
      <c r="A629" s="4">
        <v>44824</v>
      </c>
      <c r="B629" s="1">
        <v>27</v>
      </c>
      <c r="C629" s="1">
        <v>28.4</v>
      </c>
      <c r="D629" s="1">
        <f t="shared" si="29"/>
        <v>27.7</v>
      </c>
      <c r="E629" s="1">
        <v>23.9</v>
      </c>
      <c r="F629" s="1">
        <v>24.1</v>
      </c>
      <c r="G629" s="1">
        <f t="shared" si="27"/>
        <v>24</v>
      </c>
      <c r="H629" s="1">
        <v>24.5</v>
      </c>
      <c r="I629" s="1">
        <v>26.1</v>
      </c>
      <c r="J629" s="1">
        <f t="shared" si="28"/>
        <v>25.3</v>
      </c>
      <c r="K629" s="1">
        <v>23.6</v>
      </c>
    </row>
    <row r="630" spans="1:11" x14ac:dyDescent="0.25">
      <c r="A630" s="4">
        <v>44825</v>
      </c>
      <c r="D630" s="1" t="str">
        <f t="shared" si="29"/>
        <v/>
      </c>
      <c r="G630" s="1" t="str">
        <f t="shared" si="27"/>
        <v/>
      </c>
      <c r="J630" s="1" t="str">
        <f t="shared" si="28"/>
        <v/>
      </c>
    </row>
    <row r="631" spans="1:11" x14ac:dyDescent="0.25">
      <c r="A631" s="4">
        <v>44826</v>
      </c>
      <c r="D631" s="1" t="str">
        <f t="shared" si="29"/>
        <v/>
      </c>
      <c r="G631" s="1" t="str">
        <f t="shared" si="27"/>
        <v/>
      </c>
      <c r="J631" s="1" t="str">
        <f t="shared" si="28"/>
        <v/>
      </c>
    </row>
    <row r="632" spans="1:11" x14ac:dyDescent="0.25">
      <c r="A632" s="4">
        <v>44827</v>
      </c>
      <c r="B632" s="1">
        <v>10.4</v>
      </c>
      <c r="D632" s="1">
        <f t="shared" si="29"/>
        <v>10.4</v>
      </c>
      <c r="E632" s="1">
        <v>10.8</v>
      </c>
      <c r="G632" s="1">
        <f t="shared" si="27"/>
        <v>10.8</v>
      </c>
      <c r="J632" s="1" t="str">
        <f t="shared" si="28"/>
        <v/>
      </c>
      <c r="K632" s="1">
        <v>5.3</v>
      </c>
    </row>
    <row r="633" spans="1:11" x14ac:dyDescent="0.25">
      <c r="A633" s="4">
        <v>44828</v>
      </c>
      <c r="D633" s="1" t="str">
        <f t="shared" si="29"/>
        <v/>
      </c>
      <c r="G633" s="1" t="str">
        <f t="shared" si="27"/>
        <v/>
      </c>
      <c r="J633" s="1" t="str">
        <f t="shared" si="28"/>
        <v/>
      </c>
    </row>
    <row r="634" spans="1:11" x14ac:dyDescent="0.25">
      <c r="A634" s="4">
        <v>44829</v>
      </c>
      <c r="D634" s="1" t="str">
        <f t="shared" si="29"/>
        <v/>
      </c>
      <c r="G634" s="1" t="str">
        <f t="shared" si="27"/>
        <v/>
      </c>
      <c r="J634" s="1" t="str">
        <f t="shared" si="28"/>
        <v/>
      </c>
    </row>
    <row r="635" spans="1:11" x14ac:dyDescent="0.25">
      <c r="A635" s="4">
        <v>44830</v>
      </c>
      <c r="B635" s="1">
        <v>16.2</v>
      </c>
      <c r="C635" s="1">
        <v>14.4</v>
      </c>
      <c r="D635" s="1">
        <f t="shared" si="29"/>
        <v>15.3</v>
      </c>
      <c r="E635" s="1">
        <v>20.399999999999999</v>
      </c>
      <c r="F635" s="1">
        <v>19.600000000000001</v>
      </c>
      <c r="G635" s="1">
        <f t="shared" si="27"/>
        <v>20</v>
      </c>
      <c r="I635" s="1">
        <v>9</v>
      </c>
      <c r="J635" s="1">
        <f t="shared" si="28"/>
        <v>9</v>
      </c>
      <c r="K635" s="1">
        <v>16.100000000000001</v>
      </c>
    </row>
    <row r="636" spans="1:11" x14ac:dyDescent="0.25">
      <c r="A636" s="4">
        <v>44831</v>
      </c>
      <c r="D636" s="1" t="str">
        <f t="shared" si="29"/>
        <v/>
      </c>
      <c r="G636" s="1" t="str">
        <f t="shared" si="27"/>
        <v/>
      </c>
      <c r="J636" s="1" t="str">
        <f t="shared" si="28"/>
        <v/>
      </c>
    </row>
    <row r="637" spans="1:11" x14ac:dyDescent="0.25">
      <c r="A637" s="4">
        <v>44832</v>
      </c>
      <c r="D637" s="1" t="str">
        <f t="shared" si="29"/>
        <v/>
      </c>
      <c r="G637" s="1" t="str">
        <f t="shared" si="27"/>
        <v/>
      </c>
      <c r="J637" s="1" t="str">
        <f t="shared" si="28"/>
        <v/>
      </c>
    </row>
    <row r="638" spans="1:11" x14ac:dyDescent="0.25">
      <c r="A638" s="4">
        <v>44833</v>
      </c>
      <c r="B638" s="1">
        <v>23.5</v>
      </c>
      <c r="D638" s="1">
        <f t="shared" si="29"/>
        <v>23.5</v>
      </c>
      <c r="E638" s="1">
        <v>23.9</v>
      </c>
      <c r="G638" s="1">
        <f t="shared" si="27"/>
        <v>23.9</v>
      </c>
      <c r="J638" s="1" t="str">
        <f t="shared" si="28"/>
        <v/>
      </c>
      <c r="K638" s="1">
        <v>10.1</v>
      </c>
    </row>
    <row r="639" spans="1:11" x14ac:dyDescent="0.25">
      <c r="A639" s="4">
        <v>44834</v>
      </c>
      <c r="D639" s="1" t="str">
        <f t="shared" si="29"/>
        <v/>
      </c>
      <c r="G639" s="1" t="str">
        <f t="shared" si="27"/>
        <v/>
      </c>
      <c r="J639" s="1" t="str">
        <f t="shared" si="28"/>
        <v/>
      </c>
    </row>
    <row r="640" spans="1:11" x14ac:dyDescent="0.25">
      <c r="A640" s="4">
        <v>44835</v>
      </c>
      <c r="D640" s="1" t="str">
        <f t="shared" si="29"/>
        <v/>
      </c>
      <c r="G640" s="1" t="str">
        <f t="shared" si="27"/>
        <v/>
      </c>
      <c r="J640" s="1" t="str">
        <f t="shared" si="28"/>
        <v/>
      </c>
    </row>
    <row r="641" spans="1:11" x14ac:dyDescent="0.25">
      <c r="A641" s="4">
        <v>44836</v>
      </c>
      <c r="B641" s="1">
        <v>22.6</v>
      </c>
      <c r="C641" s="1">
        <v>22.3</v>
      </c>
      <c r="D641" s="1">
        <f t="shared" si="29"/>
        <v>22.450000000000003</v>
      </c>
      <c r="E641" s="1">
        <v>32.200000000000003</v>
      </c>
      <c r="F641" s="1">
        <v>27.9</v>
      </c>
      <c r="G641" s="1">
        <f t="shared" si="27"/>
        <v>30.05</v>
      </c>
      <c r="I641" s="1">
        <v>11.2</v>
      </c>
      <c r="J641" s="1">
        <f t="shared" si="28"/>
        <v>11.2</v>
      </c>
      <c r="K641" s="1">
        <v>21.1</v>
      </c>
    </row>
    <row r="642" spans="1:11" x14ac:dyDescent="0.25">
      <c r="A642" s="4">
        <v>44837</v>
      </c>
      <c r="D642" s="1" t="str">
        <f t="shared" si="29"/>
        <v/>
      </c>
      <c r="G642" s="1" t="str">
        <f t="shared" ref="G642:G705" si="30">IF(ISERROR(AVERAGE(E642:F642))=FALSE,AVERAGE(E642:F642),"")</f>
        <v/>
      </c>
      <c r="J642" s="1" t="str">
        <f t="shared" ref="J642:J705" si="31">IF(ISERROR(AVERAGE(H642:I642))=FALSE,AVERAGE(H642:I642),"")</f>
        <v/>
      </c>
    </row>
    <row r="643" spans="1:11" x14ac:dyDescent="0.25">
      <c r="A643" s="4">
        <v>44838</v>
      </c>
      <c r="D643" s="1" t="str">
        <f t="shared" ref="D643:D706" si="32">IF(ISERROR(AVERAGE(B643:C643))=FALSE,AVERAGE(B643:C643),"")</f>
        <v/>
      </c>
      <c r="G643" s="1" t="str">
        <f t="shared" si="30"/>
        <v/>
      </c>
      <c r="H643" s="1">
        <v>24.6</v>
      </c>
      <c r="J643" s="1">
        <f t="shared" si="31"/>
        <v>24.6</v>
      </c>
    </row>
    <row r="644" spans="1:11" x14ac:dyDescent="0.25">
      <c r="A644" s="4">
        <v>44839</v>
      </c>
      <c r="B644" s="1">
        <v>40.299999999999997</v>
      </c>
      <c r="D644" s="1">
        <f t="shared" si="32"/>
        <v>40.299999999999997</v>
      </c>
      <c r="E644" s="1">
        <v>25.4</v>
      </c>
      <c r="G644" s="1">
        <f t="shared" si="30"/>
        <v>25.4</v>
      </c>
      <c r="H644" s="1">
        <v>24.3</v>
      </c>
      <c r="J644" s="1">
        <f t="shared" si="31"/>
        <v>24.3</v>
      </c>
      <c r="K644" s="1">
        <v>23.7</v>
      </c>
    </row>
    <row r="645" spans="1:11" x14ac:dyDescent="0.25">
      <c r="A645" s="4">
        <v>44840</v>
      </c>
      <c r="D645" s="1" t="str">
        <f t="shared" si="32"/>
        <v/>
      </c>
      <c r="G645" s="1" t="str">
        <f t="shared" si="30"/>
        <v/>
      </c>
      <c r="J645" s="1" t="str">
        <f t="shared" si="31"/>
        <v/>
      </c>
    </row>
    <row r="646" spans="1:11" x14ac:dyDescent="0.25">
      <c r="A646" s="4">
        <v>44841</v>
      </c>
      <c r="D646" s="1" t="str">
        <f t="shared" si="32"/>
        <v/>
      </c>
      <c r="G646" s="1" t="str">
        <f t="shared" si="30"/>
        <v/>
      </c>
      <c r="J646" s="1" t="str">
        <f t="shared" si="31"/>
        <v/>
      </c>
    </row>
    <row r="647" spans="1:11" x14ac:dyDescent="0.25">
      <c r="A647" s="4">
        <v>44842</v>
      </c>
      <c r="B647" s="1">
        <v>32.700000000000003</v>
      </c>
      <c r="C647" s="1">
        <v>24.6</v>
      </c>
      <c r="D647" s="1">
        <f t="shared" si="32"/>
        <v>28.650000000000002</v>
      </c>
      <c r="E647" s="1">
        <v>33.4</v>
      </c>
      <c r="F647" s="1">
        <v>32.700000000000003</v>
      </c>
      <c r="G647" s="1">
        <f t="shared" si="30"/>
        <v>33.049999999999997</v>
      </c>
      <c r="H647" s="1">
        <v>23.8</v>
      </c>
      <c r="I647" s="1">
        <v>21</v>
      </c>
      <c r="J647" s="1">
        <f t="shared" si="31"/>
        <v>22.4</v>
      </c>
      <c r="K647" s="1">
        <v>18.7</v>
      </c>
    </row>
    <row r="648" spans="1:11" x14ac:dyDescent="0.25">
      <c r="A648" s="4">
        <v>44843</v>
      </c>
      <c r="D648" s="1" t="str">
        <f t="shared" si="32"/>
        <v/>
      </c>
      <c r="G648" s="1" t="str">
        <f t="shared" si="30"/>
        <v/>
      </c>
      <c r="J648" s="1" t="str">
        <f t="shared" si="31"/>
        <v/>
      </c>
    </row>
    <row r="649" spans="1:11" x14ac:dyDescent="0.25">
      <c r="A649" s="4">
        <v>44844</v>
      </c>
      <c r="D649" s="1" t="str">
        <f t="shared" si="32"/>
        <v/>
      </c>
      <c r="G649" s="1" t="str">
        <f t="shared" si="30"/>
        <v/>
      </c>
      <c r="J649" s="1" t="str">
        <f t="shared" si="31"/>
        <v/>
      </c>
    </row>
    <row r="650" spans="1:11" x14ac:dyDescent="0.25">
      <c r="A650" s="4">
        <v>44845</v>
      </c>
      <c r="B650" s="1">
        <v>31.4</v>
      </c>
      <c r="D650" s="1">
        <f t="shared" si="32"/>
        <v>31.4</v>
      </c>
      <c r="E650" s="1">
        <v>32.5</v>
      </c>
      <c r="G650" s="1">
        <f t="shared" si="30"/>
        <v>32.5</v>
      </c>
      <c r="H650" s="1">
        <v>21.9</v>
      </c>
      <c r="J650" s="1">
        <f t="shared" si="31"/>
        <v>21.9</v>
      </c>
      <c r="K650" s="1">
        <v>19.5</v>
      </c>
    </row>
    <row r="651" spans="1:11" x14ac:dyDescent="0.25">
      <c r="A651" s="4">
        <v>44846</v>
      </c>
      <c r="D651" s="1" t="str">
        <f t="shared" si="32"/>
        <v/>
      </c>
      <c r="G651" s="1" t="str">
        <f t="shared" si="30"/>
        <v/>
      </c>
      <c r="J651" s="1" t="str">
        <f t="shared" si="31"/>
        <v/>
      </c>
    </row>
    <row r="652" spans="1:11" x14ac:dyDescent="0.25">
      <c r="A652" s="4">
        <v>44847</v>
      </c>
      <c r="D652" s="1" t="str">
        <f t="shared" si="32"/>
        <v/>
      </c>
      <c r="G652" s="1" t="str">
        <f t="shared" si="30"/>
        <v/>
      </c>
      <c r="J652" s="1" t="str">
        <f t="shared" si="31"/>
        <v/>
      </c>
    </row>
    <row r="653" spans="1:11" x14ac:dyDescent="0.25">
      <c r="A653" s="4">
        <v>44848</v>
      </c>
      <c r="B653" s="1">
        <v>40.799999999999997</v>
      </c>
      <c r="C653" s="1">
        <v>30.3</v>
      </c>
      <c r="D653" s="1">
        <f t="shared" si="32"/>
        <v>35.549999999999997</v>
      </c>
      <c r="E653" s="1">
        <v>28.3</v>
      </c>
      <c r="F653" s="1">
        <v>25.6</v>
      </c>
      <c r="G653" s="1">
        <f t="shared" si="30"/>
        <v>26.950000000000003</v>
      </c>
      <c r="H653" s="1">
        <v>25.8</v>
      </c>
      <c r="I653" s="1">
        <v>22.2</v>
      </c>
      <c r="J653" s="1">
        <f t="shared" si="31"/>
        <v>24</v>
      </c>
      <c r="K653" s="1">
        <v>17.5</v>
      </c>
    </row>
    <row r="654" spans="1:11" x14ac:dyDescent="0.25">
      <c r="A654" s="4">
        <v>44849</v>
      </c>
      <c r="D654" s="1" t="str">
        <f t="shared" si="32"/>
        <v/>
      </c>
      <c r="G654" s="1" t="str">
        <f t="shared" si="30"/>
        <v/>
      </c>
      <c r="J654" s="1" t="str">
        <f t="shared" si="31"/>
        <v/>
      </c>
    </row>
    <row r="655" spans="1:11" x14ac:dyDescent="0.25">
      <c r="A655" s="4">
        <v>44850</v>
      </c>
      <c r="D655" s="1" t="str">
        <f t="shared" si="32"/>
        <v/>
      </c>
      <c r="G655" s="1" t="str">
        <f t="shared" si="30"/>
        <v/>
      </c>
      <c r="J655" s="1" t="str">
        <f t="shared" si="31"/>
        <v/>
      </c>
    </row>
    <row r="656" spans="1:11" x14ac:dyDescent="0.25">
      <c r="A656" s="4">
        <v>44851</v>
      </c>
      <c r="B656" s="1">
        <v>16.100000000000001</v>
      </c>
      <c r="D656" s="1">
        <f t="shared" si="32"/>
        <v>16.100000000000001</v>
      </c>
      <c r="E656" s="1">
        <v>20.100000000000001</v>
      </c>
      <c r="G656" s="1">
        <f t="shared" si="30"/>
        <v>20.100000000000001</v>
      </c>
      <c r="H656" s="1">
        <v>9.4</v>
      </c>
      <c r="J656" s="1">
        <f t="shared" si="31"/>
        <v>9.4</v>
      </c>
      <c r="K656" s="1">
        <v>8.5</v>
      </c>
    </row>
    <row r="657" spans="1:11" x14ac:dyDescent="0.25">
      <c r="A657" s="4">
        <v>44852</v>
      </c>
      <c r="D657" s="1" t="str">
        <f t="shared" si="32"/>
        <v/>
      </c>
      <c r="G657" s="1" t="str">
        <f t="shared" si="30"/>
        <v/>
      </c>
      <c r="J657" s="1" t="str">
        <f t="shared" si="31"/>
        <v/>
      </c>
    </row>
    <row r="658" spans="1:11" x14ac:dyDescent="0.25">
      <c r="A658" s="4">
        <v>44853</v>
      </c>
      <c r="D658" s="1" t="str">
        <f t="shared" si="32"/>
        <v/>
      </c>
      <c r="G658" s="1" t="str">
        <f t="shared" si="30"/>
        <v/>
      </c>
      <c r="J658" s="1" t="str">
        <f t="shared" si="31"/>
        <v/>
      </c>
    </row>
    <row r="659" spans="1:11" x14ac:dyDescent="0.25">
      <c r="A659" s="4">
        <v>44854</v>
      </c>
      <c r="B659" s="1">
        <v>116.6</v>
      </c>
      <c r="C659" s="1">
        <v>90.2</v>
      </c>
      <c r="D659" s="1">
        <f t="shared" si="32"/>
        <v>103.4</v>
      </c>
      <c r="E659" s="1">
        <v>72.7</v>
      </c>
      <c r="F659" s="1">
        <v>68.900000000000006</v>
      </c>
      <c r="G659" s="1">
        <f t="shared" si="30"/>
        <v>70.800000000000011</v>
      </c>
      <c r="H659" s="1">
        <v>62.6</v>
      </c>
      <c r="I659" s="1">
        <v>52.8</v>
      </c>
      <c r="J659" s="1">
        <f t="shared" si="31"/>
        <v>57.7</v>
      </c>
    </row>
    <row r="660" spans="1:11" x14ac:dyDescent="0.25">
      <c r="A660" s="4">
        <v>44855</v>
      </c>
      <c r="D660" s="1" t="str">
        <f t="shared" si="32"/>
        <v/>
      </c>
      <c r="G660" s="1" t="str">
        <f t="shared" si="30"/>
        <v/>
      </c>
      <c r="J660" s="1" t="str">
        <f t="shared" si="31"/>
        <v/>
      </c>
      <c r="K660" s="1">
        <v>43.9</v>
      </c>
    </row>
    <row r="661" spans="1:11" x14ac:dyDescent="0.25">
      <c r="A661" s="4">
        <v>44856</v>
      </c>
      <c r="D661" s="1" t="str">
        <f t="shared" si="32"/>
        <v/>
      </c>
      <c r="G661" s="1" t="str">
        <f t="shared" si="30"/>
        <v/>
      </c>
      <c r="J661" s="1" t="str">
        <f t="shared" si="31"/>
        <v/>
      </c>
    </row>
    <row r="662" spans="1:11" x14ac:dyDescent="0.25">
      <c r="A662" s="4">
        <v>44857</v>
      </c>
      <c r="B662" s="1">
        <v>46.3</v>
      </c>
      <c r="D662" s="1">
        <f t="shared" si="32"/>
        <v>46.3</v>
      </c>
      <c r="E662" s="1">
        <v>32</v>
      </c>
      <c r="G662" s="1">
        <f t="shared" si="30"/>
        <v>32</v>
      </c>
      <c r="H662" s="1">
        <v>26.1</v>
      </c>
      <c r="J662" s="1">
        <f t="shared" si="31"/>
        <v>26.1</v>
      </c>
      <c r="K662" s="1">
        <v>22.7</v>
      </c>
    </row>
    <row r="663" spans="1:11" x14ac:dyDescent="0.25">
      <c r="A663" s="4">
        <v>44858</v>
      </c>
      <c r="D663" s="1" t="str">
        <f t="shared" si="32"/>
        <v/>
      </c>
      <c r="G663" s="1" t="str">
        <f t="shared" si="30"/>
        <v/>
      </c>
      <c r="J663" s="1" t="str">
        <f t="shared" si="31"/>
        <v/>
      </c>
    </row>
    <row r="664" spans="1:11" x14ac:dyDescent="0.25">
      <c r="A664" s="4">
        <v>44859</v>
      </c>
      <c r="D664" s="1" t="str">
        <f t="shared" si="32"/>
        <v/>
      </c>
      <c r="G664" s="1" t="str">
        <f t="shared" si="30"/>
        <v/>
      </c>
      <c r="J664" s="1" t="str">
        <f t="shared" si="31"/>
        <v/>
      </c>
    </row>
    <row r="665" spans="1:11" x14ac:dyDescent="0.25">
      <c r="A665" s="4">
        <v>44860</v>
      </c>
      <c r="B665" s="1">
        <v>16.399999999999999</v>
      </c>
      <c r="C665" s="1">
        <v>16.5</v>
      </c>
      <c r="D665" s="1">
        <f t="shared" si="32"/>
        <v>16.45</v>
      </c>
      <c r="E665" s="1">
        <v>14.3</v>
      </c>
      <c r="F665" s="1">
        <v>14.3</v>
      </c>
      <c r="G665" s="1">
        <f t="shared" si="30"/>
        <v>14.3</v>
      </c>
      <c r="H665" s="1">
        <v>11.1</v>
      </c>
      <c r="I665" s="1">
        <v>10.6</v>
      </c>
      <c r="J665" s="1">
        <f t="shared" si="31"/>
        <v>10.85</v>
      </c>
      <c r="K665" s="1">
        <v>10.3</v>
      </c>
    </row>
    <row r="666" spans="1:11" x14ac:dyDescent="0.25">
      <c r="A666" s="4">
        <v>44861</v>
      </c>
      <c r="D666" s="1" t="str">
        <f t="shared" si="32"/>
        <v/>
      </c>
      <c r="G666" s="1" t="str">
        <f t="shared" si="30"/>
        <v/>
      </c>
      <c r="J666" s="1" t="str">
        <f t="shared" si="31"/>
        <v/>
      </c>
    </row>
    <row r="667" spans="1:11" x14ac:dyDescent="0.25">
      <c r="A667" s="4">
        <v>44862</v>
      </c>
      <c r="D667" s="1" t="str">
        <f t="shared" si="32"/>
        <v/>
      </c>
      <c r="G667" s="1" t="str">
        <f t="shared" si="30"/>
        <v/>
      </c>
      <c r="J667" s="1" t="str">
        <f t="shared" si="31"/>
        <v/>
      </c>
    </row>
    <row r="668" spans="1:11" x14ac:dyDescent="0.25">
      <c r="A668" s="4">
        <v>44863</v>
      </c>
      <c r="B668" s="1">
        <v>34.1</v>
      </c>
      <c r="D668" s="1">
        <f t="shared" si="32"/>
        <v>34.1</v>
      </c>
      <c r="E668" s="1">
        <v>29.7</v>
      </c>
      <c r="G668" s="1">
        <f t="shared" si="30"/>
        <v>29.7</v>
      </c>
      <c r="H668" s="1">
        <v>25.2</v>
      </c>
      <c r="J668" s="1">
        <f t="shared" si="31"/>
        <v>25.2</v>
      </c>
      <c r="K668" s="1">
        <v>15.8</v>
      </c>
    </row>
    <row r="669" spans="1:11" x14ac:dyDescent="0.25">
      <c r="A669" s="4">
        <v>44864</v>
      </c>
      <c r="D669" s="1" t="str">
        <f t="shared" si="32"/>
        <v/>
      </c>
      <c r="G669" s="1" t="str">
        <f t="shared" si="30"/>
        <v/>
      </c>
      <c r="J669" s="1" t="str">
        <f t="shared" si="31"/>
        <v/>
      </c>
    </row>
    <row r="670" spans="1:11" x14ac:dyDescent="0.25">
      <c r="A670" s="4">
        <v>44865</v>
      </c>
      <c r="D670" s="1" t="str">
        <f t="shared" si="32"/>
        <v/>
      </c>
      <c r="G670" s="1" t="str">
        <f t="shared" si="30"/>
        <v/>
      </c>
      <c r="J670" s="1" t="str">
        <f t="shared" si="31"/>
        <v/>
      </c>
    </row>
    <row r="671" spans="1:11" x14ac:dyDescent="0.25">
      <c r="A671" s="4">
        <v>44866</v>
      </c>
      <c r="B671" s="1">
        <v>56</v>
      </c>
      <c r="C671" s="1">
        <v>55.6</v>
      </c>
      <c r="D671" s="1">
        <f t="shared" si="32"/>
        <v>55.8</v>
      </c>
      <c r="E671" s="1">
        <v>32.299999999999997</v>
      </c>
      <c r="F671" s="1">
        <v>31.2</v>
      </c>
      <c r="G671" s="1">
        <f t="shared" si="30"/>
        <v>31.75</v>
      </c>
      <c r="H671" s="1">
        <v>42.9</v>
      </c>
      <c r="I671" s="1">
        <v>41.7</v>
      </c>
      <c r="J671" s="1">
        <f t="shared" si="31"/>
        <v>42.3</v>
      </c>
      <c r="K671" s="1">
        <v>24.3</v>
      </c>
    </row>
    <row r="672" spans="1:11" x14ac:dyDescent="0.25">
      <c r="A672" s="4">
        <v>44867</v>
      </c>
      <c r="D672" s="1" t="str">
        <f t="shared" si="32"/>
        <v/>
      </c>
      <c r="G672" s="1" t="str">
        <f t="shared" si="30"/>
        <v/>
      </c>
      <c r="J672" s="1" t="str">
        <f t="shared" si="31"/>
        <v/>
      </c>
    </row>
    <row r="673" spans="1:11" x14ac:dyDescent="0.25">
      <c r="A673" s="4">
        <v>44868</v>
      </c>
      <c r="D673" s="1" t="str">
        <f t="shared" si="32"/>
        <v/>
      </c>
      <c r="G673" s="1" t="str">
        <f t="shared" si="30"/>
        <v/>
      </c>
      <c r="J673" s="1" t="str">
        <f t="shared" si="31"/>
        <v/>
      </c>
    </row>
    <row r="674" spans="1:11" x14ac:dyDescent="0.25">
      <c r="A674" s="4">
        <v>44869</v>
      </c>
      <c r="B674" s="1">
        <v>10</v>
      </c>
      <c r="D674" s="1">
        <f t="shared" si="32"/>
        <v>10</v>
      </c>
      <c r="E674" s="1">
        <v>14</v>
      </c>
      <c r="G674" s="1">
        <f t="shared" si="30"/>
        <v>14</v>
      </c>
      <c r="H674" s="1">
        <v>13.2</v>
      </c>
      <c r="J674" s="1">
        <f t="shared" si="31"/>
        <v>13.2</v>
      </c>
      <c r="K674" s="1">
        <v>10.3</v>
      </c>
    </row>
    <row r="675" spans="1:11" x14ac:dyDescent="0.25">
      <c r="A675" s="4">
        <v>44870</v>
      </c>
      <c r="D675" s="1" t="str">
        <f t="shared" si="32"/>
        <v/>
      </c>
      <c r="G675" s="1" t="str">
        <f t="shared" si="30"/>
        <v/>
      </c>
      <c r="J675" s="1" t="str">
        <f t="shared" si="31"/>
        <v/>
      </c>
    </row>
    <row r="676" spans="1:11" x14ac:dyDescent="0.25">
      <c r="A676" s="4">
        <v>44871</v>
      </c>
      <c r="D676" s="1" t="str">
        <f t="shared" si="32"/>
        <v/>
      </c>
      <c r="G676" s="1" t="str">
        <f t="shared" si="30"/>
        <v/>
      </c>
      <c r="J676" s="1" t="str">
        <f t="shared" si="31"/>
        <v/>
      </c>
    </row>
    <row r="677" spans="1:11" x14ac:dyDescent="0.25">
      <c r="A677" s="4">
        <v>44872</v>
      </c>
      <c r="B677" s="1">
        <v>11.4</v>
      </c>
      <c r="C677" s="1">
        <v>12</v>
      </c>
      <c r="D677" s="1">
        <f t="shared" si="32"/>
        <v>11.7</v>
      </c>
      <c r="E677" s="1">
        <v>10.3</v>
      </c>
      <c r="F677" s="1">
        <v>7.6</v>
      </c>
      <c r="G677" s="1">
        <f t="shared" si="30"/>
        <v>8.9499999999999993</v>
      </c>
      <c r="H677" s="1">
        <v>8.3000000000000007</v>
      </c>
      <c r="I677" s="1">
        <v>9.8000000000000007</v>
      </c>
      <c r="J677" s="1">
        <f t="shared" si="31"/>
        <v>9.0500000000000007</v>
      </c>
      <c r="K677" s="1">
        <v>9.1999999999999993</v>
      </c>
    </row>
    <row r="678" spans="1:11" x14ac:dyDescent="0.25">
      <c r="A678" s="4">
        <v>44873</v>
      </c>
      <c r="D678" s="1" t="str">
        <f t="shared" si="32"/>
        <v/>
      </c>
      <c r="G678" s="1" t="str">
        <f t="shared" si="30"/>
        <v/>
      </c>
      <c r="J678" s="1" t="str">
        <f t="shared" si="31"/>
        <v/>
      </c>
    </row>
    <row r="679" spans="1:11" x14ac:dyDescent="0.25">
      <c r="A679" s="4">
        <v>44874</v>
      </c>
      <c r="D679" s="1" t="str">
        <f t="shared" si="32"/>
        <v/>
      </c>
      <c r="G679" s="1" t="str">
        <f t="shared" si="30"/>
        <v/>
      </c>
      <c r="J679" s="1" t="str">
        <f t="shared" si="31"/>
        <v/>
      </c>
    </row>
    <row r="680" spans="1:11" x14ac:dyDescent="0.25">
      <c r="A680" s="4">
        <v>44875</v>
      </c>
      <c r="B680" s="1">
        <v>16.8</v>
      </c>
      <c r="D680" s="1">
        <f t="shared" si="32"/>
        <v>16.8</v>
      </c>
      <c r="E680" s="1">
        <v>13</v>
      </c>
      <c r="G680" s="1">
        <f t="shared" si="30"/>
        <v>13</v>
      </c>
      <c r="H680" s="1">
        <v>17.8</v>
      </c>
      <c r="J680" s="1">
        <f t="shared" si="31"/>
        <v>17.8</v>
      </c>
      <c r="K680" s="1">
        <v>13.5</v>
      </c>
    </row>
    <row r="681" spans="1:11" x14ac:dyDescent="0.25">
      <c r="A681" s="4">
        <v>44876</v>
      </c>
      <c r="D681" s="1" t="str">
        <f t="shared" si="32"/>
        <v/>
      </c>
      <c r="G681" s="1" t="str">
        <f t="shared" si="30"/>
        <v/>
      </c>
      <c r="J681" s="1" t="str">
        <f t="shared" si="31"/>
        <v/>
      </c>
    </row>
    <row r="682" spans="1:11" x14ac:dyDescent="0.25">
      <c r="A682" s="4">
        <v>44877</v>
      </c>
      <c r="D682" s="1" t="str">
        <f t="shared" si="32"/>
        <v/>
      </c>
      <c r="G682" s="1" t="str">
        <f t="shared" si="30"/>
        <v/>
      </c>
      <c r="J682" s="1" t="str">
        <f t="shared" si="31"/>
        <v/>
      </c>
    </row>
    <row r="683" spans="1:11" x14ac:dyDescent="0.25">
      <c r="A683" s="4">
        <v>44878</v>
      </c>
      <c r="B683" s="1">
        <v>8.3000000000000007</v>
      </c>
      <c r="C683" s="1">
        <v>8</v>
      </c>
      <c r="D683" s="1">
        <f t="shared" si="32"/>
        <v>8.15</v>
      </c>
      <c r="E683" s="1">
        <v>7.9</v>
      </c>
      <c r="F683" s="1">
        <v>7.9</v>
      </c>
      <c r="G683" s="1">
        <f t="shared" si="30"/>
        <v>7.9</v>
      </c>
      <c r="H683" s="1">
        <v>8.6999999999999993</v>
      </c>
      <c r="J683" s="1">
        <f t="shared" si="31"/>
        <v>8.6999999999999993</v>
      </c>
    </row>
    <row r="684" spans="1:11" x14ac:dyDescent="0.25">
      <c r="A684" s="4">
        <v>44879</v>
      </c>
      <c r="D684" s="1" t="str">
        <f t="shared" si="32"/>
        <v/>
      </c>
      <c r="G684" s="1" t="str">
        <f t="shared" si="30"/>
        <v/>
      </c>
      <c r="J684" s="1" t="str">
        <f t="shared" si="31"/>
        <v/>
      </c>
    </row>
    <row r="685" spans="1:11" x14ac:dyDescent="0.25">
      <c r="A685" s="4">
        <v>44880</v>
      </c>
      <c r="D685" s="1" t="str">
        <f t="shared" si="32"/>
        <v/>
      </c>
      <c r="G685" s="1" t="str">
        <f t="shared" si="30"/>
        <v/>
      </c>
      <c r="J685" s="1" t="str">
        <f t="shared" si="31"/>
        <v/>
      </c>
      <c r="K685" s="1">
        <v>12.1</v>
      </c>
    </row>
    <row r="686" spans="1:11" x14ac:dyDescent="0.25">
      <c r="A686" s="4">
        <v>44881</v>
      </c>
      <c r="B686" s="1">
        <v>10.6</v>
      </c>
      <c r="D686" s="1">
        <f t="shared" si="32"/>
        <v>10.6</v>
      </c>
      <c r="E686" s="1">
        <v>8.3000000000000007</v>
      </c>
      <c r="G686" s="1">
        <f t="shared" si="30"/>
        <v>8.3000000000000007</v>
      </c>
      <c r="H686" s="1">
        <v>11.9</v>
      </c>
      <c r="J686" s="1">
        <f t="shared" si="31"/>
        <v>11.9</v>
      </c>
    </row>
    <row r="687" spans="1:11" x14ac:dyDescent="0.25">
      <c r="A687" s="4">
        <v>44882</v>
      </c>
      <c r="D687" s="1" t="str">
        <f t="shared" si="32"/>
        <v/>
      </c>
      <c r="G687" s="1" t="str">
        <f t="shared" si="30"/>
        <v/>
      </c>
      <c r="J687" s="1" t="str">
        <f t="shared" si="31"/>
        <v/>
      </c>
      <c r="K687" s="1">
        <v>8.6999999999999993</v>
      </c>
    </row>
    <row r="688" spans="1:11" x14ac:dyDescent="0.25">
      <c r="A688" s="4">
        <v>44883</v>
      </c>
      <c r="D688" s="1" t="str">
        <f t="shared" si="32"/>
        <v/>
      </c>
      <c r="G688" s="1" t="str">
        <f t="shared" si="30"/>
        <v/>
      </c>
      <c r="J688" s="1" t="str">
        <f t="shared" si="31"/>
        <v/>
      </c>
    </row>
    <row r="689" spans="1:11" x14ac:dyDescent="0.25">
      <c r="A689" s="4">
        <v>44884</v>
      </c>
      <c r="B689" s="1">
        <v>10.9</v>
      </c>
      <c r="C689" s="1">
        <v>11.3</v>
      </c>
      <c r="D689" s="1">
        <f t="shared" si="32"/>
        <v>11.100000000000001</v>
      </c>
      <c r="E689" s="1">
        <v>10.7</v>
      </c>
      <c r="F689" s="1">
        <v>10.6</v>
      </c>
      <c r="G689" s="1">
        <f t="shared" si="30"/>
        <v>10.649999999999999</v>
      </c>
      <c r="H689" s="1">
        <v>10.4</v>
      </c>
      <c r="I689" s="1">
        <v>9.5</v>
      </c>
      <c r="J689" s="1">
        <f t="shared" si="31"/>
        <v>9.9499999999999993</v>
      </c>
      <c r="K689" s="1">
        <v>8.3000000000000007</v>
      </c>
    </row>
    <row r="690" spans="1:11" x14ac:dyDescent="0.25">
      <c r="A690" s="4">
        <v>44885</v>
      </c>
      <c r="D690" s="1" t="str">
        <f t="shared" si="32"/>
        <v/>
      </c>
      <c r="G690" s="1" t="str">
        <f t="shared" si="30"/>
        <v/>
      </c>
      <c r="J690" s="1" t="str">
        <f t="shared" si="31"/>
        <v/>
      </c>
    </row>
    <row r="691" spans="1:11" x14ac:dyDescent="0.25">
      <c r="A691" s="4">
        <v>44886</v>
      </c>
      <c r="D691" s="1" t="str">
        <f t="shared" si="32"/>
        <v/>
      </c>
      <c r="G691" s="1" t="str">
        <f t="shared" si="30"/>
        <v/>
      </c>
      <c r="J691" s="1" t="str">
        <f t="shared" si="31"/>
        <v/>
      </c>
    </row>
    <row r="692" spans="1:11" x14ac:dyDescent="0.25">
      <c r="A692" s="4">
        <v>44887</v>
      </c>
      <c r="B692" s="1">
        <v>33.9</v>
      </c>
      <c r="D692" s="1">
        <f t="shared" si="32"/>
        <v>33.9</v>
      </c>
      <c r="E692" s="1">
        <v>37.6</v>
      </c>
      <c r="G692" s="1">
        <f t="shared" si="30"/>
        <v>37.6</v>
      </c>
      <c r="H692" s="1">
        <v>39.5</v>
      </c>
      <c r="J692" s="1">
        <f t="shared" si="31"/>
        <v>39.5</v>
      </c>
      <c r="K692" s="1">
        <v>24.7</v>
      </c>
    </row>
    <row r="693" spans="1:11" x14ac:dyDescent="0.25">
      <c r="A693" s="4">
        <v>44888</v>
      </c>
      <c r="D693" s="1" t="str">
        <f t="shared" si="32"/>
        <v/>
      </c>
      <c r="G693" s="1" t="str">
        <f t="shared" si="30"/>
        <v/>
      </c>
      <c r="J693" s="1" t="str">
        <f t="shared" si="31"/>
        <v/>
      </c>
    </row>
    <row r="694" spans="1:11" x14ac:dyDescent="0.25">
      <c r="A694" s="4">
        <v>44889</v>
      </c>
      <c r="D694" s="1" t="str">
        <f t="shared" si="32"/>
        <v/>
      </c>
      <c r="G694" s="1" t="str">
        <f t="shared" si="30"/>
        <v/>
      </c>
      <c r="J694" s="1" t="str">
        <f t="shared" si="31"/>
        <v/>
      </c>
    </row>
    <row r="695" spans="1:11" x14ac:dyDescent="0.25">
      <c r="A695" s="4">
        <v>44890</v>
      </c>
      <c r="B695" s="1">
        <v>11.8</v>
      </c>
      <c r="C695" s="1">
        <v>12.6</v>
      </c>
      <c r="D695" s="1">
        <f t="shared" si="32"/>
        <v>12.2</v>
      </c>
      <c r="E695" s="1">
        <v>13.7</v>
      </c>
      <c r="F695" s="1">
        <v>13.5</v>
      </c>
      <c r="G695" s="1">
        <f t="shared" si="30"/>
        <v>13.6</v>
      </c>
      <c r="H695" s="1">
        <v>16.600000000000001</v>
      </c>
      <c r="J695" s="1">
        <f t="shared" si="31"/>
        <v>16.600000000000001</v>
      </c>
      <c r="K695" s="1">
        <v>8.6</v>
      </c>
    </row>
    <row r="696" spans="1:11" x14ac:dyDescent="0.25">
      <c r="A696" s="4">
        <v>44891</v>
      </c>
      <c r="D696" s="1" t="str">
        <f t="shared" si="32"/>
        <v/>
      </c>
      <c r="G696" s="1" t="str">
        <f t="shared" si="30"/>
        <v/>
      </c>
      <c r="J696" s="1" t="str">
        <f t="shared" si="31"/>
        <v/>
      </c>
    </row>
    <row r="697" spans="1:11" x14ac:dyDescent="0.25">
      <c r="A697" s="4">
        <v>44892</v>
      </c>
      <c r="D697" s="1" t="str">
        <f t="shared" si="32"/>
        <v/>
      </c>
      <c r="G697" s="1" t="str">
        <f t="shared" si="30"/>
        <v/>
      </c>
      <c r="J697" s="1" t="str">
        <f t="shared" si="31"/>
        <v/>
      </c>
    </row>
    <row r="698" spans="1:11" x14ac:dyDescent="0.25">
      <c r="A698" s="4">
        <v>44893</v>
      </c>
      <c r="B698" s="1">
        <v>12.7</v>
      </c>
      <c r="D698" s="1">
        <f t="shared" si="32"/>
        <v>12.7</v>
      </c>
      <c r="E698" s="1">
        <v>16.3</v>
      </c>
      <c r="G698" s="1">
        <f t="shared" si="30"/>
        <v>16.3</v>
      </c>
      <c r="H698" s="1">
        <v>13.9</v>
      </c>
      <c r="J698" s="1">
        <f t="shared" si="31"/>
        <v>13.9</v>
      </c>
      <c r="K698" s="1">
        <v>9.4</v>
      </c>
    </row>
    <row r="699" spans="1:11" x14ac:dyDescent="0.25">
      <c r="A699" s="4">
        <v>44894</v>
      </c>
      <c r="D699" s="1" t="str">
        <f t="shared" si="32"/>
        <v/>
      </c>
      <c r="G699" s="1" t="str">
        <f t="shared" si="30"/>
        <v/>
      </c>
      <c r="J699" s="1" t="str">
        <f t="shared" si="31"/>
        <v/>
      </c>
    </row>
    <row r="700" spans="1:11" x14ac:dyDescent="0.25">
      <c r="A700" s="4">
        <v>44895</v>
      </c>
      <c r="D700" s="1" t="str">
        <f t="shared" si="32"/>
        <v/>
      </c>
      <c r="G700" s="1" t="str">
        <f t="shared" si="30"/>
        <v/>
      </c>
      <c r="J700" s="1" t="str">
        <f t="shared" si="31"/>
        <v/>
      </c>
    </row>
    <row r="701" spans="1:11" x14ac:dyDescent="0.25">
      <c r="A701" s="4">
        <v>44896</v>
      </c>
      <c r="B701" s="1">
        <v>16.100000000000001</v>
      </c>
      <c r="C701" s="1">
        <v>16.899999999999999</v>
      </c>
      <c r="D701" s="1">
        <f t="shared" si="32"/>
        <v>16.5</v>
      </c>
      <c r="E701" s="1">
        <v>20.100000000000001</v>
      </c>
      <c r="F701" s="1">
        <v>20.8</v>
      </c>
      <c r="G701" s="1">
        <f t="shared" si="30"/>
        <v>20.450000000000003</v>
      </c>
      <c r="H701" s="1">
        <v>11.3</v>
      </c>
      <c r="I701" s="1">
        <v>9.8000000000000007</v>
      </c>
      <c r="J701" s="1">
        <f t="shared" si="31"/>
        <v>10.55</v>
      </c>
      <c r="K701" s="1">
        <v>10.5</v>
      </c>
    </row>
    <row r="702" spans="1:11" x14ac:dyDescent="0.25">
      <c r="A702" s="4">
        <v>44897</v>
      </c>
      <c r="D702" s="1" t="str">
        <f t="shared" si="32"/>
        <v/>
      </c>
      <c r="G702" s="1" t="str">
        <f t="shared" si="30"/>
        <v/>
      </c>
      <c r="J702" s="1" t="str">
        <f t="shared" si="31"/>
        <v/>
      </c>
    </row>
    <row r="703" spans="1:11" x14ac:dyDescent="0.25">
      <c r="A703" s="4">
        <v>44898</v>
      </c>
      <c r="D703" s="1" t="str">
        <f t="shared" si="32"/>
        <v/>
      </c>
      <c r="G703" s="1" t="str">
        <f t="shared" si="30"/>
        <v/>
      </c>
      <c r="J703" s="1" t="str">
        <f t="shared" si="31"/>
        <v/>
      </c>
    </row>
    <row r="704" spans="1:11" x14ac:dyDescent="0.25">
      <c r="A704" s="4">
        <v>44899</v>
      </c>
      <c r="B704" s="1">
        <v>25.7</v>
      </c>
      <c r="D704" s="1">
        <f t="shared" si="32"/>
        <v>25.7</v>
      </c>
      <c r="E704" s="1">
        <v>26.2</v>
      </c>
      <c r="G704" s="1">
        <f t="shared" si="30"/>
        <v>26.2</v>
      </c>
      <c r="H704" s="1">
        <v>16.100000000000001</v>
      </c>
      <c r="J704" s="1">
        <f t="shared" si="31"/>
        <v>16.100000000000001</v>
      </c>
      <c r="K704" s="1">
        <v>13.7</v>
      </c>
    </row>
    <row r="705" spans="1:11" x14ac:dyDescent="0.25">
      <c r="A705" s="4">
        <v>44900</v>
      </c>
      <c r="D705" s="1" t="str">
        <f t="shared" si="32"/>
        <v/>
      </c>
      <c r="G705" s="1" t="str">
        <f t="shared" si="30"/>
        <v/>
      </c>
      <c r="J705" s="1" t="str">
        <f t="shared" si="31"/>
        <v/>
      </c>
    </row>
    <row r="706" spans="1:11" x14ac:dyDescent="0.25">
      <c r="A706" s="4">
        <v>44901</v>
      </c>
      <c r="D706" s="1" t="str">
        <f t="shared" si="32"/>
        <v/>
      </c>
      <c r="G706" s="1" t="str">
        <f t="shared" ref="G706:G769" si="33">IF(ISERROR(AVERAGE(E706:F706))=FALSE,AVERAGE(E706:F706),"")</f>
        <v/>
      </c>
      <c r="J706" s="1" t="str">
        <f t="shared" ref="J706:J769" si="34">IF(ISERROR(AVERAGE(H706:I706))=FALSE,AVERAGE(H706:I706),"")</f>
        <v/>
      </c>
    </row>
    <row r="707" spans="1:11" x14ac:dyDescent="0.25">
      <c r="A707" s="4">
        <v>44902</v>
      </c>
      <c r="B707" s="1">
        <v>48.4</v>
      </c>
      <c r="C707" s="1">
        <v>49</v>
      </c>
      <c r="D707" s="1">
        <f t="shared" ref="D707:D770" si="35">IF(ISERROR(AVERAGE(B707:C707))=FALSE,AVERAGE(B707:C707),"")</f>
        <v>48.7</v>
      </c>
      <c r="E707" s="1">
        <v>62.3</v>
      </c>
      <c r="F707" s="1">
        <v>61.9</v>
      </c>
      <c r="G707" s="1">
        <f t="shared" si="33"/>
        <v>62.099999999999994</v>
      </c>
      <c r="H707" s="1">
        <v>37.4</v>
      </c>
      <c r="I707" s="1">
        <v>37.5</v>
      </c>
      <c r="J707" s="1">
        <f t="shared" si="34"/>
        <v>37.450000000000003</v>
      </c>
      <c r="K707" s="1">
        <v>47.1</v>
      </c>
    </row>
    <row r="708" spans="1:11" x14ac:dyDescent="0.25">
      <c r="A708" s="4">
        <v>44903</v>
      </c>
      <c r="D708" s="1" t="str">
        <f t="shared" si="35"/>
        <v/>
      </c>
      <c r="G708" s="1" t="str">
        <f t="shared" si="33"/>
        <v/>
      </c>
      <c r="J708" s="1" t="str">
        <f t="shared" si="34"/>
        <v/>
      </c>
    </row>
    <row r="709" spans="1:11" x14ac:dyDescent="0.25">
      <c r="A709" s="4">
        <v>44904</v>
      </c>
      <c r="D709" s="1" t="str">
        <f t="shared" si="35"/>
        <v/>
      </c>
      <c r="G709" s="1" t="str">
        <f t="shared" si="33"/>
        <v/>
      </c>
      <c r="J709" s="1" t="str">
        <f t="shared" si="34"/>
        <v/>
      </c>
    </row>
    <row r="710" spans="1:11" x14ac:dyDescent="0.25">
      <c r="A710" s="4">
        <v>44905</v>
      </c>
      <c r="B710" s="1">
        <v>10</v>
      </c>
      <c r="D710" s="1">
        <f t="shared" si="35"/>
        <v>10</v>
      </c>
      <c r="E710" s="1">
        <v>13.5</v>
      </c>
      <c r="G710" s="1">
        <f t="shared" si="33"/>
        <v>13.5</v>
      </c>
      <c r="H710" s="1">
        <v>11.5</v>
      </c>
      <c r="J710" s="1">
        <f t="shared" si="34"/>
        <v>11.5</v>
      </c>
      <c r="K710" s="1">
        <v>12.1</v>
      </c>
    </row>
    <row r="711" spans="1:11" x14ac:dyDescent="0.25">
      <c r="A711" s="4">
        <v>44906</v>
      </c>
      <c r="D711" s="1" t="str">
        <f t="shared" si="35"/>
        <v/>
      </c>
      <c r="G711" s="1" t="str">
        <f t="shared" si="33"/>
        <v/>
      </c>
      <c r="J711" s="1" t="str">
        <f t="shared" si="34"/>
        <v/>
      </c>
    </row>
    <row r="712" spans="1:11" x14ac:dyDescent="0.25">
      <c r="A712" s="4">
        <v>44907</v>
      </c>
      <c r="D712" s="1" t="str">
        <f t="shared" si="35"/>
        <v/>
      </c>
      <c r="G712" s="1" t="str">
        <f t="shared" si="33"/>
        <v/>
      </c>
      <c r="J712" s="1" t="str">
        <f t="shared" si="34"/>
        <v/>
      </c>
    </row>
    <row r="713" spans="1:11" x14ac:dyDescent="0.25">
      <c r="A713" s="4">
        <v>44908</v>
      </c>
      <c r="B713" s="1">
        <v>10.6</v>
      </c>
      <c r="C713" s="1">
        <v>10.6</v>
      </c>
      <c r="D713" s="1">
        <f t="shared" si="35"/>
        <v>10.6</v>
      </c>
      <c r="E713" s="1">
        <v>9.8000000000000007</v>
      </c>
      <c r="F713" s="1">
        <v>10.1</v>
      </c>
      <c r="G713" s="1">
        <f t="shared" si="33"/>
        <v>9.9499999999999993</v>
      </c>
      <c r="H713" s="1">
        <v>12.2</v>
      </c>
      <c r="I713" s="1">
        <v>12</v>
      </c>
      <c r="J713" s="1">
        <f t="shared" si="34"/>
        <v>12.1</v>
      </c>
      <c r="K713" s="1">
        <v>11.1</v>
      </c>
    </row>
    <row r="714" spans="1:11" x14ac:dyDescent="0.25">
      <c r="A714" s="4">
        <v>44909</v>
      </c>
      <c r="D714" s="1" t="str">
        <f t="shared" si="35"/>
        <v/>
      </c>
      <c r="G714" s="1" t="str">
        <f t="shared" si="33"/>
        <v/>
      </c>
      <c r="J714" s="1" t="str">
        <f t="shared" si="34"/>
        <v/>
      </c>
    </row>
    <row r="715" spans="1:11" x14ac:dyDescent="0.25">
      <c r="A715" s="4">
        <v>44910</v>
      </c>
      <c r="D715" s="1" t="str">
        <f t="shared" si="35"/>
        <v/>
      </c>
      <c r="G715" s="1" t="str">
        <f t="shared" si="33"/>
        <v/>
      </c>
      <c r="J715" s="1" t="str">
        <f t="shared" si="34"/>
        <v/>
      </c>
    </row>
    <row r="716" spans="1:11" x14ac:dyDescent="0.25">
      <c r="A716" s="4">
        <v>44911</v>
      </c>
      <c r="B716" s="1">
        <v>13</v>
      </c>
      <c r="D716" s="1">
        <f t="shared" si="35"/>
        <v>13</v>
      </c>
      <c r="E716" s="1">
        <v>8.9</v>
      </c>
      <c r="G716" s="1">
        <f t="shared" si="33"/>
        <v>8.9</v>
      </c>
      <c r="H716" s="1">
        <v>11.6</v>
      </c>
      <c r="J716" s="1">
        <f t="shared" si="34"/>
        <v>11.6</v>
      </c>
      <c r="K716" s="1">
        <v>9.3000000000000007</v>
      </c>
    </row>
    <row r="717" spans="1:11" x14ac:dyDescent="0.25">
      <c r="A717" s="4">
        <v>44912</v>
      </c>
      <c r="D717" s="1" t="str">
        <f t="shared" si="35"/>
        <v/>
      </c>
      <c r="G717" s="1" t="str">
        <f t="shared" si="33"/>
        <v/>
      </c>
      <c r="J717" s="1" t="str">
        <f t="shared" si="34"/>
        <v/>
      </c>
    </row>
    <row r="718" spans="1:11" x14ac:dyDescent="0.25">
      <c r="A718" s="4">
        <v>44913</v>
      </c>
      <c r="D718" s="1" t="str">
        <f t="shared" si="35"/>
        <v/>
      </c>
      <c r="G718" s="1" t="str">
        <f t="shared" si="33"/>
        <v/>
      </c>
      <c r="J718" s="1" t="str">
        <f t="shared" si="34"/>
        <v/>
      </c>
    </row>
    <row r="719" spans="1:11" x14ac:dyDescent="0.25">
      <c r="A719" s="4">
        <v>44914</v>
      </c>
      <c r="B719" s="1">
        <v>22.6</v>
      </c>
      <c r="C719" s="1">
        <v>22</v>
      </c>
      <c r="D719" s="1">
        <f t="shared" si="35"/>
        <v>22.3</v>
      </c>
      <c r="E719" s="1">
        <v>16.7</v>
      </c>
      <c r="F719" s="1">
        <v>14.5</v>
      </c>
      <c r="G719" s="1">
        <f t="shared" si="33"/>
        <v>15.6</v>
      </c>
      <c r="H719" s="1">
        <v>12.3</v>
      </c>
      <c r="I719" s="1">
        <v>12</v>
      </c>
      <c r="J719" s="1">
        <f t="shared" si="34"/>
        <v>12.15</v>
      </c>
      <c r="K719" s="1">
        <v>13.1</v>
      </c>
    </row>
    <row r="720" spans="1:11" x14ac:dyDescent="0.25">
      <c r="A720" s="4">
        <v>44915</v>
      </c>
      <c r="D720" s="1" t="str">
        <f t="shared" si="35"/>
        <v/>
      </c>
      <c r="G720" s="1" t="str">
        <f t="shared" si="33"/>
        <v/>
      </c>
      <c r="J720" s="1" t="str">
        <f t="shared" si="34"/>
        <v/>
      </c>
    </row>
    <row r="721" spans="1:11" x14ac:dyDescent="0.25">
      <c r="A721" s="4">
        <v>44916</v>
      </c>
      <c r="D721" s="1" t="str">
        <f t="shared" si="35"/>
        <v/>
      </c>
      <c r="G721" s="1" t="str">
        <f t="shared" si="33"/>
        <v/>
      </c>
      <c r="J721" s="1" t="str">
        <f t="shared" si="34"/>
        <v/>
      </c>
    </row>
    <row r="722" spans="1:11" x14ac:dyDescent="0.25">
      <c r="A722" s="4">
        <v>44917</v>
      </c>
      <c r="B722" s="1">
        <v>20.100000000000001</v>
      </c>
      <c r="D722" s="1">
        <f t="shared" si="35"/>
        <v>20.100000000000001</v>
      </c>
      <c r="E722" s="1">
        <v>21.7</v>
      </c>
      <c r="G722" s="1">
        <f t="shared" si="33"/>
        <v>21.7</v>
      </c>
      <c r="H722" s="1">
        <v>20.7</v>
      </c>
      <c r="J722" s="1">
        <f t="shared" si="34"/>
        <v>20.7</v>
      </c>
      <c r="K722" s="1">
        <v>18.899999999999999</v>
      </c>
    </row>
    <row r="723" spans="1:11" x14ac:dyDescent="0.25">
      <c r="A723" s="4">
        <v>44918</v>
      </c>
      <c r="D723" s="1" t="str">
        <f t="shared" si="35"/>
        <v/>
      </c>
      <c r="G723" s="1" t="str">
        <f t="shared" si="33"/>
        <v/>
      </c>
      <c r="J723" s="1" t="str">
        <f t="shared" si="34"/>
        <v/>
      </c>
    </row>
    <row r="724" spans="1:11" x14ac:dyDescent="0.25">
      <c r="A724" s="4">
        <v>44919</v>
      </c>
      <c r="D724" s="1" t="str">
        <f t="shared" si="35"/>
        <v/>
      </c>
      <c r="G724" s="1" t="str">
        <f t="shared" si="33"/>
        <v/>
      </c>
      <c r="J724" s="1" t="str">
        <f t="shared" si="34"/>
        <v/>
      </c>
    </row>
    <row r="725" spans="1:11" x14ac:dyDescent="0.25">
      <c r="A725" s="4">
        <v>44920</v>
      </c>
      <c r="C725" s="1">
        <v>6.2</v>
      </c>
      <c r="D725" s="1">
        <f t="shared" si="35"/>
        <v>6.2</v>
      </c>
      <c r="E725" s="1">
        <v>6.9</v>
      </c>
      <c r="F725" s="1">
        <v>6.6</v>
      </c>
      <c r="G725" s="1">
        <f t="shared" si="33"/>
        <v>6.75</v>
      </c>
      <c r="H725" s="1">
        <v>8.6</v>
      </c>
      <c r="J725" s="1">
        <f t="shared" si="34"/>
        <v>8.6</v>
      </c>
      <c r="K725" s="1">
        <v>3.7</v>
      </c>
    </row>
    <row r="726" spans="1:11" x14ac:dyDescent="0.25">
      <c r="A726" s="4">
        <v>44921</v>
      </c>
      <c r="D726" s="1" t="str">
        <f t="shared" si="35"/>
        <v/>
      </c>
      <c r="G726" s="1" t="str">
        <f t="shared" si="33"/>
        <v/>
      </c>
      <c r="I726" s="1">
        <v>8.1</v>
      </c>
      <c r="J726" s="1">
        <f t="shared" si="34"/>
        <v>8.1</v>
      </c>
    </row>
    <row r="727" spans="1:11" x14ac:dyDescent="0.25">
      <c r="A727" s="4">
        <v>44922</v>
      </c>
      <c r="D727" s="1" t="str">
        <f t="shared" si="35"/>
        <v/>
      </c>
      <c r="G727" s="1" t="str">
        <f t="shared" si="33"/>
        <v/>
      </c>
      <c r="J727" s="1" t="str">
        <f t="shared" si="34"/>
        <v/>
      </c>
    </row>
    <row r="728" spans="1:11" x14ac:dyDescent="0.25">
      <c r="A728" s="4">
        <v>44923</v>
      </c>
      <c r="B728" s="1">
        <v>12.2</v>
      </c>
      <c r="D728" s="1">
        <f t="shared" si="35"/>
        <v>12.2</v>
      </c>
      <c r="E728" s="1">
        <v>16.3</v>
      </c>
      <c r="G728" s="1">
        <f t="shared" si="33"/>
        <v>16.3</v>
      </c>
      <c r="H728" s="1">
        <v>10.1</v>
      </c>
      <c r="J728" s="1">
        <f t="shared" si="34"/>
        <v>10.1</v>
      </c>
      <c r="K728" s="1">
        <v>9.8000000000000007</v>
      </c>
    </row>
    <row r="729" spans="1:11" x14ac:dyDescent="0.25">
      <c r="A729" s="4">
        <v>44924</v>
      </c>
      <c r="D729" s="1" t="str">
        <f t="shared" si="35"/>
        <v/>
      </c>
      <c r="G729" s="1" t="str">
        <f t="shared" si="33"/>
        <v/>
      </c>
      <c r="J729" s="1" t="str">
        <f t="shared" si="34"/>
        <v/>
      </c>
    </row>
    <row r="730" spans="1:11" x14ac:dyDescent="0.25">
      <c r="A730" s="4">
        <v>44925</v>
      </c>
      <c r="D730" s="1" t="str">
        <f t="shared" si="35"/>
        <v/>
      </c>
      <c r="G730" s="1" t="str">
        <f t="shared" si="33"/>
        <v/>
      </c>
      <c r="J730" s="1" t="str">
        <f t="shared" si="34"/>
        <v/>
      </c>
    </row>
    <row r="731" spans="1:11" x14ac:dyDescent="0.25">
      <c r="A731" s="4">
        <v>44926</v>
      </c>
      <c r="B731" s="1">
        <v>11.1</v>
      </c>
      <c r="C731" s="1">
        <v>10.6</v>
      </c>
      <c r="D731" s="1">
        <f t="shared" si="35"/>
        <v>10.85</v>
      </c>
      <c r="E731" s="1">
        <v>12.7</v>
      </c>
      <c r="F731" s="1">
        <v>12.7</v>
      </c>
      <c r="G731" s="1">
        <f t="shared" si="33"/>
        <v>12.7</v>
      </c>
      <c r="H731" s="1">
        <v>12.8</v>
      </c>
      <c r="I731" s="1">
        <v>12.8</v>
      </c>
      <c r="J731" s="1">
        <f t="shared" si="34"/>
        <v>12.8</v>
      </c>
      <c r="K731" s="1">
        <v>10.5</v>
      </c>
    </row>
    <row r="732" spans="1:11" x14ac:dyDescent="0.25">
      <c r="A732" s="4">
        <v>44927</v>
      </c>
      <c r="D732" s="1" t="str">
        <f t="shared" si="35"/>
        <v/>
      </c>
      <c r="G732" s="1" t="str">
        <f t="shared" si="33"/>
        <v/>
      </c>
      <c r="J732" s="1" t="str">
        <f t="shared" si="34"/>
        <v/>
      </c>
    </row>
    <row r="733" spans="1:11" x14ac:dyDescent="0.25">
      <c r="A733" s="4">
        <v>44928</v>
      </c>
      <c r="D733" s="1" t="str">
        <f t="shared" si="35"/>
        <v/>
      </c>
      <c r="G733" s="1" t="str">
        <f t="shared" si="33"/>
        <v/>
      </c>
      <c r="J733" s="1" t="str">
        <f t="shared" si="34"/>
        <v/>
      </c>
    </row>
    <row r="734" spans="1:11" x14ac:dyDescent="0.25">
      <c r="A734" s="4">
        <v>44929</v>
      </c>
      <c r="B734" s="1">
        <v>5.3</v>
      </c>
      <c r="D734" s="1">
        <f t="shared" si="35"/>
        <v>5.3</v>
      </c>
      <c r="E734" s="1">
        <v>6</v>
      </c>
      <c r="G734" s="1">
        <f t="shared" si="33"/>
        <v>6</v>
      </c>
      <c r="H734" s="1">
        <v>4.8</v>
      </c>
      <c r="J734" s="1">
        <f t="shared" si="34"/>
        <v>4.8</v>
      </c>
      <c r="K734" s="1">
        <v>4.0999999999999996</v>
      </c>
    </row>
    <row r="735" spans="1:11" x14ac:dyDescent="0.25">
      <c r="A735" s="4">
        <v>44930</v>
      </c>
      <c r="D735" s="1" t="str">
        <f t="shared" si="35"/>
        <v/>
      </c>
      <c r="G735" s="1" t="str">
        <f t="shared" si="33"/>
        <v/>
      </c>
      <c r="J735" s="1" t="str">
        <f t="shared" si="34"/>
        <v/>
      </c>
    </row>
    <row r="736" spans="1:11" x14ac:dyDescent="0.25">
      <c r="A736" s="4">
        <v>44931</v>
      </c>
      <c r="D736" s="1" t="str">
        <f t="shared" si="35"/>
        <v/>
      </c>
      <c r="G736" s="1" t="str">
        <f t="shared" si="33"/>
        <v/>
      </c>
      <c r="J736" s="1" t="str">
        <f t="shared" si="34"/>
        <v/>
      </c>
    </row>
    <row r="737" spans="1:11" x14ac:dyDescent="0.25">
      <c r="A737" s="4">
        <v>44932</v>
      </c>
      <c r="B737" s="1">
        <v>20.6</v>
      </c>
      <c r="C737" s="1">
        <v>20.6</v>
      </c>
      <c r="D737" s="1">
        <f t="shared" si="35"/>
        <v>20.6</v>
      </c>
      <c r="E737" s="1">
        <v>24.1</v>
      </c>
      <c r="F737" s="1">
        <v>24.1</v>
      </c>
      <c r="G737" s="1">
        <f t="shared" si="33"/>
        <v>24.1</v>
      </c>
      <c r="H737" s="1">
        <v>17.2</v>
      </c>
      <c r="I737" s="1">
        <v>16.399999999999999</v>
      </c>
      <c r="J737" s="1">
        <f t="shared" si="34"/>
        <v>16.799999999999997</v>
      </c>
      <c r="K737" s="1">
        <v>11.1</v>
      </c>
    </row>
    <row r="738" spans="1:11" x14ac:dyDescent="0.25">
      <c r="A738" s="4">
        <v>44933</v>
      </c>
      <c r="D738" s="1" t="str">
        <f t="shared" si="35"/>
        <v/>
      </c>
      <c r="G738" s="1" t="str">
        <f t="shared" si="33"/>
        <v/>
      </c>
      <c r="J738" s="1" t="str">
        <f t="shared" si="34"/>
        <v/>
      </c>
    </row>
    <row r="739" spans="1:11" x14ac:dyDescent="0.25">
      <c r="A739" s="4">
        <v>44934</v>
      </c>
      <c r="D739" s="1" t="str">
        <f t="shared" si="35"/>
        <v/>
      </c>
      <c r="G739" s="1" t="str">
        <f t="shared" si="33"/>
        <v/>
      </c>
      <c r="J739" s="1" t="str">
        <f t="shared" si="34"/>
        <v/>
      </c>
    </row>
    <row r="740" spans="1:11" x14ac:dyDescent="0.25">
      <c r="A740" s="4">
        <v>44935</v>
      </c>
      <c r="B740" s="1">
        <v>26.8</v>
      </c>
      <c r="D740" s="1">
        <f t="shared" si="35"/>
        <v>26.8</v>
      </c>
      <c r="E740" s="1">
        <v>22.4</v>
      </c>
      <c r="G740" s="1">
        <f t="shared" si="33"/>
        <v>22.4</v>
      </c>
      <c r="H740" s="1">
        <v>25.2</v>
      </c>
      <c r="J740" s="1">
        <f t="shared" si="34"/>
        <v>25.2</v>
      </c>
      <c r="K740" s="1">
        <v>17.8</v>
      </c>
    </row>
    <row r="741" spans="1:11" x14ac:dyDescent="0.25">
      <c r="A741" s="4">
        <v>44936</v>
      </c>
      <c r="D741" s="1" t="str">
        <f t="shared" si="35"/>
        <v/>
      </c>
      <c r="G741" s="1" t="str">
        <f t="shared" si="33"/>
        <v/>
      </c>
      <c r="J741" s="1" t="str">
        <f t="shared" si="34"/>
        <v/>
      </c>
    </row>
    <row r="742" spans="1:11" x14ac:dyDescent="0.25">
      <c r="A742" s="4">
        <v>44937</v>
      </c>
      <c r="D742" s="1" t="str">
        <f t="shared" si="35"/>
        <v/>
      </c>
      <c r="G742" s="1" t="str">
        <f t="shared" si="33"/>
        <v/>
      </c>
      <c r="J742" s="1" t="str">
        <f t="shared" si="34"/>
        <v/>
      </c>
    </row>
    <row r="743" spans="1:11" x14ac:dyDescent="0.25">
      <c r="A743" s="4">
        <v>44938</v>
      </c>
      <c r="B743" s="1">
        <v>24.1</v>
      </c>
      <c r="C743" s="1">
        <v>24.2</v>
      </c>
      <c r="D743" s="1">
        <f t="shared" si="35"/>
        <v>24.15</v>
      </c>
      <c r="E743" s="1">
        <v>14.3</v>
      </c>
      <c r="F743" s="1">
        <v>14.4</v>
      </c>
      <c r="G743" s="1">
        <f t="shared" si="33"/>
        <v>14.350000000000001</v>
      </c>
      <c r="H743" s="1">
        <v>20</v>
      </c>
      <c r="I743" s="1">
        <v>19.5</v>
      </c>
      <c r="J743" s="1">
        <f t="shared" si="34"/>
        <v>19.75</v>
      </c>
      <c r="K743" s="1">
        <v>18.5</v>
      </c>
    </row>
    <row r="744" spans="1:11" x14ac:dyDescent="0.25">
      <c r="A744" s="4">
        <v>44939</v>
      </c>
      <c r="D744" s="1" t="str">
        <f t="shared" si="35"/>
        <v/>
      </c>
      <c r="G744" s="1" t="str">
        <f t="shared" si="33"/>
        <v/>
      </c>
      <c r="J744" s="1" t="str">
        <f t="shared" si="34"/>
        <v/>
      </c>
    </row>
    <row r="745" spans="1:11" x14ac:dyDescent="0.25">
      <c r="A745" s="4">
        <v>44940</v>
      </c>
      <c r="D745" s="1" t="str">
        <f t="shared" si="35"/>
        <v/>
      </c>
      <c r="G745" s="1" t="str">
        <f t="shared" si="33"/>
        <v/>
      </c>
      <c r="J745" s="1" t="str">
        <f t="shared" si="34"/>
        <v/>
      </c>
    </row>
    <row r="746" spans="1:11" x14ac:dyDescent="0.25">
      <c r="A746" s="4">
        <v>44941</v>
      </c>
      <c r="B746" s="1">
        <v>14.3</v>
      </c>
      <c r="D746" s="1">
        <f t="shared" si="35"/>
        <v>14.3</v>
      </c>
      <c r="E746" s="1">
        <v>13.6</v>
      </c>
      <c r="G746" s="1">
        <f t="shared" si="33"/>
        <v>13.6</v>
      </c>
      <c r="H746" s="1">
        <v>10.5</v>
      </c>
      <c r="J746" s="1">
        <f t="shared" si="34"/>
        <v>10.5</v>
      </c>
      <c r="K746" s="1">
        <v>9.1</v>
      </c>
    </row>
    <row r="747" spans="1:11" x14ac:dyDescent="0.25">
      <c r="A747" s="4">
        <v>44942</v>
      </c>
      <c r="D747" s="1" t="str">
        <f t="shared" si="35"/>
        <v/>
      </c>
      <c r="G747" s="1" t="str">
        <f t="shared" si="33"/>
        <v/>
      </c>
      <c r="J747" s="1" t="str">
        <f t="shared" si="34"/>
        <v/>
      </c>
    </row>
    <row r="748" spans="1:11" x14ac:dyDescent="0.25">
      <c r="A748" s="4">
        <v>44943</v>
      </c>
      <c r="D748" s="1" t="str">
        <f t="shared" si="35"/>
        <v/>
      </c>
      <c r="G748" s="1" t="str">
        <f t="shared" si="33"/>
        <v/>
      </c>
      <c r="J748" s="1" t="str">
        <f t="shared" si="34"/>
        <v/>
      </c>
    </row>
    <row r="749" spans="1:11" x14ac:dyDescent="0.25">
      <c r="A749" s="4">
        <v>44944</v>
      </c>
      <c r="B749" s="1">
        <v>8.3000000000000007</v>
      </c>
      <c r="C749" s="1">
        <v>8.1999999999999993</v>
      </c>
      <c r="D749" s="1">
        <f t="shared" si="35"/>
        <v>8.25</v>
      </c>
      <c r="E749" s="1">
        <v>7.1</v>
      </c>
      <c r="F749" s="1">
        <v>7.3</v>
      </c>
      <c r="G749" s="1">
        <f t="shared" si="33"/>
        <v>7.1999999999999993</v>
      </c>
      <c r="H749" s="1">
        <v>8.6</v>
      </c>
      <c r="I749" s="1">
        <v>8.6999999999999993</v>
      </c>
      <c r="J749" s="1">
        <f t="shared" si="34"/>
        <v>8.6499999999999986</v>
      </c>
      <c r="K749" s="1">
        <v>6.7</v>
      </c>
    </row>
    <row r="750" spans="1:11" x14ac:dyDescent="0.25">
      <c r="A750" s="4">
        <v>44945</v>
      </c>
      <c r="D750" s="1" t="str">
        <f t="shared" si="35"/>
        <v/>
      </c>
      <c r="G750" s="1" t="str">
        <f t="shared" si="33"/>
        <v/>
      </c>
      <c r="J750" s="1" t="str">
        <f t="shared" si="34"/>
        <v/>
      </c>
    </row>
    <row r="751" spans="1:11" x14ac:dyDescent="0.25">
      <c r="A751" s="4">
        <v>44946</v>
      </c>
      <c r="D751" s="1" t="str">
        <f t="shared" si="35"/>
        <v/>
      </c>
      <c r="G751" s="1" t="str">
        <f t="shared" si="33"/>
        <v/>
      </c>
      <c r="J751" s="1" t="str">
        <f t="shared" si="34"/>
        <v/>
      </c>
    </row>
    <row r="752" spans="1:11" x14ac:dyDescent="0.25">
      <c r="A752" s="4">
        <v>44947</v>
      </c>
      <c r="B752" s="1">
        <v>11.8</v>
      </c>
      <c r="D752" s="1">
        <f t="shared" si="35"/>
        <v>11.8</v>
      </c>
      <c r="E752" s="1">
        <v>20</v>
      </c>
      <c r="G752" s="1">
        <f t="shared" si="33"/>
        <v>20</v>
      </c>
      <c r="H752" s="1">
        <v>13.8</v>
      </c>
      <c r="J752" s="1">
        <f t="shared" si="34"/>
        <v>13.8</v>
      </c>
      <c r="K752" s="1">
        <v>6.9</v>
      </c>
    </row>
    <row r="753" spans="1:11" x14ac:dyDescent="0.25">
      <c r="A753" s="4">
        <v>44948</v>
      </c>
      <c r="D753" s="1" t="str">
        <f t="shared" si="35"/>
        <v/>
      </c>
      <c r="G753" s="1" t="str">
        <f t="shared" si="33"/>
        <v/>
      </c>
      <c r="J753" s="1" t="str">
        <f t="shared" si="34"/>
        <v/>
      </c>
    </row>
    <row r="754" spans="1:11" x14ac:dyDescent="0.25">
      <c r="A754" s="4">
        <v>44949</v>
      </c>
      <c r="D754" s="1" t="str">
        <f t="shared" si="35"/>
        <v/>
      </c>
      <c r="G754" s="1" t="str">
        <f t="shared" si="33"/>
        <v/>
      </c>
      <c r="J754" s="1" t="str">
        <f t="shared" si="34"/>
        <v/>
      </c>
    </row>
    <row r="755" spans="1:11" x14ac:dyDescent="0.25">
      <c r="A755" s="4">
        <v>44950</v>
      </c>
      <c r="B755" s="1">
        <v>19.5</v>
      </c>
      <c r="C755" s="1">
        <v>18.899999999999999</v>
      </c>
      <c r="D755" s="1">
        <f t="shared" si="35"/>
        <v>19.2</v>
      </c>
      <c r="E755" s="1">
        <v>21.9</v>
      </c>
      <c r="F755" s="1">
        <v>22</v>
      </c>
      <c r="G755" s="1">
        <f t="shared" si="33"/>
        <v>21.95</v>
      </c>
      <c r="H755" s="1">
        <v>20.7</v>
      </c>
      <c r="I755" s="1">
        <v>20.5</v>
      </c>
      <c r="J755" s="1">
        <f t="shared" si="34"/>
        <v>20.6</v>
      </c>
      <c r="K755" s="1">
        <v>16.7</v>
      </c>
    </row>
    <row r="756" spans="1:11" x14ac:dyDescent="0.25">
      <c r="A756" s="4">
        <v>44951</v>
      </c>
      <c r="D756" s="1" t="str">
        <f t="shared" si="35"/>
        <v/>
      </c>
      <c r="G756" s="1" t="str">
        <f t="shared" si="33"/>
        <v/>
      </c>
      <c r="J756" s="1" t="str">
        <f t="shared" si="34"/>
        <v/>
      </c>
    </row>
    <row r="757" spans="1:11" x14ac:dyDescent="0.25">
      <c r="A757" s="4">
        <v>44952</v>
      </c>
      <c r="D757" s="1" t="str">
        <f t="shared" si="35"/>
        <v/>
      </c>
      <c r="G757" s="1" t="str">
        <f t="shared" si="33"/>
        <v/>
      </c>
      <c r="J757" s="1" t="str">
        <f t="shared" si="34"/>
        <v/>
      </c>
    </row>
    <row r="758" spans="1:11" x14ac:dyDescent="0.25">
      <c r="A758" s="4">
        <v>44953</v>
      </c>
      <c r="B758" s="1">
        <v>8.3000000000000007</v>
      </c>
      <c r="D758" s="1">
        <f t="shared" si="35"/>
        <v>8.3000000000000007</v>
      </c>
      <c r="E758" s="1">
        <v>9.1999999999999993</v>
      </c>
      <c r="G758" s="1">
        <f t="shared" si="33"/>
        <v>9.1999999999999993</v>
      </c>
      <c r="H758" s="1">
        <v>7.6</v>
      </c>
      <c r="J758" s="1">
        <f t="shared" si="34"/>
        <v>7.6</v>
      </c>
      <c r="K758" s="1">
        <v>6.7</v>
      </c>
    </row>
    <row r="759" spans="1:11" x14ac:dyDescent="0.25">
      <c r="A759" s="4">
        <v>44954</v>
      </c>
      <c r="D759" s="1" t="str">
        <f t="shared" si="35"/>
        <v/>
      </c>
      <c r="G759" s="1" t="str">
        <f t="shared" si="33"/>
        <v/>
      </c>
      <c r="J759" s="1" t="str">
        <f t="shared" si="34"/>
        <v/>
      </c>
    </row>
    <row r="760" spans="1:11" x14ac:dyDescent="0.25">
      <c r="A760" s="4">
        <v>44955</v>
      </c>
      <c r="D760" s="1" t="str">
        <f t="shared" si="35"/>
        <v/>
      </c>
      <c r="G760" s="1" t="str">
        <f t="shared" si="33"/>
        <v/>
      </c>
      <c r="J760" s="1" t="str">
        <f t="shared" si="34"/>
        <v/>
      </c>
    </row>
    <row r="761" spans="1:11" x14ac:dyDescent="0.25">
      <c r="A761" s="4">
        <v>44956</v>
      </c>
      <c r="B761" s="1">
        <v>10.7</v>
      </c>
      <c r="C761" s="1">
        <v>10.7</v>
      </c>
      <c r="D761" s="1">
        <f t="shared" si="35"/>
        <v>10.7</v>
      </c>
      <c r="E761" s="1">
        <v>7.6</v>
      </c>
      <c r="F761" s="1">
        <v>8.1</v>
      </c>
      <c r="G761" s="1">
        <f t="shared" si="33"/>
        <v>7.85</v>
      </c>
      <c r="H761" s="1">
        <v>8.1</v>
      </c>
      <c r="I761" s="1">
        <v>7.8</v>
      </c>
      <c r="J761" s="1">
        <f t="shared" si="34"/>
        <v>7.9499999999999993</v>
      </c>
      <c r="K761" s="1">
        <v>7.2</v>
      </c>
    </row>
    <row r="762" spans="1:11" x14ac:dyDescent="0.25">
      <c r="A762" s="4">
        <v>44957</v>
      </c>
      <c r="D762" s="1" t="str">
        <f t="shared" si="35"/>
        <v/>
      </c>
      <c r="G762" s="1" t="str">
        <f t="shared" si="33"/>
        <v/>
      </c>
      <c r="J762" s="1" t="str">
        <f t="shared" si="34"/>
        <v/>
      </c>
    </row>
    <row r="763" spans="1:11" x14ac:dyDescent="0.25">
      <c r="A763" s="4">
        <v>44958</v>
      </c>
      <c r="D763" s="1" t="str">
        <f t="shared" si="35"/>
        <v/>
      </c>
      <c r="G763" s="1" t="str">
        <f t="shared" si="33"/>
        <v/>
      </c>
      <c r="J763" s="1" t="str">
        <f t="shared" si="34"/>
        <v/>
      </c>
    </row>
    <row r="764" spans="1:11" x14ac:dyDescent="0.25">
      <c r="A764" s="4">
        <v>44959</v>
      </c>
      <c r="B764" s="1">
        <v>19.100000000000001</v>
      </c>
      <c r="D764" s="1">
        <f t="shared" si="35"/>
        <v>19.100000000000001</v>
      </c>
      <c r="E764" s="1">
        <v>19.3</v>
      </c>
      <c r="G764" s="1">
        <f t="shared" si="33"/>
        <v>19.3</v>
      </c>
      <c r="H764" s="1">
        <v>21.5</v>
      </c>
      <c r="J764" s="1">
        <f t="shared" si="34"/>
        <v>21.5</v>
      </c>
      <c r="K764" s="1">
        <v>16.2</v>
      </c>
    </row>
    <row r="765" spans="1:11" x14ac:dyDescent="0.25">
      <c r="A765" s="4">
        <v>44960</v>
      </c>
      <c r="D765" s="1" t="str">
        <f t="shared" si="35"/>
        <v/>
      </c>
      <c r="G765" s="1" t="str">
        <f t="shared" si="33"/>
        <v/>
      </c>
      <c r="J765" s="1" t="str">
        <f t="shared" si="34"/>
        <v/>
      </c>
    </row>
    <row r="766" spans="1:11" x14ac:dyDescent="0.25">
      <c r="A766" s="4">
        <v>44961</v>
      </c>
      <c r="D766" s="1" t="str">
        <f t="shared" si="35"/>
        <v/>
      </c>
      <c r="G766" s="1" t="str">
        <f t="shared" si="33"/>
        <v/>
      </c>
      <c r="J766" s="1" t="str">
        <f t="shared" si="34"/>
        <v/>
      </c>
    </row>
    <row r="767" spans="1:11" x14ac:dyDescent="0.25">
      <c r="A767" s="4">
        <v>44962</v>
      </c>
      <c r="B767" s="1">
        <v>13.9</v>
      </c>
      <c r="C767" s="1">
        <v>13.8</v>
      </c>
      <c r="D767" s="1">
        <f t="shared" si="35"/>
        <v>13.850000000000001</v>
      </c>
      <c r="E767" s="1">
        <v>11</v>
      </c>
      <c r="F767" s="1">
        <v>11.2</v>
      </c>
      <c r="G767" s="1">
        <f t="shared" si="33"/>
        <v>11.1</v>
      </c>
      <c r="H767" s="1">
        <v>12.9</v>
      </c>
      <c r="I767" s="1">
        <v>13.7</v>
      </c>
      <c r="J767" s="1">
        <f t="shared" si="34"/>
        <v>13.3</v>
      </c>
      <c r="K767" s="1">
        <v>8.4</v>
      </c>
    </row>
    <row r="768" spans="1:11" x14ac:dyDescent="0.25">
      <c r="A768" s="4">
        <v>44963</v>
      </c>
      <c r="D768" s="1" t="str">
        <f t="shared" si="35"/>
        <v/>
      </c>
      <c r="G768" s="1" t="str">
        <f t="shared" si="33"/>
        <v/>
      </c>
      <c r="J768" s="1" t="str">
        <f t="shared" si="34"/>
        <v/>
      </c>
    </row>
    <row r="769" spans="1:11" x14ac:dyDescent="0.25">
      <c r="A769" s="4">
        <v>44964</v>
      </c>
      <c r="D769" s="1" t="str">
        <f t="shared" si="35"/>
        <v/>
      </c>
      <c r="G769" s="1" t="str">
        <f t="shared" si="33"/>
        <v/>
      </c>
      <c r="J769" s="1" t="str">
        <f t="shared" si="34"/>
        <v/>
      </c>
    </row>
    <row r="770" spans="1:11" x14ac:dyDescent="0.25">
      <c r="A770" s="4">
        <v>44965</v>
      </c>
      <c r="B770" s="1">
        <v>15</v>
      </c>
      <c r="D770" s="1">
        <f t="shared" si="35"/>
        <v>15</v>
      </c>
      <c r="E770" s="1">
        <v>16.8</v>
      </c>
      <c r="G770" s="1">
        <f t="shared" ref="G770:G833" si="36">IF(ISERROR(AVERAGE(E770:F770))=FALSE,AVERAGE(E770:F770),"")</f>
        <v>16.8</v>
      </c>
      <c r="H770" s="1">
        <v>14.5</v>
      </c>
      <c r="J770" s="1">
        <f t="shared" ref="J770:J833" si="37">IF(ISERROR(AVERAGE(H770:I770))=FALSE,AVERAGE(H770:I770),"")</f>
        <v>14.5</v>
      </c>
      <c r="K770" s="1">
        <v>6.8</v>
      </c>
    </row>
    <row r="771" spans="1:11" x14ac:dyDescent="0.25">
      <c r="A771" s="4">
        <v>44966</v>
      </c>
      <c r="D771" s="1" t="str">
        <f t="shared" ref="D771:D834" si="38">IF(ISERROR(AVERAGE(B771:C771))=FALSE,AVERAGE(B771:C771),"")</f>
        <v/>
      </c>
      <c r="G771" s="1" t="str">
        <f t="shared" si="36"/>
        <v/>
      </c>
      <c r="J771" s="1" t="str">
        <f t="shared" si="37"/>
        <v/>
      </c>
    </row>
    <row r="772" spans="1:11" x14ac:dyDescent="0.25">
      <c r="A772" s="4">
        <v>44967</v>
      </c>
      <c r="D772" s="1" t="str">
        <f t="shared" si="38"/>
        <v/>
      </c>
      <c r="G772" s="1" t="str">
        <f t="shared" si="36"/>
        <v/>
      </c>
      <c r="J772" s="1" t="str">
        <f t="shared" si="37"/>
        <v/>
      </c>
    </row>
    <row r="773" spans="1:11" x14ac:dyDescent="0.25">
      <c r="A773" s="4">
        <v>44968</v>
      </c>
      <c r="B773" s="1">
        <v>10.4</v>
      </c>
      <c r="C773" s="1">
        <v>10</v>
      </c>
      <c r="D773" s="1">
        <f t="shared" si="38"/>
        <v>10.199999999999999</v>
      </c>
      <c r="E773" s="1">
        <v>8.3000000000000007</v>
      </c>
      <c r="F773" s="1">
        <v>8.6</v>
      </c>
      <c r="G773" s="1">
        <f t="shared" si="36"/>
        <v>8.4499999999999993</v>
      </c>
      <c r="H773" s="1">
        <v>9.1999999999999993</v>
      </c>
      <c r="I773" s="1">
        <v>9.3000000000000007</v>
      </c>
      <c r="J773" s="1">
        <f t="shared" si="37"/>
        <v>9.25</v>
      </c>
      <c r="K773" s="1">
        <v>3.4</v>
      </c>
    </row>
    <row r="774" spans="1:11" x14ac:dyDescent="0.25">
      <c r="A774" s="4">
        <v>44969</v>
      </c>
      <c r="D774" s="1" t="str">
        <f t="shared" si="38"/>
        <v/>
      </c>
      <c r="G774" s="1" t="str">
        <f t="shared" si="36"/>
        <v/>
      </c>
      <c r="J774" s="1" t="str">
        <f t="shared" si="37"/>
        <v/>
      </c>
    </row>
    <row r="775" spans="1:11" x14ac:dyDescent="0.25">
      <c r="A775" s="4">
        <v>44970</v>
      </c>
      <c r="D775" s="1" t="str">
        <f t="shared" si="38"/>
        <v/>
      </c>
      <c r="G775" s="1" t="str">
        <f t="shared" si="36"/>
        <v/>
      </c>
      <c r="J775" s="1" t="str">
        <f t="shared" si="37"/>
        <v/>
      </c>
    </row>
    <row r="776" spans="1:11" x14ac:dyDescent="0.25">
      <c r="A776" s="4">
        <v>44971</v>
      </c>
      <c r="B776" s="1">
        <v>10.6</v>
      </c>
      <c r="D776" s="1">
        <f t="shared" si="38"/>
        <v>10.6</v>
      </c>
      <c r="E776" s="1">
        <v>9.8000000000000007</v>
      </c>
      <c r="G776" s="1">
        <f t="shared" si="36"/>
        <v>9.8000000000000007</v>
      </c>
      <c r="H776" s="1">
        <v>9.3000000000000007</v>
      </c>
      <c r="J776" s="1">
        <f t="shared" si="37"/>
        <v>9.3000000000000007</v>
      </c>
      <c r="K776" s="1">
        <v>6.9</v>
      </c>
    </row>
    <row r="777" spans="1:11" x14ac:dyDescent="0.25">
      <c r="A777" s="4">
        <v>44972</v>
      </c>
      <c r="D777" s="1" t="str">
        <f t="shared" si="38"/>
        <v/>
      </c>
      <c r="G777" s="1" t="str">
        <f t="shared" si="36"/>
        <v/>
      </c>
      <c r="J777" s="1" t="str">
        <f t="shared" si="37"/>
        <v/>
      </c>
    </row>
    <row r="778" spans="1:11" x14ac:dyDescent="0.25">
      <c r="A778" s="4">
        <v>44973</v>
      </c>
      <c r="D778" s="1" t="str">
        <f t="shared" si="38"/>
        <v/>
      </c>
      <c r="G778" s="1" t="str">
        <f t="shared" si="36"/>
        <v/>
      </c>
      <c r="J778" s="1" t="str">
        <f t="shared" si="37"/>
        <v/>
      </c>
    </row>
    <row r="779" spans="1:11" x14ac:dyDescent="0.25">
      <c r="A779" s="4">
        <v>44974</v>
      </c>
      <c r="B779" s="1">
        <v>9.3000000000000007</v>
      </c>
      <c r="C779" s="1">
        <v>8.6</v>
      </c>
      <c r="D779" s="1">
        <f t="shared" si="38"/>
        <v>8.9499999999999993</v>
      </c>
      <c r="E779" s="1">
        <v>9.6</v>
      </c>
      <c r="F779" s="1">
        <v>9.8000000000000007</v>
      </c>
      <c r="G779" s="1">
        <f t="shared" si="36"/>
        <v>9.6999999999999993</v>
      </c>
      <c r="H779" s="1">
        <v>8.1999999999999993</v>
      </c>
      <c r="I779" s="1">
        <v>8.1999999999999993</v>
      </c>
      <c r="J779" s="1">
        <f t="shared" si="37"/>
        <v>8.1999999999999993</v>
      </c>
      <c r="K779" s="1">
        <v>6.3</v>
      </c>
    </row>
    <row r="780" spans="1:11" x14ac:dyDescent="0.25">
      <c r="A780" s="4">
        <v>44975</v>
      </c>
      <c r="D780" s="1" t="str">
        <f t="shared" si="38"/>
        <v/>
      </c>
      <c r="G780" s="1" t="str">
        <f t="shared" si="36"/>
        <v/>
      </c>
      <c r="J780" s="1" t="str">
        <f t="shared" si="37"/>
        <v/>
      </c>
    </row>
    <row r="781" spans="1:11" x14ac:dyDescent="0.25">
      <c r="A781" s="4">
        <v>44976</v>
      </c>
      <c r="D781" s="1" t="str">
        <f t="shared" si="38"/>
        <v/>
      </c>
      <c r="G781" s="1" t="str">
        <f t="shared" si="36"/>
        <v/>
      </c>
      <c r="J781" s="1" t="str">
        <f t="shared" si="37"/>
        <v/>
      </c>
    </row>
    <row r="782" spans="1:11" x14ac:dyDescent="0.25">
      <c r="A782" s="4">
        <v>44977</v>
      </c>
      <c r="B782" s="1">
        <v>13.6</v>
      </c>
      <c r="D782" s="1">
        <f t="shared" si="38"/>
        <v>13.6</v>
      </c>
      <c r="E782" s="1">
        <v>14.5</v>
      </c>
      <c r="G782" s="1">
        <f t="shared" si="36"/>
        <v>14.5</v>
      </c>
      <c r="H782" s="1">
        <v>12.5</v>
      </c>
      <c r="J782" s="1">
        <f t="shared" si="37"/>
        <v>12.5</v>
      </c>
      <c r="K782" s="1">
        <v>9.1999999999999993</v>
      </c>
    </row>
    <row r="783" spans="1:11" x14ac:dyDescent="0.25">
      <c r="A783" s="4">
        <v>44978</v>
      </c>
      <c r="D783" s="1" t="str">
        <f t="shared" si="38"/>
        <v/>
      </c>
      <c r="G783" s="1" t="str">
        <f t="shared" si="36"/>
        <v/>
      </c>
      <c r="J783" s="1" t="str">
        <f t="shared" si="37"/>
        <v/>
      </c>
    </row>
    <row r="784" spans="1:11" x14ac:dyDescent="0.25">
      <c r="A784" s="4">
        <v>44979</v>
      </c>
      <c r="D784" s="1" t="str">
        <f t="shared" si="38"/>
        <v/>
      </c>
      <c r="G784" s="1" t="str">
        <f t="shared" si="36"/>
        <v/>
      </c>
      <c r="J784" s="1" t="str">
        <f t="shared" si="37"/>
        <v/>
      </c>
    </row>
    <row r="785" spans="1:11" x14ac:dyDescent="0.25">
      <c r="A785" s="4">
        <v>44980</v>
      </c>
      <c r="B785" s="1">
        <v>4.4000000000000004</v>
      </c>
      <c r="C785" s="1">
        <v>3.9</v>
      </c>
      <c r="D785" s="1">
        <f t="shared" si="38"/>
        <v>4.1500000000000004</v>
      </c>
      <c r="E785" s="1">
        <v>6.4</v>
      </c>
      <c r="F785" s="1">
        <v>6.1</v>
      </c>
      <c r="G785" s="1">
        <f t="shared" si="36"/>
        <v>6.25</v>
      </c>
      <c r="H785" s="1">
        <v>6.2</v>
      </c>
      <c r="I785" s="1">
        <v>6</v>
      </c>
      <c r="J785" s="1">
        <f t="shared" si="37"/>
        <v>6.1</v>
      </c>
      <c r="K785" s="1">
        <v>5</v>
      </c>
    </row>
    <row r="786" spans="1:11" x14ac:dyDescent="0.25">
      <c r="A786" s="4">
        <v>44981</v>
      </c>
      <c r="D786" s="1" t="str">
        <f t="shared" si="38"/>
        <v/>
      </c>
      <c r="G786" s="1" t="str">
        <f t="shared" si="36"/>
        <v/>
      </c>
      <c r="J786" s="1" t="str">
        <f t="shared" si="37"/>
        <v/>
      </c>
    </row>
    <row r="787" spans="1:11" x14ac:dyDescent="0.25">
      <c r="A787" s="4">
        <v>44982</v>
      </c>
      <c r="D787" s="1" t="str">
        <f t="shared" si="38"/>
        <v/>
      </c>
      <c r="G787" s="1" t="str">
        <f t="shared" si="36"/>
        <v/>
      </c>
      <c r="J787" s="1" t="str">
        <f t="shared" si="37"/>
        <v/>
      </c>
    </row>
    <row r="788" spans="1:11" x14ac:dyDescent="0.25">
      <c r="A788" s="4">
        <v>44983</v>
      </c>
      <c r="B788" s="1">
        <v>20.2</v>
      </c>
      <c r="D788" s="1">
        <f t="shared" si="38"/>
        <v>20.2</v>
      </c>
      <c r="E788" s="1">
        <v>25.9</v>
      </c>
      <c r="G788" s="1">
        <f t="shared" si="36"/>
        <v>25.9</v>
      </c>
      <c r="H788" s="1">
        <v>18.7</v>
      </c>
      <c r="J788" s="1">
        <f t="shared" si="37"/>
        <v>18.7</v>
      </c>
      <c r="K788" s="1">
        <v>16.5</v>
      </c>
    </row>
    <row r="789" spans="1:11" x14ac:dyDescent="0.25">
      <c r="A789" s="4">
        <v>44984</v>
      </c>
      <c r="D789" s="1" t="str">
        <f t="shared" si="38"/>
        <v/>
      </c>
      <c r="G789" s="1" t="str">
        <f t="shared" si="36"/>
        <v/>
      </c>
      <c r="J789" s="1" t="str">
        <f t="shared" si="37"/>
        <v/>
      </c>
    </row>
    <row r="790" spans="1:11" x14ac:dyDescent="0.25">
      <c r="A790" s="4">
        <v>44985</v>
      </c>
      <c r="D790" s="1" t="str">
        <f t="shared" si="38"/>
        <v/>
      </c>
      <c r="G790" s="1" t="str">
        <f t="shared" si="36"/>
        <v/>
      </c>
      <c r="J790" s="1" t="str">
        <f t="shared" si="37"/>
        <v/>
      </c>
    </row>
    <row r="791" spans="1:11" x14ac:dyDescent="0.25">
      <c r="A791" s="4">
        <v>44986</v>
      </c>
      <c r="B791" s="1">
        <v>12.3</v>
      </c>
      <c r="C791" s="1">
        <v>12.4</v>
      </c>
      <c r="D791" s="1">
        <f t="shared" si="38"/>
        <v>12.350000000000001</v>
      </c>
      <c r="E791" s="1">
        <v>10.9</v>
      </c>
      <c r="F791" s="1">
        <v>12</v>
      </c>
      <c r="G791" s="1">
        <f t="shared" si="36"/>
        <v>11.45</v>
      </c>
      <c r="H791" s="1">
        <v>13.7</v>
      </c>
      <c r="I791" s="1">
        <v>13.4</v>
      </c>
      <c r="J791" s="1">
        <f t="shared" si="37"/>
        <v>13.55</v>
      </c>
      <c r="K791" s="1">
        <v>6.8</v>
      </c>
    </row>
    <row r="792" spans="1:11" x14ac:dyDescent="0.25">
      <c r="A792" s="4">
        <v>44987</v>
      </c>
      <c r="D792" s="1" t="str">
        <f t="shared" si="38"/>
        <v/>
      </c>
      <c r="G792" s="1" t="str">
        <f t="shared" si="36"/>
        <v/>
      </c>
      <c r="J792" s="1" t="str">
        <f t="shared" si="37"/>
        <v/>
      </c>
    </row>
    <row r="793" spans="1:11" x14ac:dyDescent="0.25">
      <c r="A793" s="4">
        <v>44988</v>
      </c>
      <c r="D793" s="1" t="str">
        <f t="shared" si="38"/>
        <v/>
      </c>
      <c r="G793" s="1" t="str">
        <f t="shared" si="36"/>
        <v/>
      </c>
      <c r="J793" s="1" t="str">
        <f t="shared" si="37"/>
        <v/>
      </c>
    </row>
    <row r="794" spans="1:11" x14ac:dyDescent="0.25">
      <c r="A794" s="4">
        <v>44989</v>
      </c>
      <c r="B794" s="1">
        <v>21.7</v>
      </c>
      <c r="D794" s="1">
        <f t="shared" si="38"/>
        <v>21.7</v>
      </c>
      <c r="E794" s="1">
        <v>23.4</v>
      </c>
      <c r="G794" s="1">
        <f t="shared" si="36"/>
        <v>23.4</v>
      </c>
      <c r="H794" s="1">
        <v>21.7</v>
      </c>
      <c r="J794" s="1">
        <f t="shared" si="37"/>
        <v>21.7</v>
      </c>
      <c r="K794" s="1">
        <v>13.2</v>
      </c>
    </row>
    <row r="795" spans="1:11" x14ac:dyDescent="0.25">
      <c r="A795" s="4">
        <v>44990</v>
      </c>
      <c r="D795" s="1" t="str">
        <f t="shared" si="38"/>
        <v/>
      </c>
      <c r="G795" s="1" t="str">
        <f t="shared" si="36"/>
        <v/>
      </c>
      <c r="J795" s="1" t="str">
        <f t="shared" si="37"/>
        <v/>
      </c>
    </row>
    <row r="796" spans="1:11" x14ac:dyDescent="0.25">
      <c r="A796" s="4">
        <v>44991</v>
      </c>
      <c r="D796" s="1" t="str">
        <f t="shared" si="38"/>
        <v/>
      </c>
      <c r="G796" s="1" t="str">
        <f t="shared" si="36"/>
        <v/>
      </c>
      <c r="J796" s="1" t="str">
        <f t="shared" si="37"/>
        <v/>
      </c>
    </row>
    <row r="797" spans="1:11" x14ac:dyDescent="0.25">
      <c r="A797" s="4">
        <v>44992</v>
      </c>
      <c r="B797" s="1">
        <v>8.1999999999999993</v>
      </c>
      <c r="C797" s="1">
        <v>8</v>
      </c>
      <c r="D797" s="1">
        <f t="shared" si="38"/>
        <v>8.1</v>
      </c>
      <c r="E797" s="1">
        <v>8.3000000000000007</v>
      </c>
      <c r="F797" s="1">
        <v>8.8000000000000007</v>
      </c>
      <c r="G797" s="1">
        <f t="shared" si="36"/>
        <v>8.5500000000000007</v>
      </c>
      <c r="H797" s="1">
        <v>4.8</v>
      </c>
      <c r="I797" s="1">
        <v>4.3</v>
      </c>
      <c r="J797" s="1">
        <f t="shared" si="37"/>
        <v>4.55</v>
      </c>
      <c r="K797" s="1">
        <v>4</v>
      </c>
    </row>
    <row r="798" spans="1:11" x14ac:dyDescent="0.25">
      <c r="A798" s="4">
        <v>44993</v>
      </c>
      <c r="D798" s="1" t="str">
        <f t="shared" si="38"/>
        <v/>
      </c>
      <c r="G798" s="1" t="str">
        <f t="shared" si="36"/>
        <v/>
      </c>
      <c r="J798" s="1" t="str">
        <f t="shared" si="37"/>
        <v/>
      </c>
    </row>
    <row r="799" spans="1:11" x14ac:dyDescent="0.25">
      <c r="A799" s="4">
        <v>44994</v>
      </c>
      <c r="D799" s="1" t="str">
        <f t="shared" si="38"/>
        <v/>
      </c>
      <c r="G799" s="1" t="str">
        <f t="shared" si="36"/>
        <v/>
      </c>
      <c r="J799" s="1" t="str">
        <f t="shared" si="37"/>
        <v/>
      </c>
    </row>
    <row r="800" spans="1:11" x14ac:dyDescent="0.25">
      <c r="A800" s="4">
        <v>44995</v>
      </c>
      <c r="B800" s="1">
        <v>5.0999999999999996</v>
      </c>
      <c r="D800" s="1">
        <f t="shared" si="38"/>
        <v>5.0999999999999996</v>
      </c>
      <c r="E800" s="1">
        <v>7.4</v>
      </c>
      <c r="G800" s="1">
        <f t="shared" si="36"/>
        <v>7.4</v>
      </c>
      <c r="H800" s="1">
        <v>5.2</v>
      </c>
      <c r="J800" s="1">
        <f t="shared" si="37"/>
        <v>5.2</v>
      </c>
      <c r="K800" s="1">
        <v>4.9000000000000004</v>
      </c>
    </row>
    <row r="801" spans="1:11" x14ac:dyDescent="0.25">
      <c r="A801" s="4">
        <v>44996</v>
      </c>
      <c r="D801" s="1" t="str">
        <f t="shared" si="38"/>
        <v/>
      </c>
      <c r="G801" s="1" t="str">
        <f t="shared" si="36"/>
        <v/>
      </c>
      <c r="J801" s="1" t="str">
        <f t="shared" si="37"/>
        <v/>
      </c>
    </row>
    <row r="802" spans="1:11" x14ac:dyDescent="0.25">
      <c r="A802" s="4">
        <v>44997</v>
      </c>
      <c r="D802" s="1" t="str">
        <f t="shared" si="38"/>
        <v/>
      </c>
      <c r="G802" s="1" t="str">
        <f t="shared" si="36"/>
        <v/>
      </c>
      <c r="J802" s="1" t="str">
        <f t="shared" si="37"/>
        <v/>
      </c>
    </row>
    <row r="803" spans="1:11" x14ac:dyDescent="0.25">
      <c r="A803" s="4">
        <v>44998</v>
      </c>
      <c r="B803" s="1">
        <v>4.8</v>
      </c>
      <c r="C803" s="1">
        <v>4.5</v>
      </c>
      <c r="D803" s="1">
        <f t="shared" si="38"/>
        <v>4.6500000000000004</v>
      </c>
      <c r="E803" s="1">
        <v>5.9</v>
      </c>
      <c r="F803" s="1">
        <v>5.6</v>
      </c>
      <c r="G803" s="1">
        <f t="shared" si="36"/>
        <v>5.75</v>
      </c>
      <c r="H803" s="1">
        <v>3.8</v>
      </c>
      <c r="I803" s="1">
        <v>3.5</v>
      </c>
      <c r="J803" s="1">
        <f t="shared" si="37"/>
        <v>3.65</v>
      </c>
      <c r="K803" s="1">
        <v>4.8</v>
      </c>
    </row>
    <row r="804" spans="1:11" x14ac:dyDescent="0.25">
      <c r="A804" s="4">
        <v>44999</v>
      </c>
      <c r="D804" s="1" t="str">
        <f t="shared" si="38"/>
        <v/>
      </c>
      <c r="G804" s="1" t="str">
        <f t="shared" si="36"/>
        <v/>
      </c>
      <c r="J804" s="1" t="str">
        <f t="shared" si="37"/>
        <v/>
      </c>
    </row>
    <row r="805" spans="1:11" x14ac:dyDescent="0.25">
      <c r="A805" s="4">
        <v>45000</v>
      </c>
      <c r="D805" s="1" t="str">
        <f t="shared" si="38"/>
        <v/>
      </c>
      <c r="G805" s="1" t="str">
        <f t="shared" si="36"/>
        <v/>
      </c>
      <c r="J805" s="1" t="str">
        <f t="shared" si="37"/>
        <v/>
      </c>
    </row>
    <row r="806" spans="1:11" x14ac:dyDescent="0.25">
      <c r="A806" s="4">
        <v>45001</v>
      </c>
      <c r="B806" s="1">
        <v>14.4</v>
      </c>
      <c r="D806" s="1">
        <f t="shared" si="38"/>
        <v>14.4</v>
      </c>
      <c r="E806" s="1">
        <v>16.399999999999999</v>
      </c>
      <c r="G806" s="1">
        <f t="shared" si="36"/>
        <v>16.399999999999999</v>
      </c>
      <c r="H806" s="1">
        <v>12.9</v>
      </c>
      <c r="J806" s="1">
        <f t="shared" si="37"/>
        <v>12.9</v>
      </c>
      <c r="K806" s="1">
        <v>9.6999999999999993</v>
      </c>
    </row>
    <row r="807" spans="1:11" x14ac:dyDescent="0.25">
      <c r="A807" s="4">
        <v>45002</v>
      </c>
      <c r="D807" s="1" t="str">
        <f t="shared" si="38"/>
        <v/>
      </c>
      <c r="G807" s="1" t="str">
        <f t="shared" si="36"/>
        <v/>
      </c>
      <c r="J807" s="1" t="str">
        <f t="shared" si="37"/>
        <v/>
      </c>
    </row>
    <row r="808" spans="1:11" x14ac:dyDescent="0.25">
      <c r="A808" s="4">
        <v>45003</v>
      </c>
      <c r="D808" s="1" t="str">
        <f t="shared" si="38"/>
        <v/>
      </c>
      <c r="G808" s="1" t="str">
        <f t="shared" si="36"/>
        <v/>
      </c>
      <c r="J808" s="1" t="str">
        <f t="shared" si="37"/>
        <v/>
      </c>
    </row>
    <row r="809" spans="1:11" x14ac:dyDescent="0.25">
      <c r="A809" s="4">
        <v>45004</v>
      </c>
      <c r="B809" s="1">
        <v>6.3</v>
      </c>
      <c r="C809" s="1">
        <v>6.2</v>
      </c>
      <c r="D809" s="1">
        <f t="shared" si="38"/>
        <v>6.25</v>
      </c>
      <c r="E809" s="1">
        <v>8</v>
      </c>
      <c r="F809" s="1">
        <v>8</v>
      </c>
      <c r="G809" s="1">
        <f t="shared" si="36"/>
        <v>8</v>
      </c>
      <c r="H809" s="1">
        <v>7.8</v>
      </c>
      <c r="I809" s="1">
        <v>7.5</v>
      </c>
      <c r="J809" s="1">
        <f t="shared" si="37"/>
        <v>7.65</v>
      </c>
      <c r="K809" s="1">
        <v>5.4</v>
      </c>
    </row>
    <row r="810" spans="1:11" x14ac:dyDescent="0.25">
      <c r="A810" s="4">
        <v>45005</v>
      </c>
      <c r="D810" s="1" t="str">
        <f t="shared" si="38"/>
        <v/>
      </c>
      <c r="G810" s="1" t="str">
        <f t="shared" si="36"/>
        <v/>
      </c>
      <c r="J810" s="1" t="str">
        <f t="shared" si="37"/>
        <v/>
      </c>
    </row>
    <row r="811" spans="1:11" x14ac:dyDescent="0.25">
      <c r="A811" s="4">
        <v>45006</v>
      </c>
      <c r="D811" s="1" t="str">
        <f t="shared" si="38"/>
        <v/>
      </c>
      <c r="G811" s="1" t="str">
        <f t="shared" si="36"/>
        <v/>
      </c>
      <c r="J811" s="1" t="str">
        <f t="shared" si="37"/>
        <v/>
      </c>
    </row>
    <row r="812" spans="1:11" x14ac:dyDescent="0.25">
      <c r="A812" s="4">
        <v>45007</v>
      </c>
      <c r="B812" s="1">
        <v>11.3</v>
      </c>
      <c r="D812" s="1">
        <f t="shared" si="38"/>
        <v>11.3</v>
      </c>
      <c r="E812" s="1">
        <v>11.7</v>
      </c>
      <c r="G812" s="1">
        <f t="shared" si="36"/>
        <v>11.7</v>
      </c>
      <c r="H812" s="1">
        <v>17.7</v>
      </c>
      <c r="J812" s="1">
        <f t="shared" si="37"/>
        <v>17.7</v>
      </c>
      <c r="K812" s="1">
        <v>7.8</v>
      </c>
    </row>
    <row r="813" spans="1:11" x14ac:dyDescent="0.25">
      <c r="A813" s="4">
        <v>45008</v>
      </c>
      <c r="D813" s="1" t="str">
        <f t="shared" si="38"/>
        <v/>
      </c>
      <c r="G813" s="1" t="str">
        <f t="shared" si="36"/>
        <v/>
      </c>
      <c r="J813" s="1" t="str">
        <f t="shared" si="37"/>
        <v/>
      </c>
    </row>
    <row r="814" spans="1:11" x14ac:dyDescent="0.25">
      <c r="A814" s="4">
        <v>45009</v>
      </c>
      <c r="D814" s="1" t="str">
        <f t="shared" si="38"/>
        <v/>
      </c>
      <c r="G814" s="1" t="str">
        <f t="shared" si="36"/>
        <v/>
      </c>
      <c r="J814" s="1" t="str">
        <f t="shared" si="37"/>
        <v/>
      </c>
    </row>
    <row r="815" spans="1:11" x14ac:dyDescent="0.25">
      <c r="A815" s="4">
        <v>45010</v>
      </c>
      <c r="B815" s="1">
        <v>10.7</v>
      </c>
      <c r="C815" s="1">
        <v>10.3</v>
      </c>
      <c r="D815" s="1">
        <f t="shared" si="38"/>
        <v>10.5</v>
      </c>
      <c r="E815" s="1">
        <v>14.5</v>
      </c>
      <c r="F815" s="1">
        <v>14.7</v>
      </c>
      <c r="G815" s="1">
        <f t="shared" si="36"/>
        <v>14.6</v>
      </c>
      <c r="J815" s="1" t="str">
        <f t="shared" si="37"/>
        <v/>
      </c>
      <c r="K815" s="1">
        <v>9.1999999999999993</v>
      </c>
    </row>
    <row r="816" spans="1:11" x14ac:dyDescent="0.25">
      <c r="A816" s="4">
        <v>45011</v>
      </c>
      <c r="D816" s="1" t="str">
        <f t="shared" si="38"/>
        <v/>
      </c>
      <c r="G816" s="1" t="str">
        <f t="shared" si="36"/>
        <v/>
      </c>
      <c r="J816" s="1" t="str">
        <f t="shared" si="37"/>
        <v/>
      </c>
    </row>
    <row r="817" spans="1:11" x14ac:dyDescent="0.25">
      <c r="A817" s="4">
        <v>45012</v>
      </c>
      <c r="D817" s="1" t="str">
        <f t="shared" si="38"/>
        <v/>
      </c>
      <c r="G817" s="1" t="str">
        <f t="shared" si="36"/>
        <v/>
      </c>
      <c r="J817" s="1" t="str">
        <f t="shared" si="37"/>
        <v/>
      </c>
    </row>
    <row r="818" spans="1:11" x14ac:dyDescent="0.25">
      <c r="A818" s="4">
        <v>45013</v>
      </c>
      <c r="B818" s="1">
        <v>21.3</v>
      </c>
      <c r="D818" s="1">
        <f t="shared" si="38"/>
        <v>21.3</v>
      </c>
      <c r="E818" s="1">
        <v>19.5</v>
      </c>
      <c r="G818" s="1">
        <f t="shared" si="36"/>
        <v>19.5</v>
      </c>
      <c r="H818" s="1">
        <v>21</v>
      </c>
      <c r="J818" s="1">
        <f t="shared" si="37"/>
        <v>21</v>
      </c>
      <c r="K818" s="1">
        <v>13.4</v>
      </c>
    </row>
    <row r="819" spans="1:11" x14ac:dyDescent="0.25">
      <c r="A819" s="4">
        <v>45014</v>
      </c>
      <c r="D819" s="1" t="str">
        <f t="shared" si="38"/>
        <v/>
      </c>
      <c r="G819" s="1" t="str">
        <f t="shared" si="36"/>
        <v/>
      </c>
      <c r="J819" s="1" t="str">
        <f t="shared" si="37"/>
        <v/>
      </c>
    </row>
    <row r="820" spans="1:11" x14ac:dyDescent="0.25">
      <c r="A820" s="4">
        <v>45015</v>
      </c>
      <c r="D820" s="1" t="str">
        <f t="shared" si="38"/>
        <v/>
      </c>
      <c r="G820" s="1" t="str">
        <f t="shared" si="36"/>
        <v/>
      </c>
      <c r="J820" s="1" t="str">
        <f t="shared" si="37"/>
        <v/>
      </c>
    </row>
    <row r="821" spans="1:11" x14ac:dyDescent="0.25">
      <c r="A821" s="4">
        <v>45016</v>
      </c>
      <c r="D821" s="1" t="str">
        <f t="shared" si="38"/>
        <v/>
      </c>
      <c r="E821" s="1">
        <v>24.7</v>
      </c>
      <c r="F821" s="1">
        <v>25.6</v>
      </c>
      <c r="G821" s="1">
        <f t="shared" si="36"/>
        <v>25.15</v>
      </c>
      <c r="H821" s="1">
        <v>15</v>
      </c>
      <c r="I821" s="1">
        <v>16.899999999999999</v>
      </c>
      <c r="J821" s="1">
        <f t="shared" si="37"/>
        <v>15.95</v>
      </c>
      <c r="K821" s="1">
        <v>24.6</v>
      </c>
    </row>
    <row r="822" spans="1:11" x14ac:dyDescent="0.25">
      <c r="A822" s="4">
        <v>45017</v>
      </c>
      <c r="D822" s="1" t="str">
        <f t="shared" si="38"/>
        <v/>
      </c>
      <c r="G822" s="1" t="str">
        <f t="shared" si="36"/>
        <v/>
      </c>
      <c r="H822" s="1">
        <v>5.0999999999999996</v>
      </c>
      <c r="I822" s="1">
        <v>4.8</v>
      </c>
      <c r="J822" s="1">
        <f t="shared" si="37"/>
        <v>4.9499999999999993</v>
      </c>
    </row>
    <row r="823" spans="1:11" x14ac:dyDescent="0.25">
      <c r="A823" s="4">
        <v>45018</v>
      </c>
      <c r="D823" s="1" t="str">
        <f t="shared" si="38"/>
        <v/>
      </c>
      <c r="G823" s="1" t="str">
        <f t="shared" si="36"/>
        <v/>
      </c>
      <c r="J823" s="1" t="str">
        <f t="shared" si="37"/>
        <v/>
      </c>
    </row>
    <row r="824" spans="1:11" x14ac:dyDescent="0.25">
      <c r="A824" s="4">
        <v>45019</v>
      </c>
      <c r="B824" s="1">
        <v>14</v>
      </c>
      <c r="D824" s="1">
        <f t="shared" si="38"/>
        <v>14</v>
      </c>
      <c r="E824" s="1">
        <v>17.100000000000001</v>
      </c>
      <c r="G824" s="1">
        <f t="shared" si="36"/>
        <v>17.100000000000001</v>
      </c>
      <c r="H824" s="1">
        <v>8.3000000000000007</v>
      </c>
      <c r="J824" s="1">
        <f t="shared" si="37"/>
        <v>8.3000000000000007</v>
      </c>
      <c r="K824" s="1">
        <v>10.1</v>
      </c>
    </row>
    <row r="825" spans="1:11" x14ac:dyDescent="0.25">
      <c r="A825" s="4">
        <v>45020</v>
      </c>
      <c r="D825" s="1" t="str">
        <f t="shared" si="38"/>
        <v/>
      </c>
      <c r="G825" s="1" t="str">
        <f t="shared" si="36"/>
        <v/>
      </c>
      <c r="J825" s="1" t="str">
        <f t="shared" si="37"/>
        <v/>
      </c>
    </row>
    <row r="826" spans="1:11" x14ac:dyDescent="0.25">
      <c r="A826" s="4">
        <v>45021</v>
      </c>
      <c r="D826" s="1" t="str">
        <f t="shared" si="38"/>
        <v/>
      </c>
      <c r="G826" s="1" t="str">
        <f t="shared" si="36"/>
        <v/>
      </c>
      <c r="J826" s="1" t="str">
        <f t="shared" si="37"/>
        <v/>
      </c>
    </row>
    <row r="827" spans="1:11" x14ac:dyDescent="0.25">
      <c r="A827" s="4">
        <v>45022</v>
      </c>
      <c r="B827" s="1">
        <v>13</v>
      </c>
      <c r="C827" s="1">
        <v>12.7</v>
      </c>
      <c r="D827" s="1">
        <f t="shared" si="38"/>
        <v>12.85</v>
      </c>
      <c r="E827" s="1">
        <v>15.2</v>
      </c>
      <c r="F827" s="1">
        <v>16.5</v>
      </c>
      <c r="G827" s="1">
        <f t="shared" si="36"/>
        <v>15.85</v>
      </c>
      <c r="H827" s="1">
        <v>11</v>
      </c>
      <c r="I827" s="1">
        <v>10.5</v>
      </c>
      <c r="J827" s="1">
        <f t="shared" si="37"/>
        <v>10.75</v>
      </c>
      <c r="K827" s="1">
        <v>12.4</v>
      </c>
    </row>
    <row r="828" spans="1:11" x14ac:dyDescent="0.25">
      <c r="A828" s="4">
        <v>45023</v>
      </c>
      <c r="D828" s="1" t="str">
        <f t="shared" si="38"/>
        <v/>
      </c>
      <c r="G828" s="1" t="str">
        <f t="shared" si="36"/>
        <v/>
      </c>
      <c r="J828" s="1" t="str">
        <f t="shared" si="37"/>
        <v/>
      </c>
    </row>
    <row r="829" spans="1:11" x14ac:dyDescent="0.25">
      <c r="A829" s="4">
        <v>45024</v>
      </c>
      <c r="D829" s="1" t="str">
        <f t="shared" si="38"/>
        <v/>
      </c>
      <c r="G829" s="1" t="str">
        <f t="shared" si="36"/>
        <v/>
      </c>
      <c r="J829" s="1" t="str">
        <f t="shared" si="37"/>
        <v/>
      </c>
    </row>
    <row r="830" spans="1:11" x14ac:dyDescent="0.25">
      <c r="A830" s="4">
        <v>45025</v>
      </c>
      <c r="B830" s="1">
        <v>31.2</v>
      </c>
      <c r="D830" s="1">
        <f t="shared" si="38"/>
        <v>31.2</v>
      </c>
      <c r="E830" s="1">
        <v>19.2</v>
      </c>
      <c r="G830" s="1">
        <f t="shared" si="36"/>
        <v>19.2</v>
      </c>
      <c r="H830" s="1">
        <v>14.2</v>
      </c>
      <c r="J830" s="1">
        <f t="shared" si="37"/>
        <v>14.2</v>
      </c>
      <c r="K830" s="1">
        <v>13.6</v>
      </c>
    </row>
    <row r="831" spans="1:11" x14ac:dyDescent="0.25">
      <c r="A831" s="4">
        <v>45026</v>
      </c>
      <c r="D831" s="1" t="str">
        <f t="shared" si="38"/>
        <v/>
      </c>
      <c r="G831" s="1" t="str">
        <f t="shared" si="36"/>
        <v/>
      </c>
      <c r="J831" s="1" t="str">
        <f t="shared" si="37"/>
        <v/>
      </c>
    </row>
    <row r="832" spans="1:11" x14ac:dyDescent="0.25">
      <c r="A832" s="4">
        <v>45027</v>
      </c>
      <c r="D832" s="1" t="str">
        <f t="shared" si="38"/>
        <v/>
      </c>
      <c r="G832" s="1" t="str">
        <f t="shared" si="36"/>
        <v/>
      </c>
      <c r="J832" s="1" t="str">
        <f t="shared" si="37"/>
        <v/>
      </c>
    </row>
    <row r="833" spans="1:11" x14ac:dyDescent="0.25">
      <c r="A833" s="4">
        <v>45028</v>
      </c>
      <c r="B833" s="1">
        <v>46.3</v>
      </c>
      <c r="C833" s="1">
        <v>42.3</v>
      </c>
      <c r="D833" s="1">
        <f t="shared" si="38"/>
        <v>44.3</v>
      </c>
      <c r="E833" s="1">
        <v>27.8</v>
      </c>
      <c r="F833" s="1">
        <v>31.3</v>
      </c>
      <c r="G833" s="1">
        <f t="shared" si="36"/>
        <v>29.55</v>
      </c>
      <c r="H833" s="1">
        <v>42</v>
      </c>
      <c r="I833" s="1">
        <v>32.1</v>
      </c>
      <c r="J833" s="1">
        <f t="shared" si="37"/>
        <v>37.049999999999997</v>
      </c>
      <c r="K833" s="1">
        <v>32.1</v>
      </c>
    </row>
    <row r="834" spans="1:11" x14ac:dyDescent="0.25">
      <c r="A834" s="4">
        <v>45029</v>
      </c>
      <c r="D834" s="1" t="str">
        <f t="shared" si="38"/>
        <v/>
      </c>
      <c r="G834" s="1" t="str">
        <f t="shared" ref="G834:G897" si="39">IF(ISERROR(AVERAGE(E834:F834))=FALSE,AVERAGE(E834:F834),"")</f>
        <v/>
      </c>
      <c r="J834" s="1" t="str">
        <f t="shared" ref="J834:J897" si="40">IF(ISERROR(AVERAGE(H834:I834))=FALSE,AVERAGE(H834:I834),"")</f>
        <v/>
      </c>
    </row>
    <row r="835" spans="1:11" x14ac:dyDescent="0.25">
      <c r="A835" s="4">
        <v>45030</v>
      </c>
      <c r="D835" s="1" t="str">
        <f t="shared" ref="D835:D898" si="41">IF(ISERROR(AVERAGE(B835:C835))=FALSE,AVERAGE(B835:C835),"")</f>
        <v/>
      </c>
      <c r="G835" s="1" t="str">
        <f t="shared" si="39"/>
        <v/>
      </c>
      <c r="J835" s="1" t="str">
        <f t="shared" si="40"/>
        <v/>
      </c>
    </row>
    <row r="836" spans="1:11" x14ac:dyDescent="0.25">
      <c r="A836" s="4">
        <v>45031</v>
      </c>
      <c r="B836" s="1">
        <v>27.6</v>
      </c>
      <c r="D836" s="1">
        <f t="shared" si="41"/>
        <v>27.6</v>
      </c>
      <c r="E836" s="1">
        <v>6.8</v>
      </c>
      <c r="G836" s="1">
        <f t="shared" si="39"/>
        <v>6.8</v>
      </c>
      <c r="H836" s="1">
        <v>19.3</v>
      </c>
      <c r="J836" s="1">
        <f t="shared" si="40"/>
        <v>19.3</v>
      </c>
      <c r="K836" s="1">
        <v>15.9</v>
      </c>
    </row>
    <row r="837" spans="1:11" x14ac:dyDescent="0.25">
      <c r="A837" s="4">
        <v>45032</v>
      </c>
      <c r="D837" s="1" t="str">
        <f t="shared" si="41"/>
        <v/>
      </c>
      <c r="G837" s="1" t="str">
        <f t="shared" si="39"/>
        <v/>
      </c>
      <c r="J837" s="1" t="str">
        <f t="shared" si="40"/>
        <v/>
      </c>
    </row>
    <row r="838" spans="1:11" x14ac:dyDescent="0.25">
      <c r="A838" s="4">
        <v>45033</v>
      </c>
      <c r="D838" s="1" t="str">
        <f t="shared" si="41"/>
        <v/>
      </c>
      <c r="G838" s="1" t="str">
        <f t="shared" si="39"/>
        <v/>
      </c>
      <c r="J838" s="1" t="str">
        <f t="shared" si="40"/>
        <v/>
      </c>
    </row>
    <row r="839" spans="1:11" x14ac:dyDescent="0.25">
      <c r="A839" s="4">
        <v>45034</v>
      </c>
      <c r="B839" s="1">
        <v>14.5</v>
      </c>
      <c r="C839" s="1">
        <v>13.4</v>
      </c>
      <c r="D839" s="1">
        <f t="shared" si="41"/>
        <v>13.95</v>
      </c>
      <c r="E839" s="1">
        <v>23.5</v>
      </c>
      <c r="F839" s="1">
        <v>25.4</v>
      </c>
      <c r="G839" s="1">
        <f t="shared" si="39"/>
        <v>24.45</v>
      </c>
      <c r="H839" s="1">
        <v>11.3</v>
      </c>
      <c r="I839" s="1">
        <v>12</v>
      </c>
      <c r="J839" s="1">
        <f t="shared" si="40"/>
        <v>11.65</v>
      </c>
      <c r="K839" s="1">
        <v>13.1</v>
      </c>
    </row>
    <row r="840" spans="1:11" x14ac:dyDescent="0.25">
      <c r="A840" s="4">
        <v>45035</v>
      </c>
      <c r="D840" s="1" t="str">
        <f t="shared" si="41"/>
        <v/>
      </c>
      <c r="G840" s="1" t="str">
        <f t="shared" si="39"/>
        <v/>
      </c>
      <c r="J840" s="1" t="str">
        <f t="shared" si="40"/>
        <v/>
      </c>
    </row>
    <row r="841" spans="1:11" x14ac:dyDescent="0.25">
      <c r="A841" s="4">
        <v>45036</v>
      </c>
      <c r="D841" s="1" t="str">
        <f t="shared" si="41"/>
        <v/>
      </c>
      <c r="G841" s="1" t="str">
        <f t="shared" si="39"/>
        <v/>
      </c>
      <c r="J841" s="1" t="str">
        <f t="shared" si="40"/>
        <v/>
      </c>
    </row>
    <row r="842" spans="1:11" x14ac:dyDescent="0.25">
      <c r="A842" s="4">
        <v>45037</v>
      </c>
      <c r="B842" s="1">
        <v>5.4</v>
      </c>
      <c r="D842" s="1">
        <f t="shared" si="41"/>
        <v>5.4</v>
      </c>
      <c r="E842" s="1">
        <v>4.9000000000000004</v>
      </c>
      <c r="G842" s="1">
        <f t="shared" si="39"/>
        <v>4.9000000000000004</v>
      </c>
      <c r="H842" s="1">
        <v>7.4</v>
      </c>
      <c r="J842" s="1">
        <f t="shared" si="40"/>
        <v>7.4</v>
      </c>
      <c r="K842" s="1">
        <v>6</v>
      </c>
    </row>
    <row r="843" spans="1:11" x14ac:dyDescent="0.25">
      <c r="A843" s="4">
        <v>45038</v>
      </c>
      <c r="D843" s="1" t="str">
        <f t="shared" si="41"/>
        <v/>
      </c>
      <c r="G843" s="1" t="str">
        <f t="shared" si="39"/>
        <v/>
      </c>
      <c r="J843" s="1" t="str">
        <f t="shared" si="40"/>
        <v/>
      </c>
    </row>
    <row r="844" spans="1:11" x14ac:dyDescent="0.25">
      <c r="A844" s="4">
        <v>45039</v>
      </c>
      <c r="D844" s="1" t="str">
        <f t="shared" si="41"/>
        <v/>
      </c>
      <c r="G844" s="1" t="str">
        <f t="shared" si="39"/>
        <v/>
      </c>
      <c r="J844" s="1" t="str">
        <f t="shared" si="40"/>
        <v/>
      </c>
    </row>
    <row r="845" spans="1:11" x14ac:dyDescent="0.25">
      <c r="A845" s="4">
        <v>45040</v>
      </c>
      <c r="B845" s="1">
        <v>24.3</v>
      </c>
      <c r="C845" s="1">
        <v>21.3</v>
      </c>
      <c r="D845" s="1">
        <f t="shared" si="41"/>
        <v>22.8</v>
      </c>
      <c r="E845" s="1">
        <v>22.2</v>
      </c>
      <c r="F845" s="1">
        <v>22</v>
      </c>
      <c r="G845" s="1">
        <f t="shared" si="39"/>
        <v>22.1</v>
      </c>
      <c r="H845" s="1">
        <v>22.4</v>
      </c>
      <c r="I845" s="1">
        <v>21.5</v>
      </c>
      <c r="J845" s="1">
        <f t="shared" si="40"/>
        <v>21.95</v>
      </c>
      <c r="K845" s="1">
        <v>16.2</v>
      </c>
    </row>
    <row r="846" spans="1:11" x14ac:dyDescent="0.25">
      <c r="A846" s="4">
        <v>45041</v>
      </c>
      <c r="D846" s="1" t="str">
        <f t="shared" si="41"/>
        <v/>
      </c>
      <c r="G846" s="1" t="str">
        <f t="shared" si="39"/>
        <v/>
      </c>
      <c r="J846" s="1" t="str">
        <f t="shared" si="40"/>
        <v/>
      </c>
    </row>
    <row r="847" spans="1:11" x14ac:dyDescent="0.25">
      <c r="A847" s="4">
        <v>45042</v>
      </c>
      <c r="D847" s="1" t="str">
        <f t="shared" si="41"/>
        <v/>
      </c>
      <c r="G847" s="1" t="str">
        <f t="shared" si="39"/>
        <v/>
      </c>
      <c r="J847" s="1" t="str">
        <f t="shared" si="40"/>
        <v/>
      </c>
    </row>
    <row r="848" spans="1:11" x14ac:dyDescent="0.25">
      <c r="A848" s="4">
        <v>45043</v>
      </c>
      <c r="B848" s="1">
        <v>40.9</v>
      </c>
      <c r="D848" s="1">
        <f t="shared" si="41"/>
        <v>40.9</v>
      </c>
      <c r="E848" s="1">
        <v>33.1</v>
      </c>
      <c r="G848" s="1">
        <f t="shared" si="39"/>
        <v>33.1</v>
      </c>
      <c r="H848" s="1">
        <v>21.6</v>
      </c>
      <c r="J848" s="1">
        <f t="shared" si="40"/>
        <v>21.6</v>
      </c>
      <c r="K848" s="1">
        <v>26.9</v>
      </c>
    </row>
    <row r="849" spans="1:11" x14ac:dyDescent="0.25">
      <c r="A849" s="4">
        <v>45044</v>
      </c>
      <c r="D849" s="1" t="str">
        <f t="shared" si="41"/>
        <v/>
      </c>
      <c r="G849" s="1" t="str">
        <f t="shared" si="39"/>
        <v/>
      </c>
      <c r="J849" s="1" t="str">
        <f t="shared" si="40"/>
        <v/>
      </c>
    </row>
    <row r="850" spans="1:11" x14ac:dyDescent="0.25">
      <c r="A850" s="4">
        <v>45045</v>
      </c>
      <c r="D850" s="1" t="str">
        <f t="shared" si="41"/>
        <v/>
      </c>
      <c r="G850" s="1" t="str">
        <f t="shared" si="39"/>
        <v/>
      </c>
      <c r="J850" s="1" t="str">
        <f t="shared" si="40"/>
        <v/>
      </c>
    </row>
    <row r="851" spans="1:11" x14ac:dyDescent="0.25">
      <c r="A851" s="4">
        <v>45046</v>
      </c>
      <c r="B851" s="1">
        <v>7.1</v>
      </c>
      <c r="C851" s="1">
        <v>7</v>
      </c>
      <c r="D851" s="1">
        <f t="shared" si="41"/>
        <v>7.05</v>
      </c>
      <c r="E851" s="1">
        <v>10.3</v>
      </c>
      <c r="F851" s="1">
        <v>11.8</v>
      </c>
      <c r="G851" s="1">
        <f t="shared" si="39"/>
        <v>11.05</v>
      </c>
      <c r="H851" s="1">
        <v>6.7</v>
      </c>
      <c r="I851" s="1">
        <v>6</v>
      </c>
      <c r="J851" s="1">
        <f t="shared" si="40"/>
        <v>6.35</v>
      </c>
      <c r="K851" s="1">
        <v>6.8</v>
      </c>
    </row>
    <row r="852" spans="1:11" x14ac:dyDescent="0.25">
      <c r="A852" s="4">
        <v>45047</v>
      </c>
      <c r="D852" s="1" t="str">
        <f t="shared" si="41"/>
        <v/>
      </c>
      <c r="G852" s="1" t="str">
        <f t="shared" si="39"/>
        <v/>
      </c>
      <c r="J852" s="1" t="str">
        <f t="shared" si="40"/>
        <v/>
      </c>
    </row>
    <row r="853" spans="1:11" x14ac:dyDescent="0.25">
      <c r="A853" s="4">
        <v>45048</v>
      </c>
      <c r="D853" s="1" t="str">
        <f t="shared" si="41"/>
        <v/>
      </c>
      <c r="G853" s="1" t="str">
        <f t="shared" si="39"/>
        <v/>
      </c>
      <c r="J853" s="1" t="str">
        <f t="shared" si="40"/>
        <v/>
      </c>
    </row>
    <row r="854" spans="1:11" x14ac:dyDescent="0.25">
      <c r="A854" s="4">
        <v>45049</v>
      </c>
      <c r="B854" s="1">
        <v>23.7</v>
      </c>
      <c r="D854" s="1">
        <f t="shared" si="41"/>
        <v>23.7</v>
      </c>
      <c r="E854" s="1">
        <v>33</v>
      </c>
      <c r="G854" s="1">
        <f t="shared" si="39"/>
        <v>33</v>
      </c>
      <c r="H854" s="1">
        <v>9.9</v>
      </c>
      <c r="J854" s="1">
        <f t="shared" si="40"/>
        <v>9.9</v>
      </c>
      <c r="K854" s="1">
        <v>17.7</v>
      </c>
    </row>
    <row r="855" spans="1:11" x14ac:dyDescent="0.25">
      <c r="A855" s="4">
        <v>45050</v>
      </c>
      <c r="D855" s="1" t="str">
        <f t="shared" si="41"/>
        <v/>
      </c>
      <c r="G855" s="1" t="str">
        <f t="shared" si="39"/>
        <v/>
      </c>
      <c r="J855" s="1" t="str">
        <f t="shared" si="40"/>
        <v/>
      </c>
    </row>
    <row r="856" spans="1:11" x14ac:dyDescent="0.25">
      <c r="A856" s="4">
        <v>45051</v>
      </c>
      <c r="D856" s="1" t="str">
        <f t="shared" si="41"/>
        <v/>
      </c>
      <c r="G856" s="1" t="str">
        <f t="shared" si="39"/>
        <v/>
      </c>
      <c r="J856" s="1" t="str">
        <f t="shared" si="40"/>
        <v/>
      </c>
    </row>
    <row r="857" spans="1:11" x14ac:dyDescent="0.25">
      <c r="A857" s="4">
        <v>45052</v>
      </c>
      <c r="B857" s="1">
        <v>23.4</v>
      </c>
      <c r="C857" s="1">
        <v>23.3</v>
      </c>
      <c r="D857" s="1">
        <f t="shared" si="41"/>
        <v>23.35</v>
      </c>
      <c r="E857" s="1">
        <v>28</v>
      </c>
      <c r="F857" s="1">
        <v>27.3</v>
      </c>
      <c r="G857" s="1">
        <f t="shared" si="39"/>
        <v>27.65</v>
      </c>
      <c r="H857" s="1">
        <v>20.9</v>
      </c>
      <c r="I857" s="1">
        <v>20.6</v>
      </c>
      <c r="J857" s="1">
        <f t="shared" si="40"/>
        <v>20.75</v>
      </c>
      <c r="K857" s="1">
        <v>20.6</v>
      </c>
    </row>
    <row r="858" spans="1:11" x14ac:dyDescent="0.25">
      <c r="A858" s="4">
        <v>45053</v>
      </c>
      <c r="D858" s="1" t="str">
        <f t="shared" si="41"/>
        <v/>
      </c>
      <c r="G858" s="1" t="str">
        <f t="shared" si="39"/>
        <v/>
      </c>
      <c r="J858" s="1" t="str">
        <f t="shared" si="40"/>
        <v/>
      </c>
    </row>
    <row r="859" spans="1:11" x14ac:dyDescent="0.25">
      <c r="A859" s="4">
        <v>45054</v>
      </c>
      <c r="D859" s="1" t="str">
        <f t="shared" si="41"/>
        <v/>
      </c>
      <c r="G859" s="1" t="str">
        <f t="shared" si="39"/>
        <v/>
      </c>
      <c r="J859" s="1" t="str">
        <f t="shared" si="40"/>
        <v/>
      </c>
    </row>
    <row r="860" spans="1:11" x14ac:dyDescent="0.25">
      <c r="A860" s="4">
        <v>45055</v>
      </c>
      <c r="B860" s="1">
        <v>13.4</v>
      </c>
      <c r="D860" s="1">
        <f t="shared" si="41"/>
        <v>13.4</v>
      </c>
      <c r="E860" s="1">
        <v>14.2</v>
      </c>
      <c r="G860" s="1">
        <f t="shared" si="39"/>
        <v>14.2</v>
      </c>
      <c r="H860" s="1">
        <v>16.100000000000001</v>
      </c>
      <c r="J860" s="1">
        <f t="shared" si="40"/>
        <v>16.100000000000001</v>
      </c>
      <c r="K860" s="1">
        <v>8.3000000000000007</v>
      </c>
    </row>
    <row r="861" spans="1:11" x14ac:dyDescent="0.25">
      <c r="A861" s="4">
        <v>45056</v>
      </c>
      <c r="D861" s="1" t="str">
        <f t="shared" si="41"/>
        <v/>
      </c>
      <c r="G861" s="1" t="str">
        <f t="shared" si="39"/>
        <v/>
      </c>
      <c r="J861" s="1" t="str">
        <f t="shared" si="40"/>
        <v/>
      </c>
    </row>
    <row r="862" spans="1:11" x14ac:dyDescent="0.25">
      <c r="A862" s="4">
        <v>45057</v>
      </c>
      <c r="D862" s="1" t="str">
        <f t="shared" si="41"/>
        <v/>
      </c>
      <c r="G862" s="1" t="str">
        <f t="shared" si="39"/>
        <v/>
      </c>
      <c r="J862" s="1" t="str">
        <f t="shared" si="40"/>
        <v/>
      </c>
    </row>
    <row r="863" spans="1:11" x14ac:dyDescent="0.25">
      <c r="A863" s="4">
        <v>45058</v>
      </c>
      <c r="B863" s="1">
        <v>20.3</v>
      </c>
      <c r="C863" s="1">
        <v>20.3</v>
      </c>
      <c r="D863" s="1">
        <f t="shared" si="41"/>
        <v>20.3</v>
      </c>
      <c r="E863" s="1">
        <v>15.4</v>
      </c>
      <c r="F863" s="1">
        <v>16.399999999999999</v>
      </c>
      <c r="G863" s="1">
        <f t="shared" si="39"/>
        <v>15.899999999999999</v>
      </c>
      <c r="H863" s="1">
        <v>20</v>
      </c>
      <c r="I863" s="1">
        <v>21.2</v>
      </c>
      <c r="J863" s="1">
        <f t="shared" si="40"/>
        <v>20.6</v>
      </c>
      <c r="K863" s="1">
        <v>11.2</v>
      </c>
    </row>
    <row r="864" spans="1:11" x14ac:dyDescent="0.25">
      <c r="A864" s="4">
        <v>45059</v>
      </c>
      <c r="D864" s="1" t="str">
        <f t="shared" si="41"/>
        <v/>
      </c>
      <c r="G864" s="1" t="str">
        <f t="shared" si="39"/>
        <v/>
      </c>
      <c r="J864" s="1" t="str">
        <f t="shared" si="40"/>
        <v/>
      </c>
    </row>
    <row r="865" spans="1:11" x14ac:dyDescent="0.25">
      <c r="A865" s="4">
        <v>45060</v>
      </c>
      <c r="D865" s="1" t="str">
        <f t="shared" si="41"/>
        <v/>
      </c>
      <c r="G865" s="1" t="str">
        <f t="shared" si="39"/>
        <v/>
      </c>
      <c r="J865" s="1" t="str">
        <f t="shared" si="40"/>
        <v/>
      </c>
    </row>
    <row r="866" spans="1:11" x14ac:dyDescent="0.25">
      <c r="A866" s="4">
        <v>45061</v>
      </c>
      <c r="B866" s="1">
        <v>16.899999999999999</v>
      </c>
      <c r="D866" s="1">
        <f t="shared" si="41"/>
        <v>16.899999999999999</v>
      </c>
      <c r="E866" s="1">
        <v>15.1</v>
      </c>
      <c r="G866" s="1">
        <f t="shared" si="39"/>
        <v>15.1</v>
      </c>
      <c r="H866" s="1">
        <v>14.9</v>
      </c>
      <c r="J866" s="1">
        <f t="shared" si="40"/>
        <v>14.9</v>
      </c>
      <c r="K866" s="1">
        <v>16.100000000000001</v>
      </c>
    </row>
    <row r="867" spans="1:11" x14ac:dyDescent="0.25">
      <c r="A867" s="4">
        <v>45062</v>
      </c>
      <c r="D867" s="1" t="str">
        <f t="shared" si="41"/>
        <v/>
      </c>
      <c r="G867" s="1" t="str">
        <f t="shared" si="39"/>
        <v/>
      </c>
      <c r="J867" s="1" t="str">
        <f t="shared" si="40"/>
        <v/>
      </c>
    </row>
    <row r="868" spans="1:11" x14ac:dyDescent="0.25">
      <c r="A868" s="4">
        <v>45063</v>
      </c>
      <c r="D868" s="1" t="str">
        <f t="shared" si="41"/>
        <v/>
      </c>
      <c r="G868" s="1" t="str">
        <f t="shared" si="39"/>
        <v/>
      </c>
      <c r="J868" s="1" t="str">
        <f t="shared" si="40"/>
        <v/>
      </c>
    </row>
    <row r="869" spans="1:11" x14ac:dyDescent="0.25">
      <c r="A869" s="4">
        <v>45064</v>
      </c>
      <c r="B869" s="1">
        <v>39.1</v>
      </c>
      <c r="C869" s="1">
        <v>41.7</v>
      </c>
      <c r="D869" s="1">
        <f t="shared" si="41"/>
        <v>40.400000000000006</v>
      </c>
      <c r="E869" s="1">
        <v>35.700000000000003</v>
      </c>
      <c r="F869" s="1">
        <v>37</v>
      </c>
      <c r="G869" s="1">
        <f t="shared" si="39"/>
        <v>36.35</v>
      </c>
      <c r="H869" s="1">
        <v>26</v>
      </c>
      <c r="I869" s="1">
        <v>28.1</v>
      </c>
      <c r="J869" s="1">
        <f t="shared" si="40"/>
        <v>27.05</v>
      </c>
      <c r="K869" s="1">
        <v>24.8</v>
      </c>
    </row>
    <row r="870" spans="1:11" x14ac:dyDescent="0.25">
      <c r="A870" s="4">
        <v>45065</v>
      </c>
      <c r="D870" s="1" t="str">
        <f t="shared" si="41"/>
        <v/>
      </c>
      <c r="G870" s="1" t="str">
        <f t="shared" si="39"/>
        <v/>
      </c>
      <c r="J870" s="1" t="str">
        <f t="shared" si="40"/>
        <v/>
      </c>
    </row>
    <row r="871" spans="1:11" x14ac:dyDescent="0.25">
      <c r="A871" s="4">
        <v>45066</v>
      </c>
      <c r="D871" s="1" t="str">
        <f t="shared" si="41"/>
        <v/>
      </c>
      <c r="G871" s="1" t="str">
        <f t="shared" si="39"/>
        <v/>
      </c>
      <c r="J871" s="1" t="str">
        <f t="shared" si="40"/>
        <v/>
      </c>
    </row>
    <row r="872" spans="1:11" x14ac:dyDescent="0.25">
      <c r="A872" s="4">
        <v>45067</v>
      </c>
      <c r="B872" s="1">
        <v>33.6</v>
      </c>
      <c r="D872" s="1">
        <f t="shared" si="41"/>
        <v>33.6</v>
      </c>
      <c r="E872" s="1">
        <v>31.2</v>
      </c>
      <c r="G872" s="1">
        <f t="shared" si="39"/>
        <v>31.2</v>
      </c>
      <c r="H872" s="1">
        <v>25.5</v>
      </c>
      <c r="J872" s="1">
        <f t="shared" si="40"/>
        <v>25.5</v>
      </c>
      <c r="K872" s="1">
        <v>23.2</v>
      </c>
    </row>
    <row r="873" spans="1:11" x14ac:dyDescent="0.25">
      <c r="A873" s="4">
        <v>45068</v>
      </c>
      <c r="D873" s="1" t="str">
        <f t="shared" si="41"/>
        <v/>
      </c>
      <c r="G873" s="1" t="str">
        <f t="shared" si="39"/>
        <v/>
      </c>
      <c r="J873" s="1" t="str">
        <f t="shared" si="40"/>
        <v/>
      </c>
    </row>
    <row r="874" spans="1:11" x14ac:dyDescent="0.25">
      <c r="A874" s="4">
        <v>45069</v>
      </c>
      <c r="D874" s="1" t="str">
        <f t="shared" si="41"/>
        <v/>
      </c>
      <c r="G874" s="1" t="str">
        <f t="shared" si="39"/>
        <v/>
      </c>
      <c r="J874" s="1" t="str">
        <f t="shared" si="40"/>
        <v/>
      </c>
    </row>
    <row r="875" spans="1:11" x14ac:dyDescent="0.25">
      <c r="A875" s="4">
        <v>45070</v>
      </c>
      <c r="B875" s="1">
        <v>42.7</v>
      </c>
      <c r="C875" s="1">
        <v>40.299999999999997</v>
      </c>
      <c r="D875" s="1">
        <f t="shared" si="41"/>
        <v>41.5</v>
      </c>
      <c r="E875" s="1">
        <v>58.9</v>
      </c>
      <c r="F875" s="1">
        <v>58.2</v>
      </c>
      <c r="G875" s="1">
        <f t="shared" si="39"/>
        <v>58.55</v>
      </c>
      <c r="H875" s="1">
        <v>29.6</v>
      </c>
      <c r="I875" s="1">
        <v>29.8</v>
      </c>
      <c r="J875" s="1">
        <f t="shared" si="40"/>
        <v>29.700000000000003</v>
      </c>
      <c r="K875" s="1">
        <v>28.4</v>
      </c>
    </row>
    <row r="876" spans="1:11" x14ac:dyDescent="0.25">
      <c r="A876" s="4">
        <v>45071</v>
      </c>
      <c r="D876" s="1" t="str">
        <f t="shared" si="41"/>
        <v/>
      </c>
      <c r="G876" s="1" t="str">
        <f t="shared" si="39"/>
        <v/>
      </c>
      <c r="J876" s="1" t="str">
        <f t="shared" si="40"/>
        <v/>
      </c>
    </row>
    <row r="877" spans="1:11" x14ac:dyDescent="0.25">
      <c r="A877" s="4">
        <v>45072</v>
      </c>
      <c r="D877" s="1" t="str">
        <f t="shared" si="41"/>
        <v/>
      </c>
      <c r="G877" s="1" t="str">
        <f t="shared" si="39"/>
        <v/>
      </c>
      <c r="J877" s="1" t="str">
        <f t="shared" si="40"/>
        <v/>
      </c>
    </row>
    <row r="878" spans="1:11" x14ac:dyDescent="0.25">
      <c r="A878" s="4">
        <v>45073</v>
      </c>
      <c r="B878" s="1">
        <v>26.8</v>
      </c>
      <c r="D878" s="1">
        <f t="shared" si="41"/>
        <v>26.8</v>
      </c>
      <c r="E878" s="1">
        <v>33.700000000000003</v>
      </c>
      <c r="G878" s="1">
        <f t="shared" si="39"/>
        <v>33.700000000000003</v>
      </c>
      <c r="H878" s="1">
        <v>14.7</v>
      </c>
      <c r="J878" s="1">
        <f t="shared" si="40"/>
        <v>14.7</v>
      </c>
      <c r="K878" s="1">
        <v>25</v>
      </c>
    </row>
    <row r="879" spans="1:11" x14ac:dyDescent="0.25">
      <c r="A879" s="4">
        <v>45074</v>
      </c>
      <c r="D879" s="1" t="str">
        <f t="shared" si="41"/>
        <v/>
      </c>
      <c r="G879" s="1" t="str">
        <f t="shared" si="39"/>
        <v/>
      </c>
      <c r="J879" s="1" t="str">
        <f t="shared" si="40"/>
        <v/>
      </c>
    </row>
    <row r="880" spans="1:11" x14ac:dyDescent="0.25">
      <c r="A880" s="4">
        <v>45075</v>
      </c>
      <c r="D880" s="1" t="str">
        <f t="shared" si="41"/>
        <v/>
      </c>
      <c r="G880" s="1" t="str">
        <f t="shared" si="39"/>
        <v/>
      </c>
      <c r="J880" s="1" t="str">
        <f t="shared" si="40"/>
        <v/>
      </c>
    </row>
    <row r="881" spans="1:11" x14ac:dyDescent="0.25">
      <c r="A881" s="4">
        <v>45076</v>
      </c>
      <c r="B881" s="1">
        <v>41.8</v>
      </c>
      <c r="C881" s="1">
        <v>42.9</v>
      </c>
      <c r="D881" s="1">
        <f t="shared" si="41"/>
        <v>42.349999999999994</v>
      </c>
      <c r="E881" s="1">
        <v>31.1</v>
      </c>
      <c r="F881" s="1">
        <v>32.200000000000003</v>
      </c>
      <c r="G881" s="1">
        <f t="shared" si="39"/>
        <v>31.650000000000002</v>
      </c>
      <c r="H881" s="1">
        <v>24.2</v>
      </c>
      <c r="I881" s="1">
        <v>24</v>
      </c>
      <c r="J881" s="1">
        <f t="shared" si="40"/>
        <v>24.1</v>
      </c>
      <c r="K881" s="1">
        <v>23.7</v>
      </c>
    </row>
    <row r="882" spans="1:11" x14ac:dyDescent="0.25">
      <c r="A882" s="4">
        <v>45077</v>
      </c>
      <c r="D882" s="1" t="str">
        <f t="shared" si="41"/>
        <v/>
      </c>
      <c r="G882" s="1" t="str">
        <f t="shared" si="39"/>
        <v/>
      </c>
      <c r="J882" s="1" t="str">
        <f t="shared" si="40"/>
        <v/>
      </c>
    </row>
    <row r="883" spans="1:11" x14ac:dyDescent="0.25">
      <c r="A883" s="4">
        <v>45078</v>
      </c>
      <c r="D883" s="1" t="str">
        <f t="shared" si="41"/>
        <v/>
      </c>
      <c r="G883" s="1" t="str">
        <f t="shared" si="39"/>
        <v/>
      </c>
      <c r="J883" s="1" t="str">
        <f t="shared" si="40"/>
        <v/>
      </c>
    </row>
    <row r="884" spans="1:11" x14ac:dyDescent="0.25">
      <c r="A884" s="4">
        <v>45079</v>
      </c>
      <c r="D884" s="1" t="str">
        <f t="shared" si="41"/>
        <v/>
      </c>
      <c r="E884" s="1">
        <v>29</v>
      </c>
      <c r="G884" s="1">
        <f t="shared" si="39"/>
        <v>29</v>
      </c>
      <c r="H884" s="1">
        <v>19.3</v>
      </c>
      <c r="J884" s="1">
        <f t="shared" si="40"/>
        <v>19.3</v>
      </c>
      <c r="K884" s="1">
        <v>18.8</v>
      </c>
    </row>
    <row r="885" spans="1:11" x14ac:dyDescent="0.25">
      <c r="A885" s="4">
        <v>45080</v>
      </c>
      <c r="D885" s="1" t="str">
        <f t="shared" si="41"/>
        <v/>
      </c>
      <c r="G885" s="1" t="str">
        <f t="shared" si="39"/>
        <v/>
      </c>
      <c r="J885" s="1" t="str">
        <f t="shared" si="40"/>
        <v/>
      </c>
    </row>
    <row r="886" spans="1:11" x14ac:dyDescent="0.25">
      <c r="A886" s="4">
        <v>45081</v>
      </c>
      <c r="D886" s="1" t="str">
        <f t="shared" si="41"/>
        <v/>
      </c>
      <c r="G886" s="1" t="str">
        <f t="shared" si="39"/>
        <v/>
      </c>
      <c r="J886" s="1" t="str">
        <f t="shared" si="40"/>
        <v/>
      </c>
    </row>
    <row r="887" spans="1:11" x14ac:dyDescent="0.25">
      <c r="A887" s="4">
        <v>45082</v>
      </c>
      <c r="C887" s="1">
        <v>40.700000000000003</v>
      </c>
      <c r="D887" s="1">
        <f t="shared" si="41"/>
        <v>40.700000000000003</v>
      </c>
      <c r="E887" s="1">
        <v>51</v>
      </c>
      <c r="F887" s="1">
        <v>50.7</v>
      </c>
      <c r="G887" s="1">
        <f t="shared" si="39"/>
        <v>50.85</v>
      </c>
      <c r="H887" s="1">
        <v>25.6</v>
      </c>
      <c r="I887" s="1">
        <v>25.5</v>
      </c>
      <c r="J887" s="1">
        <f t="shared" si="40"/>
        <v>25.55</v>
      </c>
      <c r="K887" s="1">
        <v>27.7</v>
      </c>
    </row>
    <row r="888" spans="1:11" x14ac:dyDescent="0.25">
      <c r="A888" s="4">
        <v>45083</v>
      </c>
      <c r="D888" s="1" t="str">
        <f t="shared" si="41"/>
        <v/>
      </c>
      <c r="G888" s="1" t="str">
        <f t="shared" si="39"/>
        <v/>
      </c>
      <c r="J888" s="1" t="str">
        <f t="shared" si="40"/>
        <v/>
      </c>
    </row>
    <row r="889" spans="1:11" x14ac:dyDescent="0.25">
      <c r="A889" s="4">
        <v>45084</v>
      </c>
      <c r="D889" s="1" t="str">
        <f t="shared" si="41"/>
        <v/>
      </c>
      <c r="G889" s="1" t="str">
        <f t="shared" si="39"/>
        <v/>
      </c>
      <c r="J889" s="1" t="str">
        <f t="shared" si="40"/>
        <v/>
      </c>
    </row>
    <row r="890" spans="1:11" x14ac:dyDescent="0.25">
      <c r="A890" s="4">
        <v>45085</v>
      </c>
      <c r="D890" s="1" t="str">
        <f t="shared" si="41"/>
        <v/>
      </c>
      <c r="E890" s="1">
        <v>33.200000000000003</v>
      </c>
      <c r="G890" s="1">
        <f t="shared" si="39"/>
        <v>33.200000000000003</v>
      </c>
      <c r="H890" s="1">
        <v>19.100000000000001</v>
      </c>
      <c r="J890" s="1">
        <f t="shared" si="40"/>
        <v>19.100000000000001</v>
      </c>
      <c r="K890" s="1">
        <v>25.4</v>
      </c>
    </row>
    <row r="891" spans="1:11" x14ac:dyDescent="0.25">
      <c r="A891" s="4">
        <v>45086</v>
      </c>
      <c r="D891" s="1" t="str">
        <f t="shared" si="41"/>
        <v/>
      </c>
      <c r="G891" s="1" t="str">
        <f t="shared" si="39"/>
        <v/>
      </c>
      <c r="J891" s="1" t="str">
        <f t="shared" si="40"/>
        <v/>
      </c>
    </row>
    <row r="892" spans="1:11" x14ac:dyDescent="0.25">
      <c r="A892" s="4">
        <v>45087</v>
      </c>
      <c r="D892" s="1" t="str">
        <f t="shared" si="41"/>
        <v/>
      </c>
      <c r="G892" s="1" t="str">
        <f t="shared" si="39"/>
        <v/>
      </c>
      <c r="J892" s="1" t="str">
        <f t="shared" si="40"/>
        <v/>
      </c>
    </row>
    <row r="893" spans="1:11" x14ac:dyDescent="0.25">
      <c r="A893" s="4">
        <v>45088</v>
      </c>
      <c r="C893" s="1">
        <v>12.5</v>
      </c>
      <c r="D893" s="1">
        <f t="shared" si="41"/>
        <v>12.5</v>
      </c>
      <c r="E893" s="1">
        <v>17.600000000000001</v>
      </c>
      <c r="F893" s="1">
        <v>18.3</v>
      </c>
      <c r="G893" s="1">
        <f t="shared" si="39"/>
        <v>17.950000000000003</v>
      </c>
      <c r="H893" s="1">
        <v>11.8</v>
      </c>
      <c r="I893" s="1">
        <v>11.7</v>
      </c>
      <c r="J893" s="1">
        <f t="shared" si="40"/>
        <v>11.75</v>
      </c>
      <c r="K893" s="1">
        <v>15.2</v>
      </c>
    </row>
    <row r="894" spans="1:11" x14ac:dyDescent="0.25">
      <c r="A894" s="4">
        <v>45089</v>
      </c>
      <c r="D894" s="1" t="str">
        <f t="shared" si="41"/>
        <v/>
      </c>
      <c r="G894" s="1" t="str">
        <f t="shared" si="39"/>
        <v/>
      </c>
      <c r="J894" s="1" t="str">
        <f t="shared" si="40"/>
        <v/>
      </c>
    </row>
    <row r="895" spans="1:11" x14ac:dyDescent="0.25">
      <c r="A895" s="4">
        <v>45090</v>
      </c>
      <c r="D895" s="1" t="str">
        <f t="shared" si="41"/>
        <v/>
      </c>
      <c r="G895" s="1" t="str">
        <f t="shared" si="39"/>
        <v/>
      </c>
      <c r="J895" s="1" t="str">
        <f t="shared" si="40"/>
        <v/>
      </c>
    </row>
    <row r="896" spans="1:11" x14ac:dyDescent="0.25">
      <c r="A896" s="4">
        <v>45091</v>
      </c>
      <c r="D896" s="1" t="str">
        <f t="shared" si="41"/>
        <v/>
      </c>
      <c r="E896" s="1">
        <v>31.1</v>
      </c>
      <c r="G896" s="1">
        <f t="shared" si="39"/>
        <v>31.1</v>
      </c>
      <c r="H896" s="1">
        <v>38.9</v>
      </c>
      <c r="J896" s="1">
        <f t="shared" si="40"/>
        <v>38.9</v>
      </c>
      <c r="K896" s="1">
        <v>24.9</v>
      </c>
    </row>
    <row r="897" spans="1:11" x14ac:dyDescent="0.25">
      <c r="A897" s="4">
        <v>45092</v>
      </c>
      <c r="B897" s="1">
        <v>68.5</v>
      </c>
      <c r="D897" s="1">
        <f t="shared" si="41"/>
        <v>68.5</v>
      </c>
      <c r="G897" s="1" t="str">
        <f t="shared" si="39"/>
        <v/>
      </c>
      <c r="J897" s="1" t="str">
        <f t="shared" si="40"/>
        <v/>
      </c>
    </row>
    <row r="898" spans="1:11" x14ac:dyDescent="0.25">
      <c r="A898" s="4">
        <v>45093</v>
      </c>
      <c r="B898" s="1">
        <v>26.7</v>
      </c>
      <c r="D898" s="1">
        <f t="shared" si="41"/>
        <v>26.7</v>
      </c>
      <c r="G898" s="1" t="str">
        <f t="shared" ref="G898:G961" si="42">IF(ISERROR(AVERAGE(E898:F898))=FALSE,AVERAGE(E898:F898),"")</f>
        <v/>
      </c>
      <c r="J898" s="1" t="str">
        <f t="shared" ref="J898:J961" si="43">IF(ISERROR(AVERAGE(H898:I898))=FALSE,AVERAGE(H898:I898),"")</f>
        <v/>
      </c>
    </row>
    <row r="899" spans="1:11" x14ac:dyDescent="0.25">
      <c r="A899" s="4">
        <v>45094</v>
      </c>
      <c r="B899" s="1">
        <v>32.4</v>
      </c>
      <c r="C899" s="1">
        <v>32.9</v>
      </c>
      <c r="D899" s="1">
        <f t="shared" ref="D899:D962" si="44">IF(ISERROR(AVERAGE(B899:C899))=FALSE,AVERAGE(B899:C899),"")</f>
        <v>32.65</v>
      </c>
      <c r="E899" s="1">
        <v>39.700000000000003</v>
      </c>
      <c r="F899" s="1">
        <v>40.700000000000003</v>
      </c>
      <c r="G899" s="1">
        <f t="shared" si="42"/>
        <v>40.200000000000003</v>
      </c>
      <c r="H899" s="1">
        <v>27.4</v>
      </c>
      <c r="I899" s="1">
        <v>27.8</v>
      </c>
      <c r="J899" s="1">
        <f t="shared" si="43"/>
        <v>27.6</v>
      </c>
      <c r="K899" s="1">
        <v>25.4</v>
      </c>
    </row>
    <row r="900" spans="1:11" x14ac:dyDescent="0.25">
      <c r="A900" s="4">
        <v>45095</v>
      </c>
      <c r="B900" s="1">
        <v>24.7</v>
      </c>
      <c r="D900" s="1">
        <f t="shared" si="44"/>
        <v>24.7</v>
      </c>
      <c r="G900" s="1" t="str">
        <f t="shared" si="42"/>
        <v/>
      </c>
      <c r="J900" s="1" t="str">
        <f t="shared" si="43"/>
        <v/>
      </c>
    </row>
    <row r="901" spans="1:11" x14ac:dyDescent="0.25">
      <c r="A901" s="4">
        <v>45096</v>
      </c>
      <c r="D901" s="1" t="str">
        <f t="shared" si="44"/>
        <v/>
      </c>
      <c r="G901" s="1" t="str">
        <f t="shared" si="42"/>
        <v/>
      </c>
      <c r="J901" s="1" t="str">
        <f t="shared" si="43"/>
        <v/>
      </c>
    </row>
    <row r="902" spans="1:11" x14ac:dyDescent="0.25">
      <c r="A902" s="4">
        <v>45097</v>
      </c>
      <c r="B902" s="1">
        <v>32.299999999999997</v>
      </c>
      <c r="D902" s="1">
        <f t="shared" si="44"/>
        <v>32.299999999999997</v>
      </c>
      <c r="E902" s="1">
        <v>39.4</v>
      </c>
      <c r="G902" s="1">
        <f t="shared" si="42"/>
        <v>39.4</v>
      </c>
      <c r="H902" s="1">
        <v>27.7</v>
      </c>
      <c r="J902" s="1">
        <f t="shared" si="43"/>
        <v>27.7</v>
      </c>
      <c r="K902" s="1">
        <v>31.4</v>
      </c>
    </row>
    <row r="903" spans="1:11" x14ac:dyDescent="0.25">
      <c r="A903" s="4">
        <v>45098</v>
      </c>
      <c r="D903" s="1" t="str">
        <f t="shared" si="44"/>
        <v/>
      </c>
      <c r="G903" s="1" t="str">
        <f t="shared" si="42"/>
        <v/>
      </c>
      <c r="J903" s="1" t="str">
        <f t="shared" si="43"/>
        <v/>
      </c>
    </row>
    <row r="904" spans="1:11" x14ac:dyDescent="0.25">
      <c r="A904" s="4">
        <v>45099</v>
      </c>
      <c r="D904" s="1" t="str">
        <f t="shared" si="44"/>
        <v/>
      </c>
      <c r="G904" s="1" t="str">
        <f t="shared" si="42"/>
        <v/>
      </c>
      <c r="J904" s="1" t="str">
        <f t="shared" si="43"/>
        <v/>
      </c>
    </row>
    <row r="905" spans="1:11" x14ac:dyDescent="0.25">
      <c r="A905" s="4">
        <v>45100</v>
      </c>
      <c r="B905" s="1">
        <v>39</v>
      </c>
      <c r="C905" s="1">
        <v>38.700000000000003</v>
      </c>
      <c r="D905" s="1">
        <f t="shared" si="44"/>
        <v>38.85</v>
      </c>
      <c r="E905" s="1">
        <v>42.6</v>
      </c>
      <c r="F905" s="1">
        <v>41.7</v>
      </c>
      <c r="G905" s="1">
        <f t="shared" si="42"/>
        <v>42.150000000000006</v>
      </c>
      <c r="H905" s="1">
        <v>31.3</v>
      </c>
      <c r="I905" s="1">
        <v>31.3</v>
      </c>
      <c r="J905" s="1">
        <f t="shared" si="43"/>
        <v>31.3</v>
      </c>
      <c r="K905" s="1">
        <v>39.6</v>
      </c>
    </row>
    <row r="906" spans="1:11" x14ac:dyDescent="0.25">
      <c r="A906" s="4">
        <v>45101</v>
      </c>
      <c r="D906" s="1" t="str">
        <f t="shared" si="44"/>
        <v/>
      </c>
      <c r="G906" s="1" t="str">
        <f t="shared" si="42"/>
        <v/>
      </c>
      <c r="J906" s="1" t="str">
        <f t="shared" si="43"/>
        <v/>
      </c>
    </row>
    <row r="907" spans="1:11" x14ac:dyDescent="0.25">
      <c r="A907" s="4">
        <v>45102</v>
      </c>
      <c r="D907" s="1" t="str">
        <f t="shared" si="44"/>
        <v/>
      </c>
      <c r="G907" s="1" t="str">
        <f t="shared" si="42"/>
        <v/>
      </c>
      <c r="J907" s="1" t="str">
        <f t="shared" si="43"/>
        <v/>
      </c>
    </row>
    <row r="908" spans="1:11" x14ac:dyDescent="0.25">
      <c r="A908" s="4">
        <v>45103</v>
      </c>
      <c r="B908" s="1">
        <v>16.600000000000001</v>
      </c>
      <c r="D908" s="1">
        <f t="shared" si="44"/>
        <v>16.600000000000001</v>
      </c>
      <c r="E908" s="1">
        <v>17.899999999999999</v>
      </c>
      <c r="G908" s="1">
        <f t="shared" si="42"/>
        <v>17.899999999999999</v>
      </c>
      <c r="H908" s="1">
        <v>20.7</v>
      </c>
      <c r="J908" s="1">
        <f t="shared" si="43"/>
        <v>20.7</v>
      </c>
      <c r="K908" s="1">
        <v>16.8</v>
      </c>
    </row>
    <row r="909" spans="1:11" x14ac:dyDescent="0.25">
      <c r="A909" s="4">
        <v>45104</v>
      </c>
      <c r="D909" s="1" t="str">
        <f t="shared" si="44"/>
        <v/>
      </c>
      <c r="G909" s="1" t="str">
        <f t="shared" si="42"/>
        <v/>
      </c>
      <c r="J909" s="1" t="str">
        <f t="shared" si="43"/>
        <v/>
      </c>
    </row>
    <row r="910" spans="1:11" x14ac:dyDescent="0.25">
      <c r="A910" s="4">
        <v>45105</v>
      </c>
      <c r="D910" s="1" t="str">
        <f t="shared" si="44"/>
        <v/>
      </c>
      <c r="G910" s="1" t="str">
        <f t="shared" si="42"/>
        <v/>
      </c>
      <c r="J910" s="1" t="str">
        <f t="shared" si="43"/>
        <v/>
      </c>
    </row>
    <row r="911" spans="1:11" x14ac:dyDescent="0.25">
      <c r="A911" s="4">
        <v>45106</v>
      </c>
      <c r="B911" s="1">
        <v>125.4</v>
      </c>
      <c r="C911" s="1">
        <v>126.6</v>
      </c>
      <c r="D911" s="1">
        <f t="shared" si="44"/>
        <v>126</v>
      </c>
      <c r="E911" s="1">
        <v>56.1</v>
      </c>
      <c r="F911" s="1">
        <v>56.5</v>
      </c>
      <c r="G911" s="1">
        <f t="shared" si="42"/>
        <v>56.3</v>
      </c>
      <c r="H911" s="1">
        <v>79.900000000000006</v>
      </c>
      <c r="I911" s="1">
        <v>80.2</v>
      </c>
      <c r="J911" s="1">
        <f t="shared" si="43"/>
        <v>80.050000000000011</v>
      </c>
      <c r="K911" s="1">
        <v>49.2</v>
      </c>
    </row>
    <row r="912" spans="1:11" x14ac:dyDescent="0.25">
      <c r="A912" s="4">
        <v>45107</v>
      </c>
      <c r="D912" s="1" t="str">
        <f t="shared" si="44"/>
        <v/>
      </c>
      <c r="G912" s="1" t="str">
        <f t="shared" si="42"/>
        <v/>
      </c>
      <c r="J912" s="1" t="str">
        <f t="shared" si="43"/>
        <v/>
      </c>
    </row>
    <row r="913" spans="1:11" x14ac:dyDescent="0.25">
      <c r="A913" s="4">
        <v>45108</v>
      </c>
      <c r="D913" s="1" t="str">
        <f t="shared" si="44"/>
        <v/>
      </c>
      <c r="G913" s="1" t="str">
        <f t="shared" si="42"/>
        <v/>
      </c>
      <c r="J913" s="1" t="str">
        <f t="shared" si="43"/>
        <v/>
      </c>
    </row>
    <row r="914" spans="1:11" x14ac:dyDescent="0.25">
      <c r="A914" s="4">
        <v>45109</v>
      </c>
      <c r="B914" s="1">
        <v>21.6</v>
      </c>
      <c r="D914" s="1">
        <f t="shared" si="44"/>
        <v>21.6</v>
      </c>
      <c r="E914" s="1">
        <v>25.6</v>
      </c>
      <c r="G914" s="1">
        <f t="shared" si="42"/>
        <v>25.6</v>
      </c>
      <c r="H914" s="1">
        <v>15.4</v>
      </c>
      <c r="J914" s="1">
        <f t="shared" si="43"/>
        <v>15.4</v>
      </c>
      <c r="K914" s="1">
        <v>16.100000000000001</v>
      </c>
    </row>
    <row r="915" spans="1:11" x14ac:dyDescent="0.25">
      <c r="A915" s="4">
        <v>45110</v>
      </c>
      <c r="D915" s="1" t="str">
        <f t="shared" si="44"/>
        <v/>
      </c>
      <c r="G915" s="1" t="str">
        <f t="shared" si="42"/>
        <v/>
      </c>
      <c r="J915" s="1" t="str">
        <f t="shared" si="43"/>
        <v/>
      </c>
    </row>
    <row r="916" spans="1:11" x14ac:dyDescent="0.25">
      <c r="A916" s="4">
        <v>45111</v>
      </c>
      <c r="D916" s="1" t="str">
        <f t="shared" si="44"/>
        <v/>
      </c>
      <c r="G916" s="1" t="str">
        <f t="shared" si="42"/>
        <v/>
      </c>
      <c r="J916" s="1" t="str">
        <f t="shared" si="43"/>
        <v/>
      </c>
    </row>
    <row r="917" spans="1:11" x14ac:dyDescent="0.25">
      <c r="A917" s="4">
        <v>45112</v>
      </c>
      <c r="B917" s="1">
        <v>23.6</v>
      </c>
      <c r="C917" s="1">
        <v>23.9</v>
      </c>
      <c r="D917" s="1">
        <f t="shared" si="44"/>
        <v>23.75</v>
      </c>
      <c r="E917" s="1">
        <v>14.6</v>
      </c>
      <c r="F917" s="1">
        <v>15.2</v>
      </c>
      <c r="G917" s="1">
        <f t="shared" si="42"/>
        <v>14.899999999999999</v>
      </c>
      <c r="H917" s="1">
        <v>24.1</v>
      </c>
      <c r="I917" s="1">
        <v>24.3</v>
      </c>
      <c r="J917" s="1">
        <f t="shared" si="43"/>
        <v>24.200000000000003</v>
      </c>
      <c r="K917" s="1">
        <v>20.399999999999999</v>
      </c>
    </row>
    <row r="918" spans="1:11" x14ac:dyDescent="0.25">
      <c r="A918" s="4">
        <v>45113</v>
      </c>
      <c r="D918" s="1" t="str">
        <f t="shared" si="44"/>
        <v/>
      </c>
      <c r="G918" s="1" t="str">
        <f t="shared" si="42"/>
        <v/>
      </c>
      <c r="J918" s="1" t="str">
        <f t="shared" si="43"/>
        <v/>
      </c>
    </row>
    <row r="919" spans="1:11" x14ac:dyDescent="0.25">
      <c r="A919" s="4">
        <v>45114</v>
      </c>
      <c r="D919" s="1" t="str">
        <f t="shared" si="44"/>
        <v/>
      </c>
      <c r="G919" s="1" t="str">
        <f t="shared" si="42"/>
        <v/>
      </c>
      <c r="J919" s="1" t="str">
        <f t="shared" si="43"/>
        <v/>
      </c>
    </row>
    <row r="920" spans="1:11" x14ac:dyDescent="0.25">
      <c r="A920" s="4">
        <v>45115</v>
      </c>
      <c r="B920" s="1">
        <v>14.3</v>
      </c>
      <c r="D920" s="1">
        <f t="shared" si="44"/>
        <v>14.3</v>
      </c>
      <c r="E920" s="1">
        <v>11.7</v>
      </c>
      <c r="G920" s="1">
        <f t="shared" si="42"/>
        <v>11.7</v>
      </c>
      <c r="H920" s="1">
        <v>13.3</v>
      </c>
      <c r="J920" s="1">
        <f t="shared" si="43"/>
        <v>13.3</v>
      </c>
      <c r="K920" s="1">
        <v>12.4</v>
      </c>
    </row>
    <row r="921" spans="1:11" x14ac:dyDescent="0.25">
      <c r="A921" s="4">
        <v>45116</v>
      </c>
      <c r="D921" s="1" t="str">
        <f t="shared" si="44"/>
        <v/>
      </c>
      <c r="G921" s="1" t="str">
        <f t="shared" si="42"/>
        <v/>
      </c>
      <c r="J921" s="1" t="str">
        <f t="shared" si="43"/>
        <v/>
      </c>
    </row>
    <row r="922" spans="1:11" x14ac:dyDescent="0.25">
      <c r="A922" s="4">
        <v>45117</v>
      </c>
      <c r="D922" s="1" t="str">
        <f t="shared" si="44"/>
        <v/>
      </c>
      <c r="G922" s="1" t="str">
        <f t="shared" si="42"/>
        <v/>
      </c>
      <c r="J922" s="1" t="str">
        <f t="shared" si="43"/>
        <v/>
      </c>
    </row>
    <row r="923" spans="1:11" x14ac:dyDescent="0.25">
      <c r="A923" s="4">
        <v>45118</v>
      </c>
      <c r="B923" s="1">
        <v>30.2</v>
      </c>
      <c r="C923" s="1">
        <v>30.7</v>
      </c>
      <c r="D923" s="1">
        <f t="shared" si="44"/>
        <v>30.45</v>
      </c>
      <c r="E923" s="1">
        <v>32.6</v>
      </c>
      <c r="F923" s="1">
        <v>32.299999999999997</v>
      </c>
      <c r="G923" s="1">
        <f t="shared" si="42"/>
        <v>32.450000000000003</v>
      </c>
      <c r="H923" s="1">
        <v>26.7</v>
      </c>
      <c r="I923" s="1">
        <v>27.1</v>
      </c>
      <c r="J923" s="1">
        <f t="shared" si="43"/>
        <v>26.9</v>
      </c>
      <c r="K923" s="1">
        <v>22.8</v>
      </c>
    </row>
    <row r="924" spans="1:11" x14ac:dyDescent="0.25">
      <c r="A924" s="4">
        <v>45119</v>
      </c>
      <c r="D924" s="1" t="str">
        <f t="shared" si="44"/>
        <v/>
      </c>
      <c r="G924" s="1" t="str">
        <f t="shared" si="42"/>
        <v/>
      </c>
      <c r="J924" s="1" t="str">
        <f t="shared" si="43"/>
        <v/>
      </c>
    </row>
    <row r="925" spans="1:11" x14ac:dyDescent="0.25">
      <c r="A925" s="4">
        <v>45120</v>
      </c>
      <c r="D925" s="1" t="str">
        <f t="shared" si="44"/>
        <v/>
      </c>
      <c r="G925" s="1" t="str">
        <f t="shared" si="42"/>
        <v/>
      </c>
      <c r="J925" s="1" t="str">
        <f t="shared" si="43"/>
        <v/>
      </c>
    </row>
    <row r="926" spans="1:11" x14ac:dyDescent="0.25">
      <c r="A926" s="4">
        <v>45121</v>
      </c>
      <c r="B926" s="1">
        <v>15.1</v>
      </c>
      <c r="D926" s="1">
        <f t="shared" si="44"/>
        <v>15.1</v>
      </c>
      <c r="E926" s="1">
        <v>17.3</v>
      </c>
      <c r="G926" s="1">
        <f t="shared" si="42"/>
        <v>17.3</v>
      </c>
      <c r="H926" s="1">
        <v>16.7</v>
      </c>
      <c r="J926" s="1">
        <f t="shared" si="43"/>
        <v>16.7</v>
      </c>
      <c r="K926" s="1">
        <v>18.2</v>
      </c>
    </row>
    <row r="927" spans="1:11" x14ac:dyDescent="0.25">
      <c r="A927" s="4">
        <v>45122</v>
      </c>
      <c r="D927" s="1" t="str">
        <f t="shared" si="44"/>
        <v/>
      </c>
      <c r="G927" s="1" t="str">
        <f t="shared" si="42"/>
        <v/>
      </c>
      <c r="J927" s="1" t="str">
        <f t="shared" si="43"/>
        <v/>
      </c>
    </row>
    <row r="928" spans="1:11" x14ac:dyDescent="0.25">
      <c r="A928" s="4">
        <v>45123</v>
      </c>
      <c r="D928" s="1" t="str">
        <f t="shared" si="44"/>
        <v/>
      </c>
      <c r="G928" s="1" t="str">
        <f t="shared" si="42"/>
        <v/>
      </c>
      <c r="J928" s="1" t="str">
        <f t="shared" si="43"/>
        <v/>
      </c>
    </row>
    <row r="929" spans="1:11" x14ac:dyDescent="0.25">
      <c r="A929" s="4">
        <v>45124</v>
      </c>
      <c r="B929" s="1">
        <v>27</v>
      </c>
      <c r="D929" s="1">
        <f t="shared" si="44"/>
        <v>27</v>
      </c>
      <c r="E929" s="1">
        <v>31.1</v>
      </c>
      <c r="F929" s="1">
        <v>30.9</v>
      </c>
      <c r="G929" s="1">
        <f t="shared" si="42"/>
        <v>31</v>
      </c>
      <c r="H929" s="1">
        <v>31.8</v>
      </c>
      <c r="J929" s="1">
        <f t="shared" si="43"/>
        <v>31.8</v>
      </c>
      <c r="K929" s="1">
        <v>27.6</v>
      </c>
    </row>
    <row r="930" spans="1:11" x14ac:dyDescent="0.25">
      <c r="A930" s="4">
        <v>45125</v>
      </c>
      <c r="D930" s="1" t="str">
        <f t="shared" si="44"/>
        <v/>
      </c>
      <c r="G930" s="1" t="str">
        <f t="shared" si="42"/>
        <v/>
      </c>
      <c r="J930" s="1" t="str">
        <f t="shared" si="43"/>
        <v/>
      </c>
    </row>
    <row r="931" spans="1:11" x14ac:dyDescent="0.25">
      <c r="A931" s="4">
        <v>45126</v>
      </c>
      <c r="D931" s="1" t="str">
        <f t="shared" si="44"/>
        <v/>
      </c>
      <c r="G931" s="1" t="str">
        <f t="shared" si="42"/>
        <v/>
      </c>
      <c r="J931" s="1" t="str">
        <f t="shared" si="43"/>
        <v/>
      </c>
    </row>
    <row r="932" spans="1:11" x14ac:dyDescent="0.25">
      <c r="A932" s="4">
        <v>45127</v>
      </c>
      <c r="B932" s="1">
        <v>31.3</v>
      </c>
      <c r="D932" s="1">
        <f t="shared" si="44"/>
        <v>31.3</v>
      </c>
      <c r="E932" s="1">
        <v>26.6</v>
      </c>
      <c r="G932" s="1">
        <f t="shared" si="42"/>
        <v>26.6</v>
      </c>
      <c r="H932" s="1">
        <v>31</v>
      </c>
      <c r="I932" s="1">
        <v>31.8</v>
      </c>
      <c r="J932" s="1">
        <f t="shared" si="43"/>
        <v>31.4</v>
      </c>
      <c r="K932" s="1">
        <v>34.4</v>
      </c>
    </row>
    <row r="933" spans="1:11" x14ac:dyDescent="0.25">
      <c r="A933" s="4">
        <v>45128</v>
      </c>
      <c r="D933" s="1" t="str">
        <f t="shared" si="44"/>
        <v/>
      </c>
      <c r="G933" s="1" t="str">
        <f t="shared" si="42"/>
        <v/>
      </c>
      <c r="J933" s="1" t="str">
        <f t="shared" si="43"/>
        <v/>
      </c>
    </row>
    <row r="934" spans="1:11" x14ac:dyDescent="0.25">
      <c r="A934" s="4">
        <v>45129</v>
      </c>
      <c r="D934" s="1" t="str">
        <f t="shared" si="44"/>
        <v/>
      </c>
      <c r="G934" s="1" t="str">
        <f t="shared" si="42"/>
        <v/>
      </c>
      <c r="J934" s="1" t="str">
        <f t="shared" si="43"/>
        <v/>
      </c>
    </row>
    <row r="935" spans="1:11" x14ac:dyDescent="0.25">
      <c r="A935" s="4">
        <v>45130</v>
      </c>
      <c r="B935" s="1">
        <v>26.8</v>
      </c>
      <c r="C935" s="1">
        <v>26.8</v>
      </c>
      <c r="D935" s="1">
        <f t="shared" si="44"/>
        <v>26.8</v>
      </c>
      <c r="E935" s="1">
        <v>35.299999999999997</v>
      </c>
      <c r="F935" s="1">
        <v>34.6</v>
      </c>
      <c r="G935" s="1">
        <f t="shared" si="42"/>
        <v>34.950000000000003</v>
      </c>
      <c r="H935" s="1">
        <v>22.5</v>
      </c>
      <c r="I935" s="1">
        <v>22.7</v>
      </c>
      <c r="J935" s="1">
        <f t="shared" si="43"/>
        <v>22.6</v>
      </c>
      <c r="K935" s="1">
        <v>30</v>
      </c>
    </row>
    <row r="936" spans="1:11" x14ac:dyDescent="0.25">
      <c r="A936" s="4">
        <v>45131</v>
      </c>
      <c r="D936" s="1" t="str">
        <f t="shared" si="44"/>
        <v/>
      </c>
      <c r="G936" s="1" t="str">
        <f t="shared" si="42"/>
        <v/>
      </c>
      <c r="J936" s="1" t="str">
        <f t="shared" si="43"/>
        <v/>
      </c>
    </row>
    <row r="937" spans="1:11" x14ac:dyDescent="0.25">
      <c r="A937" s="4">
        <v>45132</v>
      </c>
      <c r="D937" s="1" t="str">
        <f t="shared" si="44"/>
        <v/>
      </c>
      <c r="G937" s="1" t="str">
        <f t="shared" si="42"/>
        <v/>
      </c>
      <c r="J937" s="1" t="str">
        <f t="shared" si="43"/>
        <v/>
      </c>
    </row>
    <row r="938" spans="1:11" x14ac:dyDescent="0.25">
      <c r="A938" s="4">
        <v>45133</v>
      </c>
      <c r="B938" s="1">
        <v>30</v>
      </c>
      <c r="D938" s="1">
        <f t="shared" si="44"/>
        <v>30</v>
      </c>
      <c r="E938" s="1">
        <v>43.2</v>
      </c>
      <c r="G938" s="1">
        <f t="shared" si="42"/>
        <v>43.2</v>
      </c>
      <c r="H938" s="1">
        <v>34.6</v>
      </c>
      <c r="J938" s="1">
        <f t="shared" si="43"/>
        <v>34.6</v>
      </c>
      <c r="K938" s="1">
        <v>39.299999999999997</v>
      </c>
    </row>
    <row r="939" spans="1:11" x14ac:dyDescent="0.25">
      <c r="A939" s="4">
        <v>45134</v>
      </c>
      <c r="D939" s="1" t="str">
        <f t="shared" si="44"/>
        <v/>
      </c>
      <c r="G939" s="1" t="str">
        <f t="shared" si="42"/>
        <v/>
      </c>
      <c r="J939" s="1" t="str">
        <f t="shared" si="43"/>
        <v/>
      </c>
    </row>
    <row r="940" spans="1:11" x14ac:dyDescent="0.25">
      <c r="A940" s="4">
        <v>45135</v>
      </c>
      <c r="D940" s="1" t="str">
        <f t="shared" si="44"/>
        <v/>
      </c>
      <c r="G940" s="1" t="str">
        <f t="shared" si="42"/>
        <v/>
      </c>
      <c r="J940" s="1" t="str">
        <f t="shared" si="43"/>
        <v/>
      </c>
    </row>
    <row r="941" spans="1:11" x14ac:dyDescent="0.25">
      <c r="A941" s="4">
        <v>45136</v>
      </c>
      <c r="B941" s="1">
        <v>12.6</v>
      </c>
      <c r="C941" s="1">
        <v>12.3</v>
      </c>
      <c r="D941" s="1">
        <f t="shared" si="44"/>
        <v>12.45</v>
      </c>
      <c r="E941" s="1">
        <v>19.399999999999999</v>
      </c>
      <c r="F941" s="1">
        <v>18.8</v>
      </c>
      <c r="G941" s="1">
        <f t="shared" si="42"/>
        <v>19.100000000000001</v>
      </c>
      <c r="H941" s="1">
        <v>9.8000000000000007</v>
      </c>
      <c r="I941" s="1">
        <v>10.199999999999999</v>
      </c>
      <c r="J941" s="1">
        <f t="shared" si="43"/>
        <v>10</v>
      </c>
      <c r="K941" s="1">
        <v>17.3</v>
      </c>
    </row>
    <row r="942" spans="1:11" x14ac:dyDescent="0.25">
      <c r="A942" s="4">
        <v>45137</v>
      </c>
      <c r="D942" s="1" t="str">
        <f t="shared" si="44"/>
        <v/>
      </c>
      <c r="G942" s="1" t="str">
        <f t="shared" si="42"/>
        <v/>
      </c>
      <c r="J942" s="1" t="str">
        <f t="shared" si="43"/>
        <v/>
      </c>
    </row>
    <row r="943" spans="1:11" x14ac:dyDescent="0.25">
      <c r="A943" s="4">
        <v>45138</v>
      </c>
      <c r="D943" s="1" t="str">
        <f t="shared" si="44"/>
        <v/>
      </c>
      <c r="G943" s="1" t="str">
        <f t="shared" si="42"/>
        <v/>
      </c>
      <c r="J943" s="1" t="str">
        <f t="shared" si="43"/>
        <v/>
      </c>
    </row>
    <row r="944" spans="1:11" x14ac:dyDescent="0.25">
      <c r="A944" s="4">
        <v>45139</v>
      </c>
      <c r="B944" s="1">
        <v>24.9</v>
      </c>
      <c r="D944" s="1">
        <f t="shared" si="44"/>
        <v>24.9</v>
      </c>
      <c r="E944" s="1">
        <v>28.1</v>
      </c>
      <c r="G944" s="1">
        <f t="shared" si="42"/>
        <v>28.1</v>
      </c>
      <c r="H944" s="1">
        <v>15.3</v>
      </c>
      <c r="J944" s="1">
        <f t="shared" si="43"/>
        <v>15.3</v>
      </c>
      <c r="K944" s="1">
        <v>18.399999999999999</v>
      </c>
    </row>
    <row r="945" spans="1:11" x14ac:dyDescent="0.25">
      <c r="A945" s="4">
        <v>45140</v>
      </c>
      <c r="D945" s="1" t="str">
        <f t="shared" si="44"/>
        <v/>
      </c>
      <c r="G945" s="1" t="str">
        <f t="shared" si="42"/>
        <v/>
      </c>
      <c r="J945" s="1" t="str">
        <f t="shared" si="43"/>
        <v/>
      </c>
    </row>
    <row r="946" spans="1:11" x14ac:dyDescent="0.25">
      <c r="A946" s="4">
        <v>45141</v>
      </c>
      <c r="D946" s="1" t="str">
        <f t="shared" si="44"/>
        <v/>
      </c>
      <c r="G946" s="1" t="str">
        <f t="shared" si="42"/>
        <v/>
      </c>
      <c r="J946" s="1" t="str">
        <f t="shared" si="43"/>
        <v/>
      </c>
    </row>
    <row r="947" spans="1:11" x14ac:dyDescent="0.25">
      <c r="A947" s="4">
        <v>45142</v>
      </c>
      <c r="B947" s="1">
        <v>33.6</v>
      </c>
      <c r="C947" s="1">
        <v>33.6</v>
      </c>
      <c r="D947" s="1">
        <f t="shared" si="44"/>
        <v>33.6</v>
      </c>
      <c r="E947" s="1">
        <v>23.9</v>
      </c>
      <c r="F947" s="1">
        <v>23.4</v>
      </c>
      <c r="G947" s="1">
        <f t="shared" si="42"/>
        <v>23.65</v>
      </c>
      <c r="I947" s="1">
        <v>19.600000000000001</v>
      </c>
      <c r="J947" s="1">
        <f t="shared" si="43"/>
        <v>19.600000000000001</v>
      </c>
      <c r="K947" s="1">
        <v>16.100000000000001</v>
      </c>
    </row>
    <row r="948" spans="1:11" x14ac:dyDescent="0.25">
      <c r="A948" s="4">
        <v>45143</v>
      </c>
      <c r="D948" s="1" t="str">
        <f t="shared" si="44"/>
        <v/>
      </c>
      <c r="G948" s="1" t="str">
        <f t="shared" si="42"/>
        <v/>
      </c>
      <c r="H948" s="1">
        <v>19.600000000000001</v>
      </c>
      <c r="J948" s="1">
        <f t="shared" si="43"/>
        <v>19.600000000000001</v>
      </c>
    </row>
    <row r="949" spans="1:11" x14ac:dyDescent="0.25">
      <c r="A949" s="4">
        <v>45144</v>
      </c>
      <c r="D949" s="1" t="str">
        <f t="shared" si="44"/>
        <v/>
      </c>
      <c r="G949" s="1" t="str">
        <f t="shared" si="42"/>
        <v/>
      </c>
      <c r="J949" s="1" t="str">
        <f t="shared" si="43"/>
        <v/>
      </c>
    </row>
    <row r="950" spans="1:11" x14ac:dyDescent="0.25">
      <c r="A950" s="4">
        <v>45145</v>
      </c>
      <c r="B950" s="1">
        <v>22.3</v>
      </c>
      <c r="D950" s="1">
        <f t="shared" si="44"/>
        <v>22.3</v>
      </c>
      <c r="E950" s="1">
        <v>19.2</v>
      </c>
      <c r="G950" s="1">
        <f t="shared" si="42"/>
        <v>19.2</v>
      </c>
      <c r="H950" s="1">
        <v>20.399999999999999</v>
      </c>
      <c r="J950" s="1">
        <f t="shared" si="43"/>
        <v>20.399999999999999</v>
      </c>
      <c r="K950" s="1">
        <v>20.6</v>
      </c>
    </row>
    <row r="951" spans="1:11" x14ac:dyDescent="0.25">
      <c r="A951" s="4">
        <v>45146</v>
      </c>
      <c r="D951" s="1" t="str">
        <f t="shared" si="44"/>
        <v/>
      </c>
      <c r="G951" s="1" t="str">
        <f t="shared" si="42"/>
        <v/>
      </c>
      <c r="J951" s="1" t="str">
        <f t="shared" si="43"/>
        <v/>
      </c>
    </row>
    <row r="952" spans="1:11" x14ac:dyDescent="0.25">
      <c r="A952" s="4">
        <v>45147</v>
      </c>
      <c r="D952" s="1" t="str">
        <f t="shared" si="44"/>
        <v/>
      </c>
      <c r="G952" s="1" t="str">
        <f t="shared" si="42"/>
        <v/>
      </c>
      <c r="J952" s="1" t="str">
        <f t="shared" si="43"/>
        <v/>
      </c>
    </row>
    <row r="953" spans="1:11" x14ac:dyDescent="0.25">
      <c r="A953" s="4">
        <v>45148</v>
      </c>
      <c r="B953" s="1">
        <v>22.8</v>
      </c>
      <c r="C953" s="1">
        <v>22.3</v>
      </c>
      <c r="D953" s="1">
        <f t="shared" si="44"/>
        <v>22.55</v>
      </c>
      <c r="E953" s="1">
        <v>17.7</v>
      </c>
      <c r="F953" s="1">
        <v>17.8</v>
      </c>
      <c r="G953" s="1">
        <f t="shared" si="42"/>
        <v>17.75</v>
      </c>
      <c r="H953" s="1">
        <v>15.5</v>
      </c>
      <c r="I953" s="1">
        <v>15.7</v>
      </c>
      <c r="J953" s="1">
        <f t="shared" si="43"/>
        <v>15.6</v>
      </c>
      <c r="K953" s="1">
        <v>12.4</v>
      </c>
    </row>
    <row r="954" spans="1:11" x14ac:dyDescent="0.25">
      <c r="A954" s="4">
        <v>45149</v>
      </c>
      <c r="D954" s="1" t="str">
        <f t="shared" si="44"/>
        <v/>
      </c>
      <c r="G954" s="1" t="str">
        <f t="shared" si="42"/>
        <v/>
      </c>
      <c r="J954" s="1" t="str">
        <f t="shared" si="43"/>
        <v/>
      </c>
    </row>
    <row r="955" spans="1:11" x14ac:dyDescent="0.25">
      <c r="A955" s="4">
        <v>45150</v>
      </c>
      <c r="D955" s="1" t="str">
        <f t="shared" si="44"/>
        <v/>
      </c>
      <c r="G955" s="1" t="str">
        <f t="shared" si="42"/>
        <v/>
      </c>
      <c r="J955" s="1" t="str">
        <f t="shared" si="43"/>
        <v/>
      </c>
    </row>
    <row r="956" spans="1:11" x14ac:dyDescent="0.25">
      <c r="A956" s="4">
        <v>45151</v>
      </c>
      <c r="B956" s="1">
        <v>17.5</v>
      </c>
      <c r="D956" s="1">
        <f t="shared" si="44"/>
        <v>17.5</v>
      </c>
      <c r="E956" s="1">
        <v>13.3</v>
      </c>
      <c r="G956" s="1">
        <f t="shared" si="42"/>
        <v>13.3</v>
      </c>
      <c r="H956" s="1">
        <v>20.399999999999999</v>
      </c>
      <c r="J956" s="1">
        <f t="shared" si="43"/>
        <v>20.399999999999999</v>
      </c>
      <c r="K956" s="1">
        <v>11.6</v>
      </c>
    </row>
    <row r="957" spans="1:11" x14ac:dyDescent="0.25">
      <c r="A957" s="4">
        <v>45152</v>
      </c>
      <c r="D957" s="1" t="str">
        <f t="shared" si="44"/>
        <v/>
      </c>
      <c r="G957" s="1" t="str">
        <f t="shared" si="42"/>
        <v/>
      </c>
      <c r="J957" s="1" t="str">
        <f t="shared" si="43"/>
        <v/>
      </c>
    </row>
    <row r="958" spans="1:11" x14ac:dyDescent="0.25">
      <c r="A958" s="4">
        <v>45153</v>
      </c>
      <c r="D958" s="1" t="str">
        <f t="shared" si="44"/>
        <v/>
      </c>
      <c r="G958" s="1" t="str">
        <f t="shared" si="42"/>
        <v/>
      </c>
      <c r="J958" s="1" t="str">
        <f t="shared" si="43"/>
        <v/>
      </c>
    </row>
    <row r="959" spans="1:11" x14ac:dyDescent="0.25">
      <c r="A959" s="4">
        <v>45154</v>
      </c>
      <c r="B959" s="1">
        <v>21.9</v>
      </c>
      <c r="C959" s="1">
        <v>22.1</v>
      </c>
      <c r="D959" s="1">
        <f t="shared" si="44"/>
        <v>22</v>
      </c>
      <c r="E959" s="1">
        <v>24.4</v>
      </c>
      <c r="F959" s="1">
        <v>24.4</v>
      </c>
      <c r="G959" s="1">
        <f t="shared" si="42"/>
        <v>24.4</v>
      </c>
      <c r="H959" s="1">
        <v>24.6</v>
      </c>
      <c r="I959" s="1">
        <v>23.7</v>
      </c>
      <c r="J959" s="1">
        <f t="shared" si="43"/>
        <v>24.15</v>
      </c>
      <c r="K959" s="1">
        <v>14.7</v>
      </c>
    </row>
    <row r="960" spans="1:11" x14ac:dyDescent="0.25">
      <c r="A960" s="4">
        <v>45155</v>
      </c>
      <c r="D960" s="1" t="str">
        <f t="shared" si="44"/>
        <v/>
      </c>
      <c r="G960" s="1" t="str">
        <f t="shared" si="42"/>
        <v/>
      </c>
      <c r="J960" s="1" t="str">
        <f t="shared" si="43"/>
        <v/>
      </c>
    </row>
    <row r="961" spans="1:11" x14ac:dyDescent="0.25">
      <c r="A961" s="4">
        <v>45156</v>
      </c>
      <c r="D961" s="1" t="str">
        <f t="shared" si="44"/>
        <v/>
      </c>
      <c r="G961" s="1" t="str">
        <f t="shared" si="42"/>
        <v/>
      </c>
      <c r="J961" s="1" t="str">
        <f t="shared" si="43"/>
        <v/>
      </c>
    </row>
    <row r="962" spans="1:11" x14ac:dyDescent="0.25">
      <c r="A962" s="4">
        <v>45157</v>
      </c>
      <c r="B962" s="1">
        <v>36.4</v>
      </c>
      <c r="D962" s="1">
        <f t="shared" si="44"/>
        <v>36.4</v>
      </c>
      <c r="E962" s="1">
        <v>35.6</v>
      </c>
      <c r="G962" s="1">
        <f t="shared" ref="G962:G1025" si="45">IF(ISERROR(AVERAGE(E962:F962))=FALSE,AVERAGE(E962:F962),"")</f>
        <v>35.6</v>
      </c>
      <c r="H962" s="1">
        <v>23.1</v>
      </c>
      <c r="J962" s="1">
        <f t="shared" ref="J962:J1025" si="46">IF(ISERROR(AVERAGE(H962:I962))=FALSE,AVERAGE(H962:I962),"")</f>
        <v>23.1</v>
      </c>
      <c r="K962" s="1">
        <v>28.3</v>
      </c>
    </row>
    <row r="963" spans="1:11" x14ac:dyDescent="0.25">
      <c r="A963" s="4">
        <v>45158</v>
      </c>
      <c r="D963" s="1" t="str">
        <f t="shared" ref="D963:D1026" si="47">IF(ISERROR(AVERAGE(B963:C963))=FALSE,AVERAGE(B963:C963),"")</f>
        <v/>
      </c>
      <c r="G963" s="1" t="str">
        <f t="shared" si="45"/>
        <v/>
      </c>
      <c r="J963" s="1" t="str">
        <f t="shared" si="46"/>
        <v/>
      </c>
    </row>
    <row r="964" spans="1:11" x14ac:dyDescent="0.25">
      <c r="A964" s="4">
        <v>45159</v>
      </c>
      <c r="D964" s="1" t="str">
        <f t="shared" si="47"/>
        <v/>
      </c>
      <c r="G964" s="1" t="str">
        <f t="shared" si="45"/>
        <v/>
      </c>
      <c r="J964" s="1" t="str">
        <f t="shared" si="46"/>
        <v/>
      </c>
    </row>
    <row r="965" spans="1:11" x14ac:dyDescent="0.25">
      <c r="A965" s="4">
        <v>45160</v>
      </c>
      <c r="B965" s="1">
        <v>48.7</v>
      </c>
      <c r="C965" s="1">
        <v>47.8</v>
      </c>
      <c r="D965" s="1">
        <f t="shared" si="47"/>
        <v>48.25</v>
      </c>
      <c r="E965" s="1">
        <v>46</v>
      </c>
      <c r="F965" s="1">
        <v>45.4</v>
      </c>
      <c r="G965" s="1">
        <f t="shared" si="45"/>
        <v>45.7</v>
      </c>
      <c r="H965" s="1">
        <v>32</v>
      </c>
      <c r="I965" s="1">
        <v>31.7</v>
      </c>
      <c r="J965" s="1">
        <f t="shared" si="46"/>
        <v>31.85</v>
      </c>
      <c r="K965" s="1">
        <v>34.200000000000003</v>
      </c>
    </row>
    <row r="966" spans="1:11" x14ac:dyDescent="0.25">
      <c r="A966" s="4">
        <v>45161</v>
      </c>
      <c r="D966" s="1" t="str">
        <f t="shared" si="47"/>
        <v/>
      </c>
      <c r="G966" s="1" t="str">
        <f t="shared" si="45"/>
        <v/>
      </c>
      <c r="J966" s="1" t="str">
        <f t="shared" si="46"/>
        <v/>
      </c>
    </row>
    <row r="967" spans="1:11" x14ac:dyDescent="0.25">
      <c r="A967" s="4">
        <v>45162</v>
      </c>
      <c r="D967" s="1" t="str">
        <f t="shared" si="47"/>
        <v/>
      </c>
      <c r="G967" s="1" t="str">
        <f t="shared" si="45"/>
        <v/>
      </c>
      <c r="J967" s="1" t="str">
        <f t="shared" si="46"/>
        <v/>
      </c>
    </row>
    <row r="968" spans="1:11" x14ac:dyDescent="0.25">
      <c r="A968" s="4">
        <v>45163</v>
      </c>
      <c r="D968" s="1" t="str">
        <f t="shared" si="47"/>
        <v/>
      </c>
      <c r="E968" s="1">
        <v>29.5</v>
      </c>
      <c r="G968" s="1">
        <f t="shared" si="45"/>
        <v>29.5</v>
      </c>
      <c r="H968" s="1">
        <v>29.5</v>
      </c>
      <c r="J968" s="1">
        <f t="shared" si="46"/>
        <v>29.5</v>
      </c>
    </row>
    <row r="969" spans="1:11" x14ac:dyDescent="0.25">
      <c r="A969" s="4">
        <v>45164</v>
      </c>
      <c r="D969" s="1" t="str">
        <f t="shared" si="47"/>
        <v/>
      </c>
      <c r="G969" s="1" t="str">
        <f t="shared" si="45"/>
        <v/>
      </c>
      <c r="J969" s="1" t="str">
        <f t="shared" si="46"/>
        <v/>
      </c>
    </row>
    <row r="970" spans="1:11" x14ac:dyDescent="0.25">
      <c r="A970" s="4">
        <v>45165</v>
      </c>
      <c r="D970" s="1" t="str">
        <f t="shared" si="47"/>
        <v/>
      </c>
      <c r="G970" s="1" t="str">
        <f t="shared" si="45"/>
        <v/>
      </c>
      <c r="J970" s="1" t="str">
        <f t="shared" si="46"/>
        <v/>
      </c>
    </row>
    <row r="971" spans="1:11" x14ac:dyDescent="0.25">
      <c r="A971" s="4">
        <v>45166</v>
      </c>
      <c r="B971" s="1">
        <v>34.1</v>
      </c>
      <c r="C971" s="1">
        <v>34.4</v>
      </c>
      <c r="D971" s="1">
        <f t="shared" si="47"/>
        <v>34.25</v>
      </c>
      <c r="E971" s="1">
        <v>29.6</v>
      </c>
      <c r="F971" s="1">
        <v>30.6</v>
      </c>
      <c r="G971" s="1">
        <f t="shared" si="45"/>
        <v>30.1</v>
      </c>
      <c r="H971" s="1">
        <v>22.6</v>
      </c>
      <c r="I971" s="1">
        <v>22.3</v>
      </c>
      <c r="J971" s="1">
        <f t="shared" si="46"/>
        <v>22.450000000000003</v>
      </c>
    </row>
    <row r="972" spans="1:11" x14ac:dyDescent="0.25">
      <c r="A972" s="4">
        <v>45167</v>
      </c>
      <c r="D972" s="1" t="str">
        <f t="shared" si="47"/>
        <v/>
      </c>
      <c r="G972" s="1" t="str">
        <f t="shared" si="45"/>
        <v/>
      </c>
      <c r="J972" s="1" t="str">
        <f t="shared" si="46"/>
        <v/>
      </c>
    </row>
    <row r="973" spans="1:11" x14ac:dyDescent="0.25">
      <c r="A973" s="4">
        <v>45168</v>
      </c>
      <c r="D973" s="1" t="str">
        <f t="shared" si="47"/>
        <v/>
      </c>
      <c r="G973" s="1" t="str">
        <f t="shared" si="45"/>
        <v/>
      </c>
      <c r="J973" s="1" t="str">
        <f t="shared" si="46"/>
        <v/>
      </c>
      <c r="K973" s="1">
        <v>39.5</v>
      </c>
    </row>
    <row r="974" spans="1:11" x14ac:dyDescent="0.25">
      <c r="A974" s="4">
        <v>45169</v>
      </c>
      <c r="B974" s="1">
        <v>28.2</v>
      </c>
      <c r="D974" s="1">
        <f t="shared" si="47"/>
        <v>28.2</v>
      </c>
      <c r="E974" s="1">
        <v>30.1</v>
      </c>
      <c r="G974" s="1">
        <f t="shared" si="45"/>
        <v>30.1</v>
      </c>
      <c r="H974" s="1">
        <v>10.8</v>
      </c>
      <c r="J974" s="1">
        <f t="shared" si="46"/>
        <v>10.8</v>
      </c>
      <c r="K974" s="1">
        <v>20.6</v>
      </c>
    </row>
    <row r="975" spans="1:11" x14ac:dyDescent="0.25">
      <c r="A975" s="4">
        <v>45170</v>
      </c>
      <c r="D975" s="1" t="str">
        <f t="shared" si="47"/>
        <v/>
      </c>
      <c r="G975" s="1" t="str">
        <f t="shared" si="45"/>
        <v/>
      </c>
      <c r="J975" s="1" t="str">
        <f t="shared" si="46"/>
        <v/>
      </c>
      <c r="K975" s="1">
        <v>17.3</v>
      </c>
    </row>
    <row r="976" spans="1:11" x14ac:dyDescent="0.25">
      <c r="A976" s="4">
        <v>45171</v>
      </c>
      <c r="D976" s="1" t="str">
        <f t="shared" si="47"/>
        <v/>
      </c>
      <c r="G976" s="1" t="str">
        <f t="shared" si="45"/>
        <v/>
      </c>
      <c r="J976" s="1" t="str">
        <f t="shared" si="46"/>
        <v/>
      </c>
    </row>
    <row r="977" spans="1:11" x14ac:dyDescent="0.25">
      <c r="A977" s="4">
        <v>45172</v>
      </c>
      <c r="B977" s="1">
        <v>35.1</v>
      </c>
      <c r="C977" s="1">
        <v>35.6</v>
      </c>
      <c r="D977" s="1">
        <f t="shared" si="47"/>
        <v>35.35</v>
      </c>
      <c r="E977" s="1">
        <v>33.6</v>
      </c>
      <c r="F977" s="1">
        <v>34.9</v>
      </c>
      <c r="G977" s="1">
        <f t="shared" si="45"/>
        <v>34.25</v>
      </c>
      <c r="H977" s="1">
        <v>23.5</v>
      </c>
      <c r="I977" s="1">
        <v>23.6</v>
      </c>
      <c r="J977" s="1">
        <f t="shared" si="46"/>
        <v>23.55</v>
      </c>
    </row>
    <row r="978" spans="1:11" x14ac:dyDescent="0.25">
      <c r="A978" s="4">
        <v>45173</v>
      </c>
      <c r="D978" s="1" t="str">
        <f t="shared" si="47"/>
        <v/>
      </c>
      <c r="G978" s="1" t="str">
        <f t="shared" si="45"/>
        <v/>
      </c>
      <c r="J978" s="1" t="str">
        <f t="shared" si="46"/>
        <v/>
      </c>
    </row>
    <row r="979" spans="1:11" x14ac:dyDescent="0.25">
      <c r="A979" s="4">
        <v>45174</v>
      </c>
      <c r="D979" s="1" t="str">
        <f t="shared" si="47"/>
        <v/>
      </c>
      <c r="G979" s="1" t="str">
        <f t="shared" si="45"/>
        <v/>
      </c>
      <c r="J979" s="1" t="str">
        <f t="shared" si="46"/>
        <v/>
      </c>
    </row>
    <row r="980" spans="1:11" x14ac:dyDescent="0.25">
      <c r="A980" s="4">
        <v>45175</v>
      </c>
      <c r="B980" s="1">
        <v>39.200000000000003</v>
      </c>
      <c r="D980" s="1">
        <f t="shared" si="47"/>
        <v>39.200000000000003</v>
      </c>
      <c r="E980" s="1">
        <v>55.8</v>
      </c>
      <c r="G980" s="1">
        <f t="shared" si="45"/>
        <v>55.8</v>
      </c>
      <c r="H980" s="1">
        <v>42.8</v>
      </c>
      <c r="J980" s="1">
        <f t="shared" si="46"/>
        <v>42.8</v>
      </c>
      <c r="K980" s="1">
        <v>48.1</v>
      </c>
    </row>
    <row r="981" spans="1:11" x14ac:dyDescent="0.25">
      <c r="A981" s="4">
        <v>45176</v>
      </c>
      <c r="D981" s="1" t="str">
        <f t="shared" si="47"/>
        <v/>
      </c>
      <c r="G981" s="1" t="str">
        <f t="shared" si="45"/>
        <v/>
      </c>
      <c r="J981" s="1" t="str">
        <f t="shared" si="46"/>
        <v/>
      </c>
    </row>
    <row r="982" spans="1:11" x14ac:dyDescent="0.25">
      <c r="A982" s="4">
        <v>45177</v>
      </c>
      <c r="D982" s="1" t="str">
        <f t="shared" si="47"/>
        <v/>
      </c>
      <c r="G982" s="1" t="str">
        <f t="shared" si="45"/>
        <v/>
      </c>
      <c r="J982" s="1" t="str">
        <f t="shared" si="46"/>
        <v/>
      </c>
    </row>
    <row r="983" spans="1:11" x14ac:dyDescent="0.25">
      <c r="A983" s="4">
        <v>45178</v>
      </c>
      <c r="B983" s="1">
        <v>21.4</v>
      </c>
      <c r="C983" s="1">
        <v>21.1</v>
      </c>
      <c r="D983" s="1">
        <f t="shared" si="47"/>
        <v>21.25</v>
      </c>
      <c r="E983" s="1">
        <v>40.200000000000003</v>
      </c>
      <c r="F983" s="1">
        <v>39.6</v>
      </c>
      <c r="G983" s="1">
        <f t="shared" si="45"/>
        <v>39.900000000000006</v>
      </c>
      <c r="H983" s="1">
        <v>14.8</v>
      </c>
      <c r="I983" s="1">
        <v>14.7</v>
      </c>
      <c r="J983" s="1">
        <f t="shared" si="46"/>
        <v>14.75</v>
      </c>
      <c r="K983" s="1">
        <v>13.3</v>
      </c>
    </row>
    <row r="984" spans="1:11" x14ac:dyDescent="0.25">
      <c r="A984" s="4">
        <v>45179</v>
      </c>
      <c r="D984" s="1" t="str">
        <f t="shared" si="47"/>
        <v/>
      </c>
      <c r="G984" s="1" t="str">
        <f t="shared" si="45"/>
        <v/>
      </c>
      <c r="J984" s="1" t="str">
        <f t="shared" si="46"/>
        <v/>
      </c>
      <c r="K984" s="1">
        <v>23</v>
      </c>
    </row>
    <row r="985" spans="1:11" x14ac:dyDescent="0.25">
      <c r="A985" s="4">
        <v>45180</v>
      </c>
      <c r="D985" s="1" t="str">
        <f t="shared" si="47"/>
        <v/>
      </c>
      <c r="G985" s="1" t="str">
        <f t="shared" si="45"/>
        <v/>
      </c>
      <c r="J985" s="1" t="str">
        <f t="shared" si="46"/>
        <v/>
      </c>
    </row>
    <row r="986" spans="1:11" x14ac:dyDescent="0.25">
      <c r="A986" s="4">
        <v>45181</v>
      </c>
      <c r="B986" s="1">
        <v>15.9</v>
      </c>
      <c r="D986" s="1">
        <f t="shared" si="47"/>
        <v>15.9</v>
      </c>
      <c r="E986" s="1">
        <v>23.6</v>
      </c>
      <c r="G986" s="1">
        <f t="shared" si="45"/>
        <v>23.6</v>
      </c>
      <c r="H986" s="1">
        <v>9.9</v>
      </c>
      <c r="J986" s="1">
        <f t="shared" si="46"/>
        <v>9.9</v>
      </c>
      <c r="K986" s="1">
        <v>10.199999999999999</v>
      </c>
    </row>
    <row r="987" spans="1:11" x14ac:dyDescent="0.25">
      <c r="A987" s="4">
        <v>45182</v>
      </c>
      <c r="D987" s="1" t="str">
        <f t="shared" si="47"/>
        <v/>
      </c>
      <c r="G987" s="1" t="str">
        <f t="shared" si="45"/>
        <v/>
      </c>
      <c r="J987" s="1" t="str">
        <f t="shared" si="46"/>
        <v/>
      </c>
    </row>
    <row r="988" spans="1:11" x14ac:dyDescent="0.25">
      <c r="A988" s="4">
        <v>45183</v>
      </c>
      <c r="D988" s="1" t="str">
        <f t="shared" si="47"/>
        <v/>
      </c>
      <c r="G988" s="1" t="str">
        <f t="shared" si="45"/>
        <v/>
      </c>
      <c r="J988" s="1" t="str">
        <f t="shared" si="46"/>
        <v/>
      </c>
    </row>
    <row r="989" spans="1:11" x14ac:dyDescent="0.25">
      <c r="A989" s="4">
        <v>45184</v>
      </c>
      <c r="B989" s="1">
        <v>33.5</v>
      </c>
      <c r="C989" s="1">
        <v>32.4</v>
      </c>
      <c r="D989" s="1">
        <f t="shared" si="47"/>
        <v>32.950000000000003</v>
      </c>
      <c r="E989" s="1">
        <v>33.5</v>
      </c>
      <c r="F989" s="1">
        <v>32.200000000000003</v>
      </c>
      <c r="G989" s="1">
        <f t="shared" si="45"/>
        <v>32.85</v>
      </c>
      <c r="H989" s="1">
        <v>15.8</v>
      </c>
      <c r="I989" s="1">
        <v>13.8</v>
      </c>
      <c r="J989" s="1">
        <f t="shared" si="46"/>
        <v>14.8</v>
      </c>
      <c r="K989" s="1">
        <v>23.3</v>
      </c>
    </row>
    <row r="990" spans="1:11" x14ac:dyDescent="0.25">
      <c r="A990" s="4">
        <v>45185</v>
      </c>
      <c r="D990" s="1" t="str">
        <f t="shared" si="47"/>
        <v/>
      </c>
      <c r="G990" s="1" t="str">
        <f t="shared" si="45"/>
        <v/>
      </c>
      <c r="J990" s="1" t="str">
        <f t="shared" si="46"/>
        <v/>
      </c>
    </row>
    <row r="991" spans="1:11" x14ac:dyDescent="0.25">
      <c r="A991" s="4">
        <v>45186</v>
      </c>
      <c r="D991" s="1" t="str">
        <f t="shared" si="47"/>
        <v/>
      </c>
      <c r="G991" s="1" t="str">
        <f t="shared" si="45"/>
        <v/>
      </c>
      <c r="J991" s="1" t="str">
        <f t="shared" si="46"/>
        <v/>
      </c>
    </row>
    <row r="992" spans="1:11" x14ac:dyDescent="0.25">
      <c r="A992" s="4">
        <v>45187</v>
      </c>
      <c r="B992" s="1">
        <v>30.8</v>
      </c>
      <c r="D992" s="1">
        <f t="shared" si="47"/>
        <v>30.8</v>
      </c>
      <c r="E992" s="1">
        <v>31</v>
      </c>
      <c r="G992" s="1">
        <f t="shared" si="45"/>
        <v>31</v>
      </c>
      <c r="H992" s="1">
        <v>17.2</v>
      </c>
      <c r="J992" s="1">
        <f t="shared" si="46"/>
        <v>17.2</v>
      </c>
      <c r="K992" s="1">
        <v>18.399999999999999</v>
      </c>
    </row>
    <row r="993" spans="1:11" x14ac:dyDescent="0.25">
      <c r="A993" s="4">
        <v>45188</v>
      </c>
      <c r="D993" s="1" t="str">
        <f t="shared" si="47"/>
        <v/>
      </c>
      <c r="G993" s="1" t="str">
        <f t="shared" si="45"/>
        <v/>
      </c>
      <c r="J993" s="1" t="str">
        <f t="shared" si="46"/>
        <v/>
      </c>
    </row>
    <row r="994" spans="1:11" x14ac:dyDescent="0.25">
      <c r="A994" s="4">
        <v>45189</v>
      </c>
      <c r="D994" s="1" t="str">
        <f t="shared" si="47"/>
        <v/>
      </c>
      <c r="G994" s="1" t="str">
        <f t="shared" si="45"/>
        <v/>
      </c>
      <c r="J994" s="1" t="str">
        <f t="shared" si="46"/>
        <v/>
      </c>
    </row>
    <row r="995" spans="1:11" x14ac:dyDescent="0.25">
      <c r="A995" s="4">
        <v>45190</v>
      </c>
      <c r="B995" s="1">
        <v>26.3</v>
      </c>
      <c r="C995" s="1">
        <v>26.8</v>
      </c>
      <c r="D995" s="1">
        <f t="shared" si="47"/>
        <v>26.55</v>
      </c>
      <c r="E995" s="1">
        <v>21.7</v>
      </c>
      <c r="F995" s="1">
        <v>23.2</v>
      </c>
      <c r="G995" s="1">
        <f t="shared" si="45"/>
        <v>22.45</v>
      </c>
      <c r="H995" s="1">
        <v>18</v>
      </c>
      <c r="I995" s="1">
        <v>18</v>
      </c>
      <c r="J995" s="1">
        <f t="shared" si="46"/>
        <v>18</v>
      </c>
      <c r="K995" s="1">
        <v>23.3</v>
      </c>
    </row>
    <row r="996" spans="1:11" x14ac:dyDescent="0.25">
      <c r="A996" s="4">
        <v>45191</v>
      </c>
      <c r="D996" s="1" t="str">
        <f t="shared" si="47"/>
        <v/>
      </c>
      <c r="G996" s="1" t="str">
        <f t="shared" si="45"/>
        <v/>
      </c>
      <c r="J996" s="1" t="str">
        <f t="shared" si="46"/>
        <v/>
      </c>
    </row>
    <row r="997" spans="1:11" x14ac:dyDescent="0.25">
      <c r="A997" s="4">
        <v>45192</v>
      </c>
      <c r="D997" s="1" t="str">
        <f t="shared" si="47"/>
        <v/>
      </c>
      <c r="G997" s="1" t="str">
        <f t="shared" si="45"/>
        <v/>
      </c>
      <c r="J997" s="1" t="str">
        <f t="shared" si="46"/>
        <v/>
      </c>
    </row>
    <row r="998" spans="1:11" x14ac:dyDescent="0.25">
      <c r="A998" s="4">
        <v>45193</v>
      </c>
      <c r="B998" s="1">
        <v>22.2</v>
      </c>
      <c r="D998" s="1">
        <f t="shared" si="47"/>
        <v>22.2</v>
      </c>
      <c r="E998" s="1">
        <v>13.8</v>
      </c>
      <c r="G998" s="1">
        <f t="shared" si="45"/>
        <v>13.8</v>
      </c>
      <c r="H998" s="1">
        <v>17.899999999999999</v>
      </c>
      <c r="J998" s="1">
        <f t="shared" si="46"/>
        <v>17.899999999999999</v>
      </c>
      <c r="K998" s="1">
        <v>16.8</v>
      </c>
    </row>
    <row r="999" spans="1:11" x14ac:dyDescent="0.25">
      <c r="A999" s="4">
        <v>45194</v>
      </c>
      <c r="D999" s="1" t="str">
        <f t="shared" si="47"/>
        <v/>
      </c>
      <c r="G999" s="1" t="str">
        <f t="shared" si="45"/>
        <v/>
      </c>
      <c r="J999" s="1" t="str">
        <f t="shared" si="46"/>
        <v/>
      </c>
    </row>
    <row r="1000" spans="1:11" x14ac:dyDescent="0.25">
      <c r="A1000" s="4">
        <v>45195</v>
      </c>
      <c r="D1000" s="1" t="str">
        <f t="shared" si="47"/>
        <v/>
      </c>
      <c r="G1000" s="1" t="str">
        <f t="shared" si="45"/>
        <v/>
      </c>
      <c r="J1000" s="1" t="str">
        <f t="shared" si="46"/>
        <v/>
      </c>
    </row>
    <row r="1001" spans="1:11" x14ac:dyDescent="0.25">
      <c r="A1001" s="4">
        <v>45196</v>
      </c>
      <c r="B1001" s="1">
        <v>15.4</v>
      </c>
      <c r="C1001" s="1">
        <v>16</v>
      </c>
      <c r="D1001" s="1">
        <f t="shared" si="47"/>
        <v>15.7</v>
      </c>
      <c r="E1001" s="1">
        <v>19.100000000000001</v>
      </c>
      <c r="F1001" s="1">
        <v>18.5</v>
      </c>
      <c r="G1001" s="1">
        <f t="shared" si="45"/>
        <v>18.8</v>
      </c>
      <c r="H1001" s="1">
        <v>18.600000000000001</v>
      </c>
      <c r="I1001" s="1">
        <v>18.100000000000001</v>
      </c>
      <c r="J1001" s="1">
        <f t="shared" si="46"/>
        <v>18.350000000000001</v>
      </c>
      <c r="K1001" s="1">
        <v>14</v>
      </c>
    </row>
    <row r="1002" spans="1:11" x14ac:dyDescent="0.25">
      <c r="A1002" s="4">
        <v>45197</v>
      </c>
      <c r="D1002" s="1" t="str">
        <f t="shared" si="47"/>
        <v/>
      </c>
      <c r="G1002" s="1" t="str">
        <f t="shared" si="45"/>
        <v/>
      </c>
      <c r="J1002" s="1" t="str">
        <f t="shared" si="46"/>
        <v/>
      </c>
    </row>
    <row r="1003" spans="1:11" x14ac:dyDescent="0.25">
      <c r="A1003" s="4">
        <v>45198</v>
      </c>
      <c r="D1003" s="1" t="str">
        <f t="shared" si="47"/>
        <v/>
      </c>
      <c r="G1003" s="1" t="str">
        <f t="shared" si="45"/>
        <v/>
      </c>
      <c r="J1003" s="1" t="str">
        <f t="shared" si="46"/>
        <v/>
      </c>
    </row>
    <row r="1004" spans="1:11" x14ac:dyDescent="0.25">
      <c r="A1004" s="4">
        <v>45199</v>
      </c>
      <c r="B1004" s="1">
        <v>37.299999999999997</v>
      </c>
      <c r="D1004" s="1">
        <f t="shared" si="47"/>
        <v>37.299999999999997</v>
      </c>
      <c r="E1004" s="1">
        <v>30.7</v>
      </c>
      <c r="G1004" s="1">
        <f t="shared" si="45"/>
        <v>30.7</v>
      </c>
      <c r="H1004" s="1">
        <v>23.2</v>
      </c>
      <c r="J1004" s="1">
        <f t="shared" si="46"/>
        <v>23.2</v>
      </c>
      <c r="K1004" s="1">
        <v>24.2</v>
      </c>
    </row>
    <row r="1005" spans="1:11" x14ac:dyDescent="0.25">
      <c r="A1005" s="4">
        <v>45200</v>
      </c>
      <c r="D1005" s="1" t="str">
        <f t="shared" si="47"/>
        <v/>
      </c>
      <c r="G1005" s="1" t="str">
        <f t="shared" si="45"/>
        <v/>
      </c>
      <c r="J1005" s="1" t="str">
        <f t="shared" si="46"/>
        <v/>
      </c>
    </row>
    <row r="1006" spans="1:11" x14ac:dyDescent="0.25">
      <c r="A1006" s="4">
        <v>45201</v>
      </c>
      <c r="D1006" s="1" t="str">
        <f t="shared" si="47"/>
        <v/>
      </c>
      <c r="G1006" s="1" t="str">
        <f t="shared" si="45"/>
        <v/>
      </c>
      <c r="J1006" s="1" t="str">
        <f t="shared" si="46"/>
        <v/>
      </c>
    </row>
    <row r="1007" spans="1:11" x14ac:dyDescent="0.25">
      <c r="A1007" s="4">
        <v>45202</v>
      </c>
      <c r="B1007" s="1">
        <v>54.1</v>
      </c>
      <c r="C1007" s="1">
        <v>52.7</v>
      </c>
      <c r="D1007" s="1">
        <f t="shared" si="47"/>
        <v>53.400000000000006</v>
      </c>
      <c r="E1007" s="1">
        <v>44.2</v>
      </c>
      <c r="F1007" s="1">
        <v>44.2</v>
      </c>
      <c r="G1007" s="1">
        <f t="shared" si="45"/>
        <v>44.2</v>
      </c>
      <c r="H1007" s="1">
        <v>35.200000000000003</v>
      </c>
      <c r="I1007" s="1">
        <v>33.700000000000003</v>
      </c>
      <c r="J1007" s="1">
        <f t="shared" si="46"/>
        <v>34.450000000000003</v>
      </c>
      <c r="K1007" s="1">
        <v>26.5</v>
      </c>
    </row>
    <row r="1008" spans="1:11" x14ac:dyDescent="0.25">
      <c r="A1008" s="4">
        <v>45203</v>
      </c>
      <c r="D1008" s="1" t="str">
        <f t="shared" si="47"/>
        <v/>
      </c>
      <c r="G1008" s="1" t="str">
        <f t="shared" si="45"/>
        <v/>
      </c>
      <c r="J1008" s="1" t="str">
        <f t="shared" si="46"/>
        <v/>
      </c>
    </row>
    <row r="1009" spans="1:11" x14ac:dyDescent="0.25">
      <c r="A1009" s="4">
        <v>45204</v>
      </c>
      <c r="D1009" s="1" t="str">
        <f t="shared" si="47"/>
        <v/>
      </c>
      <c r="G1009" s="1" t="str">
        <f t="shared" si="45"/>
        <v/>
      </c>
      <c r="J1009" s="1" t="str">
        <f t="shared" si="46"/>
        <v/>
      </c>
    </row>
    <row r="1010" spans="1:11" x14ac:dyDescent="0.25">
      <c r="A1010" s="4">
        <v>45205</v>
      </c>
      <c r="B1010" s="1">
        <v>13.8</v>
      </c>
      <c r="D1010" s="1">
        <f t="shared" si="47"/>
        <v>13.8</v>
      </c>
      <c r="E1010" s="1">
        <v>17.7</v>
      </c>
      <c r="G1010" s="1">
        <f t="shared" si="45"/>
        <v>17.7</v>
      </c>
      <c r="H1010" s="1">
        <v>16.100000000000001</v>
      </c>
      <c r="J1010" s="1">
        <f t="shared" si="46"/>
        <v>16.100000000000001</v>
      </c>
      <c r="K1010" s="1">
        <v>12.2</v>
      </c>
    </row>
    <row r="1011" spans="1:11" x14ac:dyDescent="0.25">
      <c r="A1011" s="4">
        <v>45206</v>
      </c>
      <c r="D1011" s="1" t="str">
        <f t="shared" si="47"/>
        <v/>
      </c>
      <c r="G1011" s="1" t="str">
        <f t="shared" si="45"/>
        <v/>
      </c>
      <c r="J1011" s="1" t="str">
        <f t="shared" si="46"/>
        <v/>
      </c>
    </row>
    <row r="1012" spans="1:11" x14ac:dyDescent="0.25">
      <c r="A1012" s="4">
        <v>45207</v>
      </c>
      <c r="D1012" s="1" t="str">
        <f t="shared" si="47"/>
        <v/>
      </c>
      <c r="G1012" s="1" t="str">
        <f t="shared" si="45"/>
        <v/>
      </c>
      <c r="J1012" s="1" t="str">
        <f t="shared" si="46"/>
        <v/>
      </c>
    </row>
    <row r="1013" spans="1:11" x14ac:dyDescent="0.25">
      <c r="A1013" s="4">
        <v>45208</v>
      </c>
      <c r="B1013" s="1">
        <v>21.7</v>
      </c>
      <c r="C1013" s="1">
        <v>22</v>
      </c>
      <c r="D1013" s="1">
        <f t="shared" si="47"/>
        <v>21.85</v>
      </c>
      <c r="E1013" s="1">
        <v>29.7</v>
      </c>
      <c r="F1013" s="1">
        <v>30.1</v>
      </c>
      <c r="G1013" s="1">
        <f t="shared" si="45"/>
        <v>29.9</v>
      </c>
      <c r="H1013" s="1">
        <v>21.7</v>
      </c>
      <c r="I1013" s="1">
        <v>24.9</v>
      </c>
      <c r="J1013" s="1">
        <f t="shared" si="46"/>
        <v>23.299999999999997</v>
      </c>
      <c r="K1013" s="1">
        <v>17.5</v>
      </c>
    </row>
    <row r="1014" spans="1:11" x14ac:dyDescent="0.25">
      <c r="A1014" s="4">
        <v>45209</v>
      </c>
      <c r="D1014" s="1" t="str">
        <f t="shared" si="47"/>
        <v/>
      </c>
      <c r="G1014" s="1" t="str">
        <f t="shared" si="45"/>
        <v/>
      </c>
      <c r="J1014" s="1" t="str">
        <f t="shared" si="46"/>
        <v/>
      </c>
    </row>
    <row r="1015" spans="1:11" x14ac:dyDescent="0.25">
      <c r="A1015" s="4">
        <v>45210</v>
      </c>
      <c r="D1015" s="1" t="str">
        <f t="shared" si="47"/>
        <v/>
      </c>
      <c r="G1015" s="1" t="str">
        <f t="shared" si="45"/>
        <v/>
      </c>
      <c r="J1015" s="1" t="str">
        <f t="shared" si="46"/>
        <v/>
      </c>
    </row>
    <row r="1016" spans="1:11" x14ac:dyDescent="0.25">
      <c r="A1016" s="4">
        <v>45211</v>
      </c>
      <c r="B1016" s="1">
        <v>14.8</v>
      </c>
      <c r="D1016" s="1">
        <f t="shared" si="47"/>
        <v>14.8</v>
      </c>
      <c r="E1016" s="1">
        <v>18.899999999999999</v>
      </c>
      <c r="G1016" s="1">
        <f t="shared" si="45"/>
        <v>18.899999999999999</v>
      </c>
      <c r="H1016" s="1">
        <v>17.3</v>
      </c>
      <c r="J1016" s="1">
        <f t="shared" si="46"/>
        <v>17.3</v>
      </c>
      <c r="K1016" s="1">
        <v>13.5</v>
      </c>
    </row>
    <row r="1017" spans="1:11" x14ac:dyDescent="0.25">
      <c r="A1017" s="4">
        <v>45212</v>
      </c>
      <c r="D1017" s="1" t="str">
        <f t="shared" si="47"/>
        <v/>
      </c>
      <c r="G1017" s="1" t="str">
        <f t="shared" si="45"/>
        <v/>
      </c>
      <c r="J1017" s="1" t="str">
        <f t="shared" si="46"/>
        <v/>
      </c>
    </row>
    <row r="1018" spans="1:11" x14ac:dyDescent="0.25">
      <c r="A1018" s="4">
        <v>45213</v>
      </c>
      <c r="D1018" s="1" t="str">
        <f t="shared" si="47"/>
        <v/>
      </c>
      <c r="G1018" s="1" t="str">
        <f t="shared" si="45"/>
        <v/>
      </c>
      <c r="J1018" s="1" t="str">
        <f t="shared" si="46"/>
        <v/>
      </c>
    </row>
    <row r="1019" spans="1:11" x14ac:dyDescent="0.25">
      <c r="A1019" s="4">
        <v>45214</v>
      </c>
      <c r="B1019" s="1">
        <v>4</v>
      </c>
      <c r="C1019" s="1">
        <v>4.2</v>
      </c>
      <c r="D1019" s="1">
        <f t="shared" si="47"/>
        <v>4.0999999999999996</v>
      </c>
      <c r="E1019" s="1">
        <v>5.6</v>
      </c>
      <c r="F1019" s="1">
        <v>6.1</v>
      </c>
      <c r="G1019" s="1">
        <f t="shared" si="45"/>
        <v>5.85</v>
      </c>
      <c r="H1019" s="1">
        <v>4.8</v>
      </c>
      <c r="I1019" s="1">
        <v>5</v>
      </c>
      <c r="J1019" s="1">
        <f t="shared" si="46"/>
        <v>4.9000000000000004</v>
      </c>
      <c r="K1019" s="1">
        <v>3.9</v>
      </c>
    </row>
    <row r="1020" spans="1:11" x14ac:dyDescent="0.25">
      <c r="A1020" s="4">
        <v>45215</v>
      </c>
      <c r="D1020" s="1" t="str">
        <f t="shared" si="47"/>
        <v/>
      </c>
      <c r="G1020" s="1" t="str">
        <f t="shared" si="45"/>
        <v/>
      </c>
      <c r="J1020" s="1" t="str">
        <f t="shared" si="46"/>
        <v/>
      </c>
    </row>
    <row r="1021" spans="1:11" x14ac:dyDescent="0.25">
      <c r="A1021" s="4">
        <v>45216</v>
      </c>
      <c r="D1021" s="1" t="str">
        <f t="shared" si="47"/>
        <v/>
      </c>
      <c r="G1021" s="1" t="str">
        <f t="shared" si="45"/>
        <v/>
      </c>
      <c r="J1021" s="1" t="str">
        <f t="shared" si="46"/>
        <v/>
      </c>
    </row>
    <row r="1022" spans="1:11" x14ac:dyDescent="0.25">
      <c r="A1022" s="4">
        <v>45217</v>
      </c>
      <c r="B1022" s="1">
        <v>26.6</v>
      </c>
      <c r="D1022" s="1">
        <f t="shared" si="47"/>
        <v>26.6</v>
      </c>
      <c r="E1022" s="1">
        <v>23</v>
      </c>
      <c r="G1022" s="1">
        <f t="shared" si="45"/>
        <v>23</v>
      </c>
      <c r="H1022" s="1">
        <v>18.8</v>
      </c>
      <c r="J1022" s="1">
        <f t="shared" si="46"/>
        <v>18.8</v>
      </c>
      <c r="K1022" s="1">
        <v>15.4</v>
      </c>
    </row>
    <row r="1023" spans="1:11" x14ac:dyDescent="0.25">
      <c r="A1023" s="4">
        <v>45218</v>
      </c>
      <c r="D1023" s="1" t="str">
        <f t="shared" si="47"/>
        <v/>
      </c>
      <c r="G1023" s="1" t="str">
        <f t="shared" si="45"/>
        <v/>
      </c>
      <c r="J1023" s="1" t="str">
        <f t="shared" si="46"/>
        <v/>
      </c>
    </row>
    <row r="1024" spans="1:11" x14ac:dyDescent="0.25">
      <c r="A1024" s="4">
        <v>45219</v>
      </c>
      <c r="D1024" s="1" t="str">
        <f t="shared" si="47"/>
        <v/>
      </c>
      <c r="G1024" s="1" t="str">
        <f t="shared" si="45"/>
        <v/>
      </c>
      <c r="J1024" s="1" t="str">
        <f t="shared" si="46"/>
        <v/>
      </c>
    </row>
    <row r="1025" spans="1:11" x14ac:dyDescent="0.25">
      <c r="A1025" s="4">
        <v>45220</v>
      </c>
      <c r="B1025" s="1">
        <v>29.7</v>
      </c>
      <c r="C1025" s="1">
        <v>29.2</v>
      </c>
      <c r="D1025" s="1">
        <f t="shared" si="47"/>
        <v>29.45</v>
      </c>
      <c r="E1025" s="1">
        <v>28.5</v>
      </c>
      <c r="F1025" s="1">
        <v>31.5</v>
      </c>
      <c r="G1025" s="1">
        <f t="shared" si="45"/>
        <v>30</v>
      </c>
      <c r="H1025" s="1">
        <v>25.3</v>
      </c>
      <c r="I1025" s="1">
        <v>22.2</v>
      </c>
      <c r="J1025" s="1">
        <f t="shared" si="46"/>
        <v>23.75</v>
      </c>
      <c r="K1025" s="1">
        <v>27.8</v>
      </c>
    </row>
    <row r="1026" spans="1:11" x14ac:dyDescent="0.25">
      <c r="A1026" s="4">
        <v>45221</v>
      </c>
      <c r="D1026" s="1" t="str">
        <f t="shared" si="47"/>
        <v/>
      </c>
      <c r="G1026" s="1" t="str">
        <f t="shared" ref="G1026:G1089" si="48">IF(ISERROR(AVERAGE(E1026:F1026))=FALSE,AVERAGE(E1026:F1026),"")</f>
        <v/>
      </c>
      <c r="J1026" s="1" t="str">
        <f t="shared" ref="J1026:J1089" si="49">IF(ISERROR(AVERAGE(H1026:I1026))=FALSE,AVERAGE(H1026:I1026),"")</f>
        <v/>
      </c>
    </row>
    <row r="1027" spans="1:11" x14ac:dyDescent="0.25">
      <c r="A1027" s="4">
        <v>45222</v>
      </c>
      <c r="D1027" s="1" t="str">
        <f t="shared" ref="D1027:D1090" si="50">IF(ISERROR(AVERAGE(B1027:C1027))=FALSE,AVERAGE(B1027:C1027),"")</f>
        <v/>
      </c>
      <c r="G1027" s="1" t="str">
        <f t="shared" si="48"/>
        <v/>
      </c>
      <c r="J1027" s="1" t="str">
        <f t="shared" si="49"/>
        <v/>
      </c>
    </row>
    <row r="1028" spans="1:11" x14ac:dyDescent="0.25">
      <c r="A1028" s="4">
        <v>45223</v>
      </c>
      <c r="B1028" s="1">
        <v>28.9</v>
      </c>
      <c r="D1028" s="1">
        <f t="shared" si="50"/>
        <v>28.9</v>
      </c>
      <c r="E1028" s="1">
        <v>17.100000000000001</v>
      </c>
      <c r="G1028" s="1">
        <f t="shared" si="48"/>
        <v>17.100000000000001</v>
      </c>
      <c r="H1028" s="1">
        <v>29.3</v>
      </c>
      <c r="J1028" s="1">
        <f t="shared" si="49"/>
        <v>29.3</v>
      </c>
      <c r="K1028" s="1">
        <v>16.100000000000001</v>
      </c>
    </row>
    <row r="1029" spans="1:11" x14ac:dyDescent="0.25">
      <c r="A1029" s="4">
        <v>45224</v>
      </c>
      <c r="D1029" s="1" t="str">
        <f t="shared" si="50"/>
        <v/>
      </c>
      <c r="G1029" s="1" t="str">
        <f t="shared" si="48"/>
        <v/>
      </c>
      <c r="J1029" s="1" t="str">
        <f t="shared" si="49"/>
        <v/>
      </c>
    </row>
    <row r="1030" spans="1:11" x14ac:dyDescent="0.25">
      <c r="A1030" s="4">
        <v>45225</v>
      </c>
      <c r="D1030" s="1" t="str">
        <f t="shared" si="50"/>
        <v/>
      </c>
      <c r="G1030" s="1" t="str">
        <f t="shared" si="48"/>
        <v/>
      </c>
      <c r="J1030" s="1" t="str">
        <f t="shared" si="49"/>
        <v/>
      </c>
    </row>
    <row r="1031" spans="1:11" x14ac:dyDescent="0.25">
      <c r="A1031" s="4">
        <v>45226</v>
      </c>
      <c r="B1031" s="1">
        <v>8.5</v>
      </c>
      <c r="C1031" s="1">
        <v>7.8</v>
      </c>
      <c r="D1031" s="1">
        <f t="shared" si="50"/>
        <v>8.15</v>
      </c>
      <c r="E1031" s="1">
        <v>7.1</v>
      </c>
      <c r="F1031" s="1">
        <v>6.9</v>
      </c>
      <c r="G1031" s="1">
        <f t="shared" si="48"/>
        <v>7</v>
      </c>
      <c r="H1031" s="1">
        <v>10.7</v>
      </c>
      <c r="I1031" s="1">
        <v>10.8</v>
      </c>
      <c r="J1031" s="1">
        <f t="shared" si="49"/>
        <v>10.75</v>
      </c>
      <c r="K1031" s="1">
        <v>7.2</v>
      </c>
    </row>
    <row r="1032" spans="1:11" x14ac:dyDescent="0.25">
      <c r="A1032" s="4">
        <v>45227</v>
      </c>
      <c r="D1032" s="1" t="str">
        <f t="shared" si="50"/>
        <v/>
      </c>
      <c r="G1032" s="1" t="str">
        <f t="shared" si="48"/>
        <v/>
      </c>
      <c r="J1032" s="1" t="str">
        <f t="shared" si="49"/>
        <v/>
      </c>
    </row>
    <row r="1033" spans="1:11" x14ac:dyDescent="0.25">
      <c r="A1033" s="4">
        <v>45228</v>
      </c>
      <c r="D1033" s="1" t="str">
        <f t="shared" si="50"/>
        <v/>
      </c>
      <c r="G1033" s="1" t="str">
        <f t="shared" si="48"/>
        <v/>
      </c>
      <c r="J1033" s="1" t="str">
        <f t="shared" si="49"/>
        <v/>
      </c>
    </row>
    <row r="1034" spans="1:11" x14ac:dyDescent="0.25">
      <c r="A1034" s="4">
        <v>45229</v>
      </c>
      <c r="B1034" s="1">
        <v>12.8</v>
      </c>
      <c r="D1034" s="1">
        <f t="shared" si="50"/>
        <v>12.8</v>
      </c>
      <c r="E1034" s="1">
        <v>13.6</v>
      </c>
      <c r="G1034" s="1">
        <f t="shared" si="48"/>
        <v>13.6</v>
      </c>
      <c r="H1034" s="1">
        <v>14</v>
      </c>
      <c r="J1034" s="1">
        <f t="shared" si="49"/>
        <v>14</v>
      </c>
      <c r="K1034" s="1">
        <v>8.8000000000000007</v>
      </c>
    </row>
    <row r="1035" spans="1:11" x14ac:dyDescent="0.25">
      <c r="A1035" s="4">
        <v>45230</v>
      </c>
      <c r="D1035" s="1" t="str">
        <f t="shared" si="50"/>
        <v/>
      </c>
      <c r="G1035" s="1" t="str">
        <f t="shared" si="48"/>
        <v/>
      </c>
      <c r="J1035" s="1" t="str">
        <f t="shared" si="49"/>
        <v/>
      </c>
    </row>
    <row r="1036" spans="1:11" x14ac:dyDescent="0.25">
      <c r="A1036" s="4">
        <v>45231</v>
      </c>
      <c r="D1036" s="1" t="str">
        <f t="shared" si="50"/>
        <v/>
      </c>
      <c r="G1036" s="1" t="str">
        <f t="shared" si="48"/>
        <v/>
      </c>
      <c r="J1036" s="1" t="str">
        <f t="shared" si="49"/>
        <v/>
      </c>
    </row>
    <row r="1037" spans="1:11" x14ac:dyDescent="0.25">
      <c r="A1037" s="4">
        <v>45232</v>
      </c>
      <c r="B1037" s="1">
        <v>28.9</v>
      </c>
      <c r="C1037" s="1">
        <v>29.6</v>
      </c>
      <c r="D1037" s="1">
        <f t="shared" si="50"/>
        <v>29.25</v>
      </c>
      <c r="E1037" s="1">
        <v>25.9</v>
      </c>
      <c r="F1037" s="1">
        <v>30.6</v>
      </c>
      <c r="G1037" s="1">
        <f t="shared" si="48"/>
        <v>28.25</v>
      </c>
      <c r="H1037" s="1">
        <v>18.600000000000001</v>
      </c>
      <c r="I1037" s="1">
        <v>21</v>
      </c>
      <c r="J1037" s="1">
        <f t="shared" si="49"/>
        <v>19.8</v>
      </c>
      <c r="K1037" s="1">
        <v>14.1</v>
      </c>
    </row>
    <row r="1038" spans="1:11" x14ac:dyDescent="0.25">
      <c r="A1038" s="4">
        <v>45233</v>
      </c>
      <c r="D1038" s="1" t="str">
        <f t="shared" si="50"/>
        <v/>
      </c>
      <c r="G1038" s="1" t="str">
        <f t="shared" si="48"/>
        <v/>
      </c>
      <c r="J1038" s="1" t="str">
        <f t="shared" si="49"/>
        <v/>
      </c>
    </row>
    <row r="1039" spans="1:11" x14ac:dyDescent="0.25">
      <c r="A1039" s="4">
        <v>45234</v>
      </c>
      <c r="D1039" s="1" t="str">
        <f t="shared" si="50"/>
        <v/>
      </c>
      <c r="G1039" s="1" t="str">
        <f t="shared" si="48"/>
        <v/>
      </c>
      <c r="J1039" s="1" t="str">
        <f t="shared" si="49"/>
        <v/>
      </c>
    </row>
    <row r="1040" spans="1:11" x14ac:dyDescent="0.25">
      <c r="A1040" s="4">
        <v>45235</v>
      </c>
      <c r="B1040" s="1">
        <v>36.299999999999997</v>
      </c>
      <c r="D1040" s="1">
        <f t="shared" si="50"/>
        <v>36.299999999999997</v>
      </c>
      <c r="E1040" s="1">
        <v>27.3</v>
      </c>
      <c r="G1040" s="1">
        <f t="shared" si="48"/>
        <v>27.3</v>
      </c>
      <c r="H1040" s="1">
        <v>33.5</v>
      </c>
      <c r="J1040" s="1">
        <f t="shared" si="49"/>
        <v>33.5</v>
      </c>
      <c r="K1040" s="1">
        <v>22.2</v>
      </c>
    </row>
    <row r="1041" spans="1:11" x14ac:dyDescent="0.25">
      <c r="A1041" s="4">
        <v>45236</v>
      </c>
      <c r="D1041" s="1" t="str">
        <f t="shared" si="50"/>
        <v/>
      </c>
      <c r="G1041" s="1" t="str">
        <f t="shared" si="48"/>
        <v/>
      </c>
      <c r="J1041" s="1" t="str">
        <f t="shared" si="49"/>
        <v/>
      </c>
    </row>
    <row r="1042" spans="1:11" x14ac:dyDescent="0.25">
      <c r="A1042" s="4">
        <v>45237</v>
      </c>
      <c r="D1042" s="1" t="str">
        <f t="shared" si="50"/>
        <v/>
      </c>
      <c r="G1042" s="1" t="str">
        <f t="shared" si="48"/>
        <v/>
      </c>
      <c r="J1042" s="1" t="str">
        <f t="shared" si="49"/>
        <v/>
      </c>
    </row>
    <row r="1043" spans="1:11" x14ac:dyDescent="0.25">
      <c r="A1043" s="4">
        <v>45238</v>
      </c>
      <c r="B1043" s="1">
        <v>29.3</v>
      </c>
      <c r="C1043" s="1">
        <v>29.9</v>
      </c>
      <c r="D1043" s="1">
        <f t="shared" si="50"/>
        <v>29.6</v>
      </c>
      <c r="E1043" s="1">
        <v>28.9</v>
      </c>
      <c r="F1043" s="1">
        <v>30</v>
      </c>
      <c r="G1043" s="1">
        <f t="shared" si="48"/>
        <v>29.45</v>
      </c>
      <c r="H1043" s="1">
        <v>21.5</v>
      </c>
      <c r="I1043" s="1">
        <v>21.1</v>
      </c>
      <c r="J1043" s="1">
        <f t="shared" si="49"/>
        <v>21.3</v>
      </c>
      <c r="K1043" s="1">
        <v>31.4</v>
      </c>
    </row>
    <row r="1044" spans="1:11" x14ac:dyDescent="0.25">
      <c r="A1044" s="4">
        <v>45239</v>
      </c>
      <c r="D1044" s="1" t="str">
        <f t="shared" si="50"/>
        <v/>
      </c>
      <c r="G1044" s="1" t="str">
        <f t="shared" si="48"/>
        <v/>
      </c>
      <c r="J1044" s="1" t="str">
        <f t="shared" si="49"/>
        <v/>
      </c>
    </row>
    <row r="1045" spans="1:11" x14ac:dyDescent="0.25">
      <c r="A1045" s="4">
        <v>45240</v>
      </c>
      <c r="D1045" s="1" t="str">
        <f t="shared" si="50"/>
        <v/>
      </c>
      <c r="G1045" s="1" t="str">
        <f t="shared" si="48"/>
        <v/>
      </c>
      <c r="J1045" s="1" t="str">
        <f t="shared" si="49"/>
        <v/>
      </c>
    </row>
    <row r="1046" spans="1:11" x14ac:dyDescent="0.25">
      <c r="A1046" s="4">
        <v>45241</v>
      </c>
      <c r="B1046" s="1">
        <v>29.5</v>
      </c>
      <c r="D1046" s="1">
        <f t="shared" si="50"/>
        <v>29.5</v>
      </c>
      <c r="E1046" s="1">
        <v>28.8</v>
      </c>
      <c r="G1046" s="1">
        <f t="shared" si="48"/>
        <v>28.8</v>
      </c>
      <c r="H1046" s="1">
        <v>18.100000000000001</v>
      </c>
      <c r="J1046" s="1">
        <f t="shared" si="49"/>
        <v>18.100000000000001</v>
      </c>
      <c r="K1046" s="1">
        <v>23.1</v>
      </c>
    </row>
    <row r="1047" spans="1:11" x14ac:dyDescent="0.25">
      <c r="A1047" s="4">
        <v>45242</v>
      </c>
      <c r="D1047" s="1" t="str">
        <f t="shared" si="50"/>
        <v/>
      </c>
      <c r="G1047" s="1" t="str">
        <f t="shared" si="48"/>
        <v/>
      </c>
      <c r="J1047" s="1" t="str">
        <f t="shared" si="49"/>
        <v/>
      </c>
    </row>
    <row r="1048" spans="1:11" x14ac:dyDescent="0.25">
      <c r="A1048" s="4">
        <v>45243</v>
      </c>
      <c r="D1048" s="1" t="str">
        <f t="shared" si="50"/>
        <v/>
      </c>
      <c r="G1048" s="1" t="str">
        <f t="shared" si="48"/>
        <v/>
      </c>
      <c r="J1048" s="1" t="str">
        <f t="shared" si="49"/>
        <v/>
      </c>
    </row>
    <row r="1049" spans="1:11" x14ac:dyDescent="0.25">
      <c r="A1049" s="4">
        <v>45244</v>
      </c>
      <c r="B1049" s="1">
        <v>46.8</v>
      </c>
      <c r="C1049" s="1">
        <v>48.2</v>
      </c>
      <c r="D1049" s="1">
        <f t="shared" si="50"/>
        <v>47.5</v>
      </c>
      <c r="E1049" s="1">
        <v>35.5</v>
      </c>
      <c r="F1049" s="1">
        <v>33.5</v>
      </c>
      <c r="G1049" s="1">
        <f t="shared" si="48"/>
        <v>34.5</v>
      </c>
      <c r="H1049" s="1">
        <v>31</v>
      </c>
      <c r="I1049" s="1">
        <v>31.9</v>
      </c>
      <c r="J1049" s="1">
        <f t="shared" si="49"/>
        <v>31.45</v>
      </c>
      <c r="K1049" s="1">
        <v>30.3</v>
      </c>
    </row>
    <row r="1050" spans="1:11" x14ac:dyDescent="0.25">
      <c r="A1050" s="4">
        <v>45245</v>
      </c>
      <c r="D1050" s="1" t="str">
        <f t="shared" si="50"/>
        <v/>
      </c>
      <c r="G1050" s="1" t="str">
        <f t="shared" si="48"/>
        <v/>
      </c>
      <c r="J1050" s="1" t="str">
        <f t="shared" si="49"/>
        <v/>
      </c>
    </row>
    <row r="1051" spans="1:11" x14ac:dyDescent="0.25">
      <c r="A1051" s="4">
        <v>45246</v>
      </c>
      <c r="D1051" s="1" t="str">
        <f t="shared" si="50"/>
        <v/>
      </c>
      <c r="G1051" s="1" t="str">
        <f t="shared" si="48"/>
        <v/>
      </c>
      <c r="J1051" s="1" t="str">
        <f t="shared" si="49"/>
        <v/>
      </c>
    </row>
    <row r="1052" spans="1:11" x14ac:dyDescent="0.25">
      <c r="A1052" s="4">
        <v>45247</v>
      </c>
      <c r="B1052" s="1">
        <v>33.200000000000003</v>
      </c>
      <c r="D1052" s="1">
        <f t="shared" si="50"/>
        <v>33.200000000000003</v>
      </c>
      <c r="E1052" s="1">
        <v>24.3</v>
      </c>
      <c r="G1052" s="1">
        <f t="shared" si="48"/>
        <v>24.3</v>
      </c>
      <c r="H1052" s="1">
        <v>20.399999999999999</v>
      </c>
      <c r="J1052" s="1">
        <f t="shared" si="49"/>
        <v>20.399999999999999</v>
      </c>
      <c r="K1052" s="1">
        <v>34.299999999999997</v>
      </c>
    </row>
    <row r="1053" spans="1:11" x14ac:dyDescent="0.25">
      <c r="A1053" s="4">
        <v>45248</v>
      </c>
      <c r="D1053" s="1" t="str">
        <f t="shared" si="50"/>
        <v/>
      </c>
      <c r="G1053" s="1" t="str">
        <f t="shared" si="48"/>
        <v/>
      </c>
      <c r="J1053" s="1" t="str">
        <f t="shared" si="49"/>
        <v/>
      </c>
    </row>
    <row r="1054" spans="1:11" x14ac:dyDescent="0.25">
      <c r="A1054" s="4">
        <v>45249</v>
      </c>
      <c r="D1054" s="1" t="str">
        <f t="shared" si="50"/>
        <v/>
      </c>
      <c r="G1054" s="1" t="str">
        <f t="shared" si="48"/>
        <v/>
      </c>
      <c r="J1054" s="1" t="str">
        <f t="shared" si="49"/>
        <v/>
      </c>
    </row>
    <row r="1055" spans="1:11" x14ac:dyDescent="0.25">
      <c r="A1055" s="4">
        <v>45250</v>
      </c>
      <c r="B1055" s="1">
        <v>19.100000000000001</v>
      </c>
      <c r="C1055" s="1">
        <v>19.100000000000001</v>
      </c>
      <c r="D1055" s="1">
        <f t="shared" si="50"/>
        <v>19.100000000000001</v>
      </c>
      <c r="E1055" s="1">
        <v>21.4</v>
      </c>
      <c r="F1055" s="1">
        <v>21.6</v>
      </c>
      <c r="G1055" s="1">
        <f t="shared" si="48"/>
        <v>21.5</v>
      </c>
      <c r="H1055" s="1">
        <v>19</v>
      </c>
      <c r="I1055" s="1">
        <v>19.600000000000001</v>
      </c>
      <c r="J1055" s="1">
        <f t="shared" si="49"/>
        <v>19.3</v>
      </c>
      <c r="K1055" s="1">
        <v>17.8</v>
      </c>
    </row>
    <row r="1056" spans="1:11" x14ac:dyDescent="0.25">
      <c r="A1056" s="4">
        <v>45251</v>
      </c>
      <c r="D1056" s="1" t="str">
        <f t="shared" si="50"/>
        <v/>
      </c>
      <c r="G1056" s="1" t="str">
        <f t="shared" si="48"/>
        <v/>
      </c>
      <c r="J1056" s="1" t="str">
        <f t="shared" si="49"/>
        <v/>
      </c>
    </row>
    <row r="1057" spans="1:11" x14ac:dyDescent="0.25">
      <c r="A1057" s="4">
        <v>45252</v>
      </c>
      <c r="D1057" s="1" t="str">
        <f t="shared" si="50"/>
        <v/>
      </c>
      <c r="G1057" s="1" t="str">
        <f t="shared" si="48"/>
        <v/>
      </c>
      <c r="J1057" s="1" t="str">
        <f t="shared" si="49"/>
        <v/>
      </c>
    </row>
    <row r="1058" spans="1:11" x14ac:dyDescent="0.25">
      <c r="A1058" s="4">
        <v>45253</v>
      </c>
      <c r="B1058" s="1">
        <v>10.1</v>
      </c>
      <c r="D1058" s="1">
        <f t="shared" si="50"/>
        <v>10.1</v>
      </c>
      <c r="E1058" s="1">
        <v>9.6999999999999993</v>
      </c>
      <c r="G1058" s="1">
        <f t="shared" si="48"/>
        <v>9.6999999999999993</v>
      </c>
      <c r="H1058" s="1">
        <v>8.9</v>
      </c>
      <c r="J1058" s="1">
        <f t="shared" si="49"/>
        <v>8.9</v>
      </c>
      <c r="K1058" s="1">
        <v>7.7</v>
      </c>
    </row>
    <row r="1059" spans="1:11" x14ac:dyDescent="0.25">
      <c r="A1059" s="4">
        <v>45254</v>
      </c>
      <c r="D1059" s="1" t="str">
        <f t="shared" si="50"/>
        <v/>
      </c>
      <c r="G1059" s="1" t="str">
        <f t="shared" si="48"/>
        <v/>
      </c>
      <c r="J1059" s="1" t="str">
        <f t="shared" si="49"/>
        <v/>
      </c>
    </row>
    <row r="1060" spans="1:11" x14ac:dyDescent="0.25">
      <c r="A1060" s="4">
        <v>45255</v>
      </c>
      <c r="D1060" s="1" t="str">
        <f t="shared" si="50"/>
        <v/>
      </c>
      <c r="G1060" s="1" t="str">
        <f t="shared" si="48"/>
        <v/>
      </c>
      <c r="J1060" s="1" t="str">
        <f t="shared" si="49"/>
        <v/>
      </c>
    </row>
    <row r="1061" spans="1:11" x14ac:dyDescent="0.25">
      <c r="A1061" s="4">
        <v>45256</v>
      </c>
      <c r="B1061" s="1">
        <v>9.9</v>
      </c>
      <c r="C1061" s="1">
        <v>10.3</v>
      </c>
      <c r="D1061" s="1">
        <f t="shared" si="50"/>
        <v>10.100000000000001</v>
      </c>
      <c r="E1061" s="1">
        <v>10.199999999999999</v>
      </c>
      <c r="F1061" s="1">
        <v>10</v>
      </c>
      <c r="G1061" s="1">
        <f t="shared" si="48"/>
        <v>10.1</v>
      </c>
      <c r="H1061" s="1">
        <v>9.6</v>
      </c>
      <c r="I1061" s="1">
        <v>9.1999999999999993</v>
      </c>
      <c r="J1061" s="1">
        <f t="shared" si="49"/>
        <v>9.3999999999999986</v>
      </c>
      <c r="K1061" s="1">
        <v>8.1999999999999993</v>
      </c>
    </row>
    <row r="1062" spans="1:11" x14ac:dyDescent="0.25">
      <c r="A1062" s="4">
        <v>45257</v>
      </c>
      <c r="D1062" s="1" t="str">
        <f t="shared" si="50"/>
        <v/>
      </c>
      <c r="G1062" s="1" t="str">
        <f t="shared" si="48"/>
        <v/>
      </c>
      <c r="J1062" s="1" t="str">
        <f t="shared" si="49"/>
        <v/>
      </c>
    </row>
    <row r="1063" spans="1:11" x14ac:dyDescent="0.25">
      <c r="A1063" s="4">
        <v>45258</v>
      </c>
      <c r="D1063" s="1" t="str">
        <f t="shared" si="50"/>
        <v/>
      </c>
      <c r="G1063" s="1" t="str">
        <f t="shared" si="48"/>
        <v/>
      </c>
      <c r="J1063" s="1" t="str">
        <f t="shared" si="49"/>
        <v/>
      </c>
    </row>
    <row r="1064" spans="1:11" x14ac:dyDescent="0.25">
      <c r="A1064" s="4">
        <v>45259</v>
      </c>
      <c r="B1064" s="1">
        <v>16.2</v>
      </c>
      <c r="D1064" s="1">
        <f t="shared" si="50"/>
        <v>16.2</v>
      </c>
      <c r="E1064" s="1">
        <v>15.9</v>
      </c>
      <c r="G1064" s="1">
        <f t="shared" si="48"/>
        <v>15.9</v>
      </c>
      <c r="H1064" s="1">
        <v>20</v>
      </c>
      <c r="J1064" s="1">
        <f t="shared" si="49"/>
        <v>20</v>
      </c>
      <c r="K1064" s="1">
        <v>10.1</v>
      </c>
    </row>
    <row r="1065" spans="1:11" x14ac:dyDescent="0.25">
      <c r="A1065" s="4">
        <v>45260</v>
      </c>
      <c r="D1065" s="1" t="str">
        <f t="shared" si="50"/>
        <v/>
      </c>
      <c r="G1065" s="1" t="str">
        <f t="shared" si="48"/>
        <v/>
      </c>
      <c r="J1065" s="1" t="str">
        <f t="shared" si="49"/>
        <v/>
      </c>
    </row>
    <row r="1066" spans="1:11" x14ac:dyDescent="0.25">
      <c r="A1066" s="4">
        <v>45261</v>
      </c>
      <c r="D1066" s="1" t="str">
        <f t="shared" si="50"/>
        <v/>
      </c>
      <c r="G1066" s="1" t="str">
        <f t="shared" si="48"/>
        <v/>
      </c>
      <c r="J1066" s="1" t="str">
        <f t="shared" si="49"/>
        <v/>
      </c>
    </row>
    <row r="1067" spans="1:11" x14ac:dyDescent="0.25">
      <c r="A1067" s="4">
        <v>45262</v>
      </c>
      <c r="B1067" s="1">
        <v>9.3000000000000007</v>
      </c>
      <c r="C1067" s="1">
        <v>9.4</v>
      </c>
      <c r="D1067" s="1">
        <f t="shared" si="50"/>
        <v>9.3500000000000014</v>
      </c>
      <c r="E1067" s="1">
        <v>13.6</v>
      </c>
      <c r="F1067" s="1">
        <v>14.1</v>
      </c>
      <c r="G1067" s="1">
        <f t="shared" si="48"/>
        <v>13.85</v>
      </c>
      <c r="H1067" s="1">
        <v>9.5</v>
      </c>
      <c r="I1067" s="1">
        <v>9.3000000000000007</v>
      </c>
      <c r="J1067" s="1">
        <f t="shared" si="49"/>
        <v>9.4</v>
      </c>
      <c r="K1067" s="1">
        <v>7.9</v>
      </c>
    </row>
    <row r="1068" spans="1:11" x14ac:dyDescent="0.25">
      <c r="A1068" s="4">
        <v>45263</v>
      </c>
      <c r="D1068" s="1" t="str">
        <f t="shared" si="50"/>
        <v/>
      </c>
      <c r="G1068" s="1" t="str">
        <f t="shared" si="48"/>
        <v/>
      </c>
      <c r="J1068" s="1" t="str">
        <f t="shared" si="49"/>
        <v/>
      </c>
    </row>
    <row r="1069" spans="1:11" x14ac:dyDescent="0.25">
      <c r="A1069" s="4">
        <v>45264</v>
      </c>
      <c r="D1069" s="1" t="str">
        <f t="shared" si="50"/>
        <v/>
      </c>
      <c r="G1069" s="1" t="str">
        <f t="shared" si="48"/>
        <v/>
      </c>
      <c r="J1069" s="1" t="str">
        <f t="shared" si="49"/>
        <v/>
      </c>
    </row>
    <row r="1070" spans="1:11" x14ac:dyDescent="0.25">
      <c r="A1070" s="4">
        <v>45265</v>
      </c>
      <c r="B1070" s="1">
        <v>13.9</v>
      </c>
      <c r="D1070" s="1">
        <f t="shared" si="50"/>
        <v>13.9</v>
      </c>
      <c r="E1070" s="1">
        <v>20.2</v>
      </c>
      <c r="G1070" s="1">
        <f t="shared" si="48"/>
        <v>20.2</v>
      </c>
      <c r="H1070" s="1">
        <v>11.8</v>
      </c>
      <c r="J1070" s="1">
        <f t="shared" si="49"/>
        <v>11.8</v>
      </c>
      <c r="K1070" s="1">
        <v>12.9</v>
      </c>
    </row>
    <row r="1071" spans="1:11" x14ac:dyDescent="0.25">
      <c r="A1071" s="4">
        <v>45266</v>
      </c>
      <c r="D1071" s="1" t="str">
        <f t="shared" si="50"/>
        <v/>
      </c>
      <c r="G1071" s="1" t="str">
        <f t="shared" si="48"/>
        <v/>
      </c>
      <c r="J1071" s="1" t="str">
        <f t="shared" si="49"/>
        <v/>
      </c>
    </row>
    <row r="1072" spans="1:11" x14ac:dyDescent="0.25">
      <c r="A1072" s="4">
        <v>45267</v>
      </c>
      <c r="D1072" s="1" t="str">
        <f t="shared" si="50"/>
        <v/>
      </c>
      <c r="G1072" s="1" t="str">
        <f t="shared" si="48"/>
        <v/>
      </c>
      <c r="J1072" s="1" t="str">
        <f t="shared" si="49"/>
        <v/>
      </c>
    </row>
    <row r="1073" spans="1:11" x14ac:dyDescent="0.25">
      <c r="A1073" s="4">
        <v>45268</v>
      </c>
      <c r="B1073" s="1">
        <v>15.3</v>
      </c>
      <c r="C1073" s="1">
        <v>13.8</v>
      </c>
      <c r="D1073" s="1">
        <f t="shared" si="50"/>
        <v>14.55</v>
      </c>
      <c r="E1073" s="1">
        <v>18.5</v>
      </c>
      <c r="F1073" s="1">
        <v>18.5</v>
      </c>
      <c r="G1073" s="1">
        <f t="shared" si="48"/>
        <v>18.5</v>
      </c>
      <c r="H1073" s="1">
        <v>18.3</v>
      </c>
      <c r="I1073" s="1">
        <v>17.8</v>
      </c>
      <c r="J1073" s="1">
        <f t="shared" si="49"/>
        <v>18.05</v>
      </c>
      <c r="K1073" s="1">
        <v>11.3</v>
      </c>
    </row>
    <row r="1074" spans="1:11" x14ac:dyDescent="0.25">
      <c r="A1074" s="4">
        <v>45269</v>
      </c>
      <c r="D1074" s="1" t="str">
        <f t="shared" si="50"/>
        <v/>
      </c>
      <c r="G1074" s="1" t="str">
        <f t="shared" si="48"/>
        <v/>
      </c>
      <c r="J1074" s="1" t="str">
        <f t="shared" si="49"/>
        <v/>
      </c>
    </row>
    <row r="1075" spans="1:11" x14ac:dyDescent="0.25">
      <c r="A1075" s="4">
        <v>45270</v>
      </c>
      <c r="D1075" s="1" t="str">
        <f t="shared" si="50"/>
        <v/>
      </c>
      <c r="G1075" s="1" t="str">
        <f t="shared" si="48"/>
        <v/>
      </c>
      <c r="J1075" s="1" t="str">
        <f t="shared" si="49"/>
        <v/>
      </c>
    </row>
    <row r="1076" spans="1:11" x14ac:dyDescent="0.25">
      <c r="A1076" s="4">
        <v>45271</v>
      </c>
      <c r="B1076" s="1">
        <v>20.2</v>
      </c>
      <c r="D1076" s="1">
        <f t="shared" si="50"/>
        <v>20.2</v>
      </c>
      <c r="E1076" s="1">
        <v>30.3</v>
      </c>
      <c r="G1076" s="1">
        <f t="shared" si="48"/>
        <v>30.3</v>
      </c>
      <c r="H1076" s="1">
        <v>15.9</v>
      </c>
      <c r="J1076" s="1">
        <f t="shared" si="49"/>
        <v>15.9</v>
      </c>
      <c r="K1076" s="1">
        <v>8.1</v>
      </c>
    </row>
    <row r="1077" spans="1:11" x14ac:dyDescent="0.25">
      <c r="A1077" s="4">
        <v>45272</v>
      </c>
      <c r="D1077" s="1" t="str">
        <f t="shared" si="50"/>
        <v/>
      </c>
      <c r="G1077" s="1" t="str">
        <f t="shared" si="48"/>
        <v/>
      </c>
      <c r="J1077" s="1" t="str">
        <f t="shared" si="49"/>
        <v/>
      </c>
    </row>
    <row r="1078" spans="1:11" x14ac:dyDescent="0.25">
      <c r="A1078" s="4">
        <v>45273</v>
      </c>
      <c r="D1078" s="1" t="str">
        <f t="shared" si="50"/>
        <v/>
      </c>
      <c r="G1078" s="1" t="str">
        <f t="shared" si="48"/>
        <v/>
      </c>
      <c r="J1078" s="1" t="str">
        <f t="shared" si="49"/>
        <v/>
      </c>
    </row>
    <row r="1079" spans="1:11" x14ac:dyDescent="0.25">
      <c r="A1079" s="4">
        <v>45274</v>
      </c>
      <c r="B1079" s="1">
        <v>32.9</v>
      </c>
      <c r="C1079" s="1">
        <v>33.200000000000003</v>
      </c>
      <c r="D1079" s="1">
        <f t="shared" si="50"/>
        <v>33.049999999999997</v>
      </c>
      <c r="E1079" s="1">
        <v>36.299999999999997</v>
      </c>
      <c r="F1079" s="1">
        <v>36</v>
      </c>
      <c r="G1079" s="1">
        <f t="shared" si="48"/>
        <v>36.15</v>
      </c>
      <c r="H1079" s="1">
        <v>27.2</v>
      </c>
      <c r="I1079" s="1">
        <v>26.7</v>
      </c>
      <c r="J1079" s="1">
        <f t="shared" si="49"/>
        <v>26.95</v>
      </c>
      <c r="K1079" s="1">
        <v>12.1</v>
      </c>
    </row>
    <row r="1080" spans="1:11" x14ac:dyDescent="0.25">
      <c r="A1080" s="4">
        <v>45275</v>
      </c>
      <c r="D1080" s="1" t="str">
        <f t="shared" si="50"/>
        <v/>
      </c>
      <c r="G1080" s="1" t="str">
        <f t="shared" si="48"/>
        <v/>
      </c>
      <c r="J1080" s="1" t="str">
        <f t="shared" si="49"/>
        <v/>
      </c>
    </row>
    <row r="1081" spans="1:11" x14ac:dyDescent="0.25">
      <c r="A1081" s="4">
        <v>45276</v>
      </c>
      <c r="D1081" s="1" t="str">
        <f t="shared" si="50"/>
        <v/>
      </c>
      <c r="G1081" s="1" t="str">
        <f t="shared" si="48"/>
        <v/>
      </c>
      <c r="J1081" s="1" t="str">
        <f t="shared" si="49"/>
        <v/>
      </c>
    </row>
    <row r="1082" spans="1:11" x14ac:dyDescent="0.25">
      <c r="A1082" s="4">
        <v>45277</v>
      </c>
      <c r="B1082" s="1">
        <v>7.4</v>
      </c>
      <c r="D1082" s="1">
        <f t="shared" si="50"/>
        <v>7.4</v>
      </c>
      <c r="E1082" s="1">
        <v>7.6</v>
      </c>
      <c r="G1082" s="1">
        <f t="shared" si="48"/>
        <v>7.6</v>
      </c>
      <c r="H1082" s="1">
        <v>8.5</v>
      </c>
      <c r="J1082" s="1">
        <f t="shared" si="49"/>
        <v>8.5</v>
      </c>
      <c r="K1082" s="1">
        <v>6.9</v>
      </c>
    </row>
    <row r="1083" spans="1:11" x14ac:dyDescent="0.25">
      <c r="A1083" s="4">
        <v>45278</v>
      </c>
      <c r="D1083" s="1" t="str">
        <f t="shared" si="50"/>
        <v/>
      </c>
      <c r="G1083" s="1" t="str">
        <f t="shared" si="48"/>
        <v/>
      </c>
      <c r="J1083" s="1" t="str">
        <f t="shared" si="49"/>
        <v/>
      </c>
    </row>
    <row r="1084" spans="1:11" x14ac:dyDescent="0.25">
      <c r="A1084" s="4">
        <v>45279</v>
      </c>
      <c r="D1084" s="1" t="str">
        <f t="shared" si="50"/>
        <v/>
      </c>
      <c r="G1084" s="1" t="str">
        <f t="shared" si="48"/>
        <v/>
      </c>
      <c r="J1084" s="1" t="str">
        <f t="shared" si="49"/>
        <v/>
      </c>
    </row>
    <row r="1085" spans="1:11" x14ac:dyDescent="0.25">
      <c r="A1085" s="4">
        <v>45280</v>
      </c>
      <c r="B1085" s="1">
        <v>20.6</v>
      </c>
      <c r="C1085" s="1">
        <v>21.4</v>
      </c>
      <c r="D1085" s="1">
        <f t="shared" si="50"/>
        <v>21</v>
      </c>
      <c r="E1085" s="1">
        <v>18.8</v>
      </c>
      <c r="F1085" s="1">
        <v>18.899999999999999</v>
      </c>
      <c r="G1085" s="1">
        <f t="shared" si="48"/>
        <v>18.850000000000001</v>
      </c>
      <c r="H1085" s="1">
        <v>13</v>
      </c>
      <c r="I1085" s="1">
        <v>14.6</v>
      </c>
      <c r="J1085" s="1">
        <f t="shared" si="49"/>
        <v>13.8</v>
      </c>
      <c r="K1085" s="1">
        <v>10.4</v>
      </c>
    </row>
    <row r="1086" spans="1:11" x14ac:dyDescent="0.25">
      <c r="A1086" s="4">
        <v>45281</v>
      </c>
      <c r="D1086" s="1" t="str">
        <f t="shared" si="50"/>
        <v/>
      </c>
      <c r="G1086" s="1" t="str">
        <f t="shared" si="48"/>
        <v/>
      </c>
      <c r="J1086" s="1" t="str">
        <f t="shared" si="49"/>
        <v/>
      </c>
    </row>
    <row r="1087" spans="1:11" x14ac:dyDescent="0.25">
      <c r="A1087" s="4">
        <v>45282</v>
      </c>
      <c r="D1087" s="1" t="str">
        <f t="shared" si="50"/>
        <v/>
      </c>
      <c r="G1087" s="1" t="str">
        <f t="shared" si="48"/>
        <v/>
      </c>
      <c r="J1087" s="1" t="str">
        <f t="shared" si="49"/>
        <v/>
      </c>
    </row>
    <row r="1088" spans="1:11" x14ac:dyDescent="0.25">
      <c r="A1088" s="4">
        <v>45283</v>
      </c>
      <c r="B1088" s="1">
        <v>14.6</v>
      </c>
      <c r="D1088" s="1">
        <f t="shared" si="50"/>
        <v>14.6</v>
      </c>
      <c r="E1088" s="1">
        <v>19</v>
      </c>
      <c r="G1088" s="1">
        <f t="shared" si="48"/>
        <v>19</v>
      </c>
      <c r="H1088" s="1">
        <v>9.6999999999999993</v>
      </c>
      <c r="J1088" s="1">
        <f t="shared" si="49"/>
        <v>9.6999999999999993</v>
      </c>
      <c r="K1088" s="1">
        <v>12.4</v>
      </c>
    </row>
    <row r="1089" spans="1:11" x14ac:dyDescent="0.25">
      <c r="A1089" s="4">
        <v>45284</v>
      </c>
      <c r="D1089" s="1" t="str">
        <f t="shared" si="50"/>
        <v/>
      </c>
      <c r="G1089" s="1" t="str">
        <f t="shared" si="48"/>
        <v/>
      </c>
      <c r="J1089" s="1" t="str">
        <f t="shared" si="49"/>
        <v/>
      </c>
    </row>
    <row r="1090" spans="1:11" x14ac:dyDescent="0.25">
      <c r="A1090" s="4">
        <v>45285</v>
      </c>
      <c r="D1090" s="1" t="str">
        <f t="shared" si="50"/>
        <v/>
      </c>
      <c r="G1090" s="1" t="str">
        <f t="shared" ref="G1090:G1096" si="51">IF(ISERROR(AVERAGE(E1090:F1090))=FALSE,AVERAGE(E1090:F1090),"")</f>
        <v/>
      </c>
      <c r="J1090" s="1" t="str">
        <f t="shared" ref="J1090:J1096" si="52">IF(ISERROR(AVERAGE(H1090:I1090))=FALSE,AVERAGE(H1090:I1090),"")</f>
        <v/>
      </c>
    </row>
    <row r="1091" spans="1:11" x14ac:dyDescent="0.25">
      <c r="A1091" s="4">
        <v>45286</v>
      </c>
      <c r="B1091" s="1">
        <v>3.9</v>
      </c>
      <c r="C1091" s="1">
        <v>4.2</v>
      </c>
      <c r="D1091" s="1">
        <f t="shared" ref="D1091:D1096" si="53">IF(ISERROR(AVERAGE(B1091:C1091))=FALSE,AVERAGE(B1091:C1091),"")</f>
        <v>4.05</v>
      </c>
      <c r="E1091" s="1">
        <v>4</v>
      </c>
      <c r="F1091" s="1">
        <v>3.6</v>
      </c>
      <c r="G1091" s="1">
        <f t="shared" si="51"/>
        <v>3.8</v>
      </c>
      <c r="H1091" s="1">
        <v>4.3</v>
      </c>
      <c r="I1091" s="1">
        <v>4</v>
      </c>
      <c r="J1091" s="1">
        <f t="shared" si="52"/>
        <v>4.1500000000000004</v>
      </c>
      <c r="K1091" s="1">
        <v>2.2999999999999998</v>
      </c>
    </row>
    <row r="1092" spans="1:11" x14ac:dyDescent="0.25">
      <c r="A1092" s="4">
        <v>45287</v>
      </c>
      <c r="D1092" s="1" t="str">
        <f t="shared" si="53"/>
        <v/>
      </c>
      <c r="G1092" s="1" t="str">
        <f t="shared" si="51"/>
        <v/>
      </c>
      <c r="J1092" s="1" t="str">
        <f t="shared" si="52"/>
        <v/>
      </c>
    </row>
    <row r="1093" spans="1:11" x14ac:dyDescent="0.25">
      <c r="A1093" s="4">
        <v>45288</v>
      </c>
      <c r="D1093" s="1" t="str">
        <f t="shared" si="53"/>
        <v/>
      </c>
      <c r="G1093" s="1" t="str">
        <f t="shared" si="51"/>
        <v/>
      </c>
      <c r="J1093" s="1" t="str">
        <f t="shared" si="52"/>
        <v/>
      </c>
    </row>
    <row r="1094" spans="1:11" x14ac:dyDescent="0.25">
      <c r="A1094" s="4">
        <v>45289</v>
      </c>
      <c r="B1094" s="1">
        <v>7.4</v>
      </c>
      <c r="D1094" s="1">
        <f t="shared" si="53"/>
        <v>7.4</v>
      </c>
      <c r="E1094" s="1">
        <v>7.9</v>
      </c>
      <c r="G1094" s="1">
        <f t="shared" si="51"/>
        <v>7.9</v>
      </c>
      <c r="H1094" s="1">
        <v>5.9</v>
      </c>
      <c r="J1094" s="1">
        <f t="shared" si="52"/>
        <v>5.9</v>
      </c>
      <c r="K1094" s="1">
        <v>6</v>
      </c>
    </row>
    <row r="1095" spans="1:11" x14ac:dyDescent="0.25">
      <c r="A1095" s="4">
        <v>45290</v>
      </c>
      <c r="D1095" s="1" t="str">
        <f t="shared" si="53"/>
        <v/>
      </c>
      <c r="G1095" s="1" t="str">
        <f t="shared" si="51"/>
        <v/>
      </c>
      <c r="J1095" s="1" t="str">
        <f t="shared" si="52"/>
        <v/>
      </c>
    </row>
    <row r="1096" spans="1:11" x14ac:dyDescent="0.25">
      <c r="A1096" s="4">
        <v>45291</v>
      </c>
      <c r="D1096" s="1" t="str">
        <f t="shared" si="53"/>
        <v/>
      </c>
      <c r="G1096" s="1" t="str">
        <f t="shared" si="51"/>
        <v/>
      </c>
      <c r="J1096" s="1" t="str">
        <f t="shared" si="52"/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103"/>
  <sheetViews>
    <sheetView workbookViewId="0"/>
  </sheetViews>
  <sheetFormatPr defaultColWidth="9.140625" defaultRowHeight="15" x14ac:dyDescent="0.25"/>
  <cols>
    <col min="1" max="1" width="25.7109375" style="2" customWidth="1"/>
    <col min="2" max="5" width="13.7109375" style="2" customWidth="1"/>
    <col min="6" max="16384" width="9.140625" style="2"/>
  </cols>
  <sheetData>
    <row r="1" spans="1:5" ht="30" x14ac:dyDescent="0.25">
      <c r="B1" s="7" t="s">
        <v>9</v>
      </c>
      <c r="C1" s="7" t="s">
        <v>10</v>
      </c>
      <c r="D1" s="7" t="s">
        <v>11</v>
      </c>
      <c r="E1" s="6" t="s">
        <v>0</v>
      </c>
    </row>
    <row r="2" spans="1:5" x14ac:dyDescent="0.25">
      <c r="A2" s="3" t="s">
        <v>12</v>
      </c>
      <c r="B2" s="8">
        <f>SKEW('Monitor Data'!D2:D1096)</f>
        <v>2.2789366895487988</v>
      </c>
      <c r="C2" s="8">
        <f>SKEW('Monitor Data'!G2:G1096)</f>
        <v>1.1113809367191403</v>
      </c>
      <c r="D2" s="8">
        <f>SKEW('Monitor Data'!J2:J1096)</f>
        <v>1.6359377469763148</v>
      </c>
      <c r="E2" s="8">
        <f>SKEW('Monitor Data'!K2:K1096)</f>
        <v>1.2141314947145434</v>
      </c>
    </row>
    <row r="3" spans="1:5" x14ac:dyDescent="0.25">
      <c r="A3" s="3" t="s">
        <v>13</v>
      </c>
      <c r="B3" s="8">
        <f>KURT('Monitor Data'!D2:D1096)</f>
        <v>11.382197207462291</v>
      </c>
      <c r="C3" s="8">
        <f>KURT('Monitor Data'!G2:G1096)</f>
        <v>1.976173377345666</v>
      </c>
      <c r="D3" s="8">
        <f>KURT('Monitor Data'!J2:J1096)</f>
        <v>6.3977003726530199</v>
      </c>
      <c r="E3" s="8">
        <f>KURT('Monitor Data'!K2:K1096)</f>
        <v>1.9138484873148385</v>
      </c>
    </row>
    <row r="4" spans="1:5" x14ac:dyDescent="0.25">
      <c r="A4" s="3" t="s">
        <v>2</v>
      </c>
      <c r="B4" s="2">
        <f>MEDIAN('Monitor Data'!D2:D1096)</f>
        <v>19.25</v>
      </c>
      <c r="C4" s="2">
        <f>MEDIAN('Monitor Data'!G2:G1096)</f>
        <v>19.850000000000001</v>
      </c>
      <c r="D4" s="2">
        <f>MEDIAN('Monitor Data'!J2:J1096)</f>
        <v>16.299999999999997</v>
      </c>
      <c r="E4" s="2">
        <f>MEDIAN('Monitor Data'!K2:K1096)</f>
        <v>14.7</v>
      </c>
    </row>
    <row r="5" spans="1:5" x14ac:dyDescent="0.25">
      <c r="A5" s="3" t="s">
        <v>27</v>
      </c>
      <c r="B5" s="2">
        <f>MEDIAN(B9:B1103)</f>
        <v>10.25</v>
      </c>
      <c r="C5" s="2">
        <f t="shared" ref="C5:E5" si="0">MEDIAN(C9:C1103)</f>
        <v>8.25</v>
      </c>
      <c r="D5" s="2">
        <f t="shared" si="0"/>
        <v>5.6500000000000021</v>
      </c>
      <c r="E5" s="2">
        <f t="shared" si="0"/>
        <v>5.8000000000000007</v>
      </c>
    </row>
    <row r="6" spans="1:5" x14ac:dyDescent="0.25">
      <c r="A6" s="3" t="s">
        <v>28</v>
      </c>
      <c r="B6" s="21">
        <f>B4+(2*(B5*1.4826))</f>
        <v>49.643299999999996</v>
      </c>
      <c r="C6" s="21">
        <f t="shared" ref="C6:E6" si="1">C4+(2*(C5*1.4826))</f>
        <v>44.312899999999999</v>
      </c>
      <c r="D6" s="21">
        <f t="shared" si="1"/>
        <v>33.053380000000004</v>
      </c>
      <c r="E6" s="21">
        <f t="shared" si="1"/>
        <v>31.898160000000001</v>
      </c>
    </row>
    <row r="8" spans="1:5" x14ac:dyDescent="0.25">
      <c r="A8" s="22" t="s">
        <v>29</v>
      </c>
    </row>
    <row r="9" spans="1:5" x14ac:dyDescent="0.25">
      <c r="A9" s="4">
        <v>44197</v>
      </c>
      <c r="B9" s="2" t="str">
        <f>IF(OR('Monitor Data'!D2="",ISBLANK('Monitor Data'!D2)),"",IF(B$4&gt;'Monitor Data'!D2,"",ABS(B$4-'Monitor Data'!D2)))</f>
        <v/>
      </c>
      <c r="C9" s="2">
        <f>IF(OR('Monitor Data'!G2="",ISBLANK('Monitor Data'!G2)),"",IF(C$4&gt;'Monitor Data'!G2,"",ABS(C$4-'Monitor Data'!G2)))</f>
        <v>0.75</v>
      </c>
      <c r="D9" s="2">
        <f>IF(OR('Monitor Data'!J2="",ISBLANK('Monitor Data'!J2)),"",IF(D$4&gt;'Monitor Data'!J2,"",ABS(D$4-'Monitor Data'!J2)))</f>
        <v>2.1000000000000014</v>
      </c>
      <c r="E9" s="2">
        <f>IF(ISBLANK('Monitor Data'!K2),"",IF(E$4&gt;'Monitor Data'!K2,"",ABS(E$4-'Monitor Data'!K2)))</f>
        <v>2.1000000000000014</v>
      </c>
    </row>
    <row r="10" spans="1:5" x14ac:dyDescent="0.25">
      <c r="A10" s="4">
        <v>44198</v>
      </c>
      <c r="B10" s="2" t="str">
        <f>IF(OR('Monitor Data'!D3="",ISBLANK('Monitor Data'!D3)),"",IF(B$4&gt;'Monitor Data'!D3,"",ABS(B$4-'Monitor Data'!D3)))</f>
        <v/>
      </c>
      <c r="C10" s="2" t="str">
        <f>IF(OR('Monitor Data'!G3="",ISBLANK('Monitor Data'!G3)),"",IF(C$4&gt;'Monitor Data'!G3,"",ABS(C$4-'Monitor Data'!G3)))</f>
        <v/>
      </c>
      <c r="D10" s="2" t="str">
        <f>IF(OR('Monitor Data'!J3="",ISBLANK('Monitor Data'!J3)),"",IF(D$4&gt;'Monitor Data'!J3,"",ABS(D$4-'Monitor Data'!J3)))</f>
        <v/>
      </c>
      <c r="E10" s="2" t="str">
        <f>IF(ISBLANK('Monitor Data'!K3),"",IF(E$4&gt;'Monitor Data'!K3,"",ABS(E$4-'Monitor Data'!K3)))</f>
        <v/>
      </c>
    </row>
    <row r="11" spans="1:5" x14ac:dyDescent="0.25">
      <c r="A11" s="4">
        <v>44199</v>
      </c>
      <c r="B11" s="2" t="str">
        <f>IF(OR('Monitor Data'!D4="",ISBLANK('Monitor Data'!D4)),"",IF(B$4&gt;'Monitor Data'!D4,"",ABS(B$4-'Monitor Data'!D4)))</f>
        <v/>
      </c>
      <c r="C11" s="2" t="str">
        <f>IF(OR('Monitor Data'!G4="",ISBLANK('Monitor Data'!G4)),"",IF(C$4&gt;'Monitor Data'!G4,"",ABS(C$4-'Monitor Data'!G4)))</f>
        <v/>
      </c>
      <c r="D11" s="2" t="str">
        <f>IF(OR('Monitor Data'!J4="",ISBLANK('Monitor Data'!J4)),"",IF(D$4&gt;'Monitor Data'!J4,"",ABS(D$4-'Monitor Data'!J4)))</f>
        <v/>
      </c>
      <c r="E11" s="2" t="str">
        <f>IF(ISBLANK('Monitor Data'!K4),"",IF(E$4&gt;'Monitor Data'!K4,"",ABS(E$4-'Monitor Data'!K4)))</f>
        <v/>
      </c>
    </row>
    <row r="12" spans="1:5" x14ac:dyDescent="0.25">
      <c r="A12" s="4">
        <v>44200</v>
      </c>
      <c r="B12" s="2" t="str">
        <f>IF(OR('Monitor Data'!D5="",ISBLANK('Monitor Data'!D5)),"",IF(B$4&gt;'Monitor Data'!D5,"",ABS(B$4-'Monitor Data'!D5)))</f>
        <v/>
      </c>
      <c r="C12" s="2" t="str">
        <f>IF(OR('Monitor Data'!G5="",ISBLANK('Monitor Data'!G5)),"",IF(C$4&gt;'Monitor Data'!G5,"",ABS(C$4-'Monitor Data'!G5)))</f>
        <v/>
      </c>
      <c r="D12" s="2" t="str">
        <f>IF(OR('Monitor Data'!J5="",ISBLANK('Monitor Data'!J5)),"",IF(D$4&gt;'Monitor Data'!J5,"",ABS(D$4-'Monitor Data'!J5)))</f>
        <v/>
      </c>
      <c r="E12" s="2" t="str">
        <f>IF(ISBLANK('Monitor Data'!K5),"",IF(E$4&gt;'Monitor Data'!K5,"",ABS(E$4-'Monitor Data'!K5)))</f>
        <v/>
      </c>
    </row>
    <row r="13" spans="1:5" x14ac:dyDescent="0.25">
      <c r="A13" s="4">
        <v>44201</v>
      </c>
      <c r="B13" s="2" t="str">
        <f>IF(OR('Monitor Data'!D6="",ISBLANK('Monitor Data'!D6)),"",IF(B$4&gt;'Monitor Data'!D6,"",ABS(B$4-'Monitor Data'!D6)))</f>
        <v/>
      </c>
      <c r="C13" s="2" t="str">
        <f>IF(OR('Monitor Data'!G6="",ISBLANK('Monitor Data'!G6)),"",IF(C$4&gt;'Monitor Data'!G6,"",ABS(C$4-'Monitor Data'!G6)))</f>
        <v/>
      </c>
      <c r="D13" s="2" t="str">
        <f>IF(OR('Monitor Data'!J6="",ISBLANK('Monitor Data'!J6)),"",IF(D$4&gt;'Monitor Data'!J6,"",ABS(D$4-'Monitor Data'!J6)))</f>
        <v/>
      </c>
      <c r="E13" s="2" t="str">
        <f>IF(ISBLANK('Monitor Data'!K6),"",IF(E$4&gt;'Monitor Data'!K6,"",ABS(E$4-'Monitor Data'!K6)))</f>
        <v/>
      </c>
    </row>
    <row r="14" spans="1:5" x14ac:dyDescent="0.25">
      <c r="A14" s="4">
        <v>44202</v>
      </c>
      <c r="B14" s="2" t="str">
        <f>IF(OR('Monitor Data'!D7="",ISBLANK('Monitor Data'!D7)),"",IF(B$4&gt;'Monitor Data'!D7,"",ABS(B$4-'Monitor Data'!D7)))</f>
        <v/>
      </c>
      <c r="C14" s="2" t="str">
        <f>IF(OR('Monitor Data'!G7="",ISBLANK('Monitor Data'!G7)),"",IF(C$4&gt;'Monitor Data'!G7,"",ABS(C$4-'Monitor Data'!G7)))</f>
        <v/>
      </c>
      <c r="D14" s="2" t="str">
        <f>IF(OR('Monitor Data'!J7="",ISBLANK('Monitor Data'!J7)),"",IF(D$4&gt;'Monitor Data'!J7,"",ABS(D$4-'Monitor Data'!J7)))</f>
        <v/>
      </c>
      <c r="E14" s="2" t="str">
        <f>IF(ISBLANK('Monitor Data'!K7),"",IF(E$4&gt;'Monitor Data'!K7,"",ABS(E$4-'Monitor Data'!K7)))</f>
        <v/>
      </c>
    </row>
    <row r="15" spans="1:5" x14ac:dyDescent="0.25">
      <c r="A15" s="4">
        <v>44203</v>
      </c>
      <c r="B15" s="2">
        <f>IF(OR('Monitor Data'!D8="",ISBLANK('Monitor Data'!D8)),"",IF(B$4&gt;'Monitor Data'!D8,"",ABS(B$4-'Monitor Data'!D8)))</f>
        <v>0.85000000000000142</v>
      </c>
      <c r="C15" s="2">
        <f>IF(OR('Monitor Data'!G8="",ISBLANK('Monitor Data'!G8)),"",IF(C$4&gt;'Monitor Data'!G8,"",ABS(C$4-'Monitor Data'!G8)))</f>
        <v>6.5499999999999972</v>
      </c>
      <c r="D15" s="2">
        <f>IF(OR('Monitor Data'!J8="",ISBLANK('Monitor Data'!J8)),"",IF(D$4&gt;'Monitor Data'!J8,"",ABS(D$4-'Monitor Data'!J8)))</f>
        <v>3.9000000000000021</v>
      </c>
      <c r="E15" s="2">
        <f>IF(ISBLANK('Monitor Data'!K8),"",IF(E$4&gt;'Monitor Data'!K8,"",ABS(E$4-'Monitor Data'!K8)))</f>
        <v>3.6999999999999993</v>
      </c>
    </row>
    <row r="16" spans="1:5" x14ac:dyDescent="0.25">
      <c r="A16" s="4">
        <v>44204</v>
      </c>
      <c r="B16" s="2" t="str">
        <f>IF(OR('Monitor Data'!D9="",ISBLANK('Monitor Data'!D9)),"",IF(B$4&gt;'Monitor Data'!D9,"",ABS(B$4-'Monitor Data'!D9)))</f>
        <v/>
      </c>
      <c r="C16" s="2" t="str">
        <f>IF(OR('Monitor Data'!G9="",ISBLANK('Monitor Data'!G9)),"",IF(C$4&gt;'Monitor Data'!G9,"",ABS(C$4-'Monitor Data'!G9)))</f>
        <v/>
      </c>
      <c r="D16" s="2" t="str">
        <f>IF(OR('Monitor Data'!J9="",ISBLANK('Monitor Data'!J9)),"",IF(D$4&gt;'Monitor Data'!J9,"",ABS(D$4-'Monitor Data'!J9)))</f>
        <v/>
      </c>
      <c r="E16" s="2" t="str">
        <f>IF(ISBLANK('Monitor Data'!K9),"",IF(E$4&gt;'Monitor Data'!K9,"",ABS(E$4-'Monitor Data'!K9)))</f>
        <v/>
      </c>
    </row>
    <row r="17" spans="1:5" x14ac:dyDescent="0.25">
      <c r="A17" s="4">
        <v>44205</v>
      </c>
      <c r="B17" s="2" t="str">
        <f>IF(OR('Monitor Data'!D10="",ISBLANK('Monitor Data'!D10)),"",IF(B$4&gt;'Monitor Data'!D10,"",ABS(B$4-'Monitor Data'!D10)))</f>
        <v/>
      </c>
      <c r="C17" s="2" t="str">
        <f>IF(OR('Monitor Data'!G10="",ISBLANK('Monitor Data'!G10)),"",IF(C$4&gt;'Monitor Data'!G10,"",ABS(C$4-'Monitor Data'!G10)))</f>
        <v/>
      </c>
      <c r="D17" s="2" t="str">
        <f>IF(OR('Monitor Data'!J10="",ISBLANK('Monitor Data'!J10)),"",IF(D$4&gt;'Monitor Data'!J10,"",ABS(D$4-'Monitor Data'!J10)))</f>
        <v/>
      </c>
      <c r="E17" s="2" t="str">
        <f>IF(ISBLANK('Monitor Data'!K10),"",IF(E$4&gt;'Monitor Data'!K10,"",ABS(E$4-'Monitor Data'!K10)))</f>
        <v/>
      </c>
    </row>
    <row r="18" spans="1:5" x14ac:dyDescent="0.25">
      <c r="A18" s="4">
        <v>44206</v>
      </c>
      <c r="B18" s="2" t="str">
        <f>IF(OR('Monitor Data'!D11="",ISBLANK('Monitor Data'!D11)),"",IF(B$4&gt;'Monitor Data'!D11,"",ABS(B$4-'Monitor Data'!D11)))</f>
        <v/>
      </c>
      <c r="C18" s="2" t="str">
        <f>IF(OR('Monitor Data'!G11="",ISBLANK('Monitor Data'!G11)),"",IF(C$4&gt;'Monitor Data'!G11,"",ABS(C$4-'Monitor Data'!G11)))</f>
        <v/>
      </c>
      <c r="D18" s="2">
        <f>IF(OR('Monitor Data'!J11="",ISBLANK('Monitor Data'!J11)),"",IF(D$4&gt;'Monitor Data'!J11,"",ABS(D$4-'Monitor Data'!J11)))</f>
        <v>1.9500000000000028</v>
      </c>
      <c r="E18" s="2">
        <f>IF(ISBLANK('Monitor Data'!K11),"",IF(E$4&gt;'Monitor Data'!K11,"",ABS(E$4-'Monitor Data'!K11)))</f>
        <v>2.4000000000000021</v>
      </c>
    </row>
    <row r="19" spans="1:5" x14ac:dyDescent="0.25">
      <c r="A19" s="4">
        <v>44207</v>
      </c>
      <c r="B19" s="2" t="str">
        <f>IF(OR('Monitor Data'!D12="",ISBLANK('Monitor Data'!D12)),"",IF(B$4&gt;'Monitor Data'!D12,"",ABS(B$4-'Monitor Data'!D12)))</f>
        <v/>
      </c>
      <c r="C19" s="2" t="str">
        <f>IF(OR('Monitor Data'!G12="",ISBLANK('Monitor Data'!G12)),"",IF(C$4&gt;'Monitor Data'!G12,"",ABS(C$4-'Monitor Data'!G12)))</f>
        <v/>
      </c>
      <c r="D19" s="2" t="str">
        <f>IF(OR('Monitor Data'!J12="",ISBLANK('Monitor Data'!J12)),"",IF(D$4&gt;'Monitor Data'!J12,"",ABS(D$4-'Monitor Data'!J12)))</f>
        <v/>
      </c>
      <c r="E19" s="2" t="str">
        <f>IF(ISBLANK('Monitor Data'!K12),"",IF(E$4&gt;'Monitor Data'!K12,"",ABS(E$4-'Monitor Data'!K12)))</f>
        <v/>
      </c>
    </row>
    <row r="20" spans="1:5" x14ac:dyDescent="0.25">
      <c r="A20" s="4">
        <v>44208</v>
      </c>
      <c r="B20" s="2" t="str">
        <f>IF(OR('Monitor Data'!D13="",ISBLANK('Monitor Data'!D13)),"",IF(B$4&gt;'Monitor Data'!D13,"",ABS(B$4-'Monitor Data'!D13)))</f>
        <v/>
      </c>
      <c r="C20" s="2" t="str">
        <f>IF(OR('Monitor Data'!G13="",ISBLANK('Monitor Data'!G13)),"",IF(C$4&gt;'Monitor Data'!G13,"",ABS(C$4-'Monitor Data'!G13)))</f>
        <v/>
      </c>
      <c r="D20" s="2" t="str">
        <f>IF(OR('Monitor Data'!J13="",ISBLANK('Monitor Data'!J13)),"",IF(D$4&gt;'Monitor Data'!J13,"",ABS(D$4-'Monitor Data'!J13)))</f>
        <v/>
      </c>
      <c r="E20" s="2" t="str">
        <f>IF(ISBLANK('Monitor Data'!K13),"",IF(E$4&gt;'Monitor Data'!K13,"",ABS(E$4-'Monitor Data'!K13)))</f>
        <v/>
      </c>
    </row>
    <row r="21" spans="1:5" x14ac:dyDescent="0.25">
      <c r="A21" s="4">
        <v>44209</v>
      </c>
      <c r="B21" s="2">
        <f>IF(OR('Monitor Data'!D14="",ISBLANK('Monitor Data'!D14)),"",IF(B$4&gt;'Monitor Data'!D14,"",ABS(B$4-'Monitor Data'!D14)))</f>
        <v>2.25</v>
      </c>
      <c r="C21" s="2">
        <f>IF(OR('Monitor Data'!G14="",ISBLANK('Monitor Data'!G14)),"",IF(C$4&gt;'Monitor Data'!G14,"",ABS(C$4-'Monitor Data'!G14)))</f>
        <v>3.6499999999999986</v>
      </c>
      <c r="D21" s="2">
        <f>IF(OR('Monitor Data'!J14="",ISBLANK('Monitor Data'!J14)),"",IF(D$4&gt;'Monitor Data'!J14,"",ABS(D$4-'Monitor Data'!J14)))</f>
        <v>4.9000000000000021</v>
      </c>
      <c r="E21" s="2" t="str">
        <f>IF(ISBLANK('Monitor Data'!K14),"",IF(E$4&gt;'Monitor Data'!K14,"",ABS(E$4-'Monitor Data'!K14)))</f>
        <v/>
      </c>
    </row>
    <row r="22" spans="1:5" x14ac:dyDescent="0.25">
      <c r="A22" s="4">
        <v>44210</v>
      </c>
      <c r="B22" s="2" t="str">
        <f>IF(OR('Monitor Data'!D15="",ISBLANK('Monitor Data'!D15)),"",IF(B$4&gt;'Monitor Data'!D15,"",ABS(B$4-'Monitor Data'!D15)))</f>
        <v/>
      </c>
      <c r="C22" s="2" t="str">
        <f>IF(OR('Monitor Data'!G15="",ISBLANK('Monitor Data'!G15)),"",IF(C$4&gt;'Monitor Data'!G15,"",ABS(C$4-'Monitor Data'!G15)))</f>
        <v/>
      </c>
      <c r="D22" s="2" t="str">
        <f>IF(OR('Monitor Data'!J15="",ISBLANK('Monitor Data'!J15)),"",IF(D$4&gt;'Monitor Data'!J15,"",ABS(D$4-'Monitor Data'!J15)))</f>
        <v/>
      </c>
      <c r="E22" s="2" t="str">
        <f>IF(ISBLANK('Monitor Data'!K15),"",IF(E$4&gt;'Monitor Data'!K15,"",ABS(E$4-'Monitor Data'!K15)))</f>
        <v/>
      </c>
    </row>
    <row r="23" spans="1:5" x14ac:dyDescent="0.25">
      <c r="A23" s="4">
        <v>44211</v>
      </c>
      <c r="B23" s="2" t="str">
        <f>IF(OR('Monitor Data'!D16="",ISBLANK('Monitor Data'!D16)),"",IF(B$4&gt;'Monitor Data'!D16,"",ABS(B$4-'Monitor Data'!D16)))</f>
        <v/>
      </c>
      <c r="C23" s="2" t="str">
        <f>IF(OR('Monitor Data'!G16="",ISBLANK('Monitor Data'!G16)),"",IF(C$4&gt;'Monitor Data'!G16,"",ABS(C$4-'Monitor Data'!G16)))</f>
        <v/>
      </c>
      <c r="D23" s="2" t="str">
        <f>IF(OR('Monitor Data'!J16="",ISBLANK('Monitor Data'!J16)),"",IF(D$4&gt;'Monitor Data'!J16,"",ABS(D$4-'Monitor Data'!J16)))</f>
        <v/>
      </c>
      <c r="E23" s="2" t="str">
        <f>IF(ISBLANK('Monitor Data'!K16),"",IF(E$4&gt;'Monitor Data'!K16,"",ABS(E$4-'Monitor Data'!K16)))</f>
        <v/>
      </c>
    </row>
    <row r="24" spans="1:5" x14ac:dyDescent="0.25">
      <c r="A24" s="4">
        <v>44212</v>
      </c>
      <c r="B24" s="2" t="str">
        <f>IF(OR('Monitor Data'!D17="",ISBLANK('Monitor Data'!D17)),"",IF(B$4&gt;'Monitor Data'!D17,"",ABS(B$4-'Monitor Data'!D17)))</f>
        <v/>
      </c>
      <c r="C24" s="2" t="str">
        <f>IF(OR('Monitor Data'!G17="",ISBLANK('Monitor Data'!G17)),"",IF(C$4&gt;'Monitor Data'!G17,"",ABS(C$4-'Monitor Data'!G17)))</f>
        <v/>
      </c>
      <c r="D24" s="2" t="str">
        <f>IF(OR('Monitor Data'!J17="",ISBLANK('Monitor Data'!J17)),"",IF(D$4&gt;'Monitor Data'!J17,"",ABS(D$4-'Monitor Data'!J17)))</f>
        <v/>
      </c>
      <c r="E24" s="2" t="str">
        <f>IF(ISBLANK('Monitor Data'!K17),"",IF(E$4&gt;'Monitor Data'!K17,"",ABS(E$4-'Monitor Data'!K17)))</f>
        <v/>
      </c>
    </row>
    <row r="25" spans="1:5" x14ac:dyDescent="0.25">
      <c r="A25" s="4">
        <v>44213</v>
      </c>
      <c r="B25" s="2" t="str">
        <f>IF(OR('Monitor Data'!D18="",ISBLANK('Monitor Data'!D18)),"",IF(B$4&gt;'Monitor Data'!D18,"",ABS(B$4-'Monitor Data'!D18)))</f>
        <v/>
      </c>
      <c r="C25" s="2" t="str">
        <f>IF(OR('Monitor Data'!G18="",ISBLANK('Monitor Data'!G18)),"",IF(C$4&gt;'Monitor Data'!G18,"",ABS(C$4-'Monitor Data'!G18)))</f>
        <v/>
      </c>
      <c r="D25" s="2" t="str">
        <f>IF(OR('Monitor Data'!J18="",ISBLANK('Monitor Data'!J18)),"",IF(D$4&gt;'Monitor Data'!J18,"",ABS(D$4-'Monitor Data'!J18)))</f>
        <v/>
      </c>
      <c r="E25" s="2" t="str">
        <f>IF(ISBLANK('Monitor Data'!K18),"",IF(E$4&gt;'Monitor Data'!K18,"",ABS(E$4-'Monitor Data'!K18)))</f>
        <v/>
      </c>
    </row>
    <row r="26" spans="1:5" x14ac:dyDescent="0.25">
      <c r="A26" s="4">
        <v>44214</v>
      </c>
      <c r="B26" s="2" t="str">
        <f>IF(OR('Monitor Data'!D19="",ISBLANK('Monitor Data'!D19)),"",IF(B$4&gt;'Monitor Data'!D19,"",ABS(B$4-'Monitor Data'!D19)))</f>
        <v/>
      </c>
      <c r="C26" s="2" t="str">
        <f>IF(OR('Monitor Data'!G19="",ISBLANK('Monitor Data'!G19)),"",IF(C$4&gt;'Monitor Data'!G19,"",ABS(C$4-'Monitor Data'!G19)))</f>
        <v/>
      </c>
      <c r="D26" s="2" t="str">
        <f>IF(OR('Monitor Data'!J19="",ISBLANK('Monitor Data'!J19)),"",IF(D$4&gt;'Monitor Data'!J19,"",ABS(D$4-'Monitor Data'!J19)))</f>
        <v/>
      </c>
      <c r="E26" s="2" t="str">
        <f>IF(ISBLANK('Monitor Data'!K19),"",IF(E$4&gt;'Monitor Data'!K19,"",ABS(E$4-'Monitor Data'!K19)))</f>
        <v/>
      </c>
    </row>
    <row r="27" spans="1:5" x14ac:dyDescent="0.25">
      <c r="A27" s="4">
        <v>44215</v>
      </c>
      <c r="B27" s="2" t="str">
        <f>IF(OR('Monitor Data'!D20="",ISBLANK('Monitor Data'!D20)),"",IF(B$4&gt;'Monitor Data'!D20,"",ABS(B$4-'Monitor Data'!D20)))</f>
        <v/>
      </c>
      <c r="C27" s="2" t="str">
        <f>IF(OR('Monitor Data'!G20="",ISBLANK('Monitor Data'!G20)),"",IF(C$4&gt;'Monitor Data'!G20,"",ABS(C$4-'Monitor Data'!G20)))</f>
        <v/>
      </c>
      <c r="D27" s="2" t="str">
        <f>IF(OR('Monitor Data'!J20="",ISBLANK('Monitor Data'!J20)),"",IF(D$4&gt;'Monitor Data'!J20,"",ABS(D$4-'Monitor Data'!J20)))</f>
        <v/>
      </c>
      <c r="E27" s="2" t="str">
        <f>IF(ISBLANK('Monitor Data'!K20),"",IF(E$4&gt;'Monitor Data'!K20,"",ABS(E$4-'Monitor Data'!K20)))</f>
        <v/>
      </c>
    </row>
    <row r="28" spans="1:5" x14ac:dyDescent="0.25">
      <c r="A28" s="4">
        <v>44216</v>
      </c>
      <c r="B28" s="2" t="str">
        <f>IF(OR('Monitor Data'!D21="",ISBLANK('Monitor Data'!D21)),"",IF(B$4&gt;'Monitor Data'!D21,"",ABS(B$4-'Monitor Data'!D21)))</f>
        <v/>
      </c>
      <c r="C28" s="2" t="str">
        <f>IF(OR('Monitor Data'!G21="",ISBLANK('Monitor Data'!G21)),"",IF(C$4&gt;'Monitor Data'!G21,"",ABS(C$4-'Monitor Data'!G21)))</f>
        <v/>
      </c>
      <c r="D28" s="2" t="str">
        <f>IF(OR('Monitor Data'!J21="",ISBLANK('Monitor Data'!J21)),"",IF(D$4&gt;'Monitor Data'!J21,"",ABS(D$4-'Monitor Data'!J21)))</f>
        <v/>
      </c>
      <c r="E28" s="2" t="str">
        <f>IF(ISBLANK('Monitor Data'!K21),"",IF(E$4&gt;'Monitor Data'!K21,"",ABS(E$4-'Monitor Data'!K21)))</f>
        <v/>
      </c>
    </row>
    <row r="29" spans="1:5" x14ac:dyDescent="0.25">
      <c r="A29" s="4">
        <v>44217</v>
      </c>
      <c r="B29" s="2" t="str">
        <f>IF(OR('Monitor Data'!D22="",ISBLANK('Monitor Data'!D22)),"",IF(B$4&gt;'Monitor Data'!D22,"",ABS(B$4-'Monitor Data'!D22)))</f>
        <v/>
      </c>
      <c r="C29" s="2" t="str">
        <f>IF(OR('Monitor Data'!G22="",ISBLANK('Monitor Data'!G22)),"",IF(C$4&gt;'Monitor Data'!G22,"",ABS(C$4-'Monitor Data'!G22)))</f>
        <v/>
      </c>
      <c r="D29" s="2" t="str">
        <f>IF(OR('Monitor Data'!J22="",ISBLANK('Monitor Data'!J22)),"",IF(D$4&gt;'Monitor Data'!J22,"",ABS(D$4-'Monitor Data'!J22)))</f>
        <v/>
      </c>
      <c r="E29" s="2" t="str">
        <f>IF(ISBLANK('Monitor Data'!K22),"",IF(E$4&gt;'Monitor Data'!K22,"",ABS(E$4-'Monitor Data'!K22)))</f>
        <v/>
      </c>
    </row>
    <row r="30" spans="1:5" x14ac:dyDescent="0.25">
      <c r="A30" s="4">
        <v>44218</v>
      </c>
      <c r="B30" s="2" t="str">
        <f>IF(OR('Monitor Data'!D23="",ISBLANK('Monitor Data'!D23)),"",IF(B$4&gt;'Monitor Data'!D23,"",ABS(B$4-'Monitor Data'!D23)))</f>
        <v/>
      </c>
      <c r="C30" s="2" t="str">
        <f>IF(OR('Monitor Data'!G23="",ISBLANK('Monitor Data'!G23)),"",IF(C$4&gt;'Monitor Data'!G23,"",ABS(C$4-'Monitor Data'!G23)))</f>
        <v/>
      </c>
      <c r="D30" s="2" t="str">
        <f>IF(OR('Monitor Data'!J23="",ISBLANK('Monitor Data'!J23)),"",IF(D$4&gt;'Monitor Data'!J23,"",ABS(D$4-'Monitor Data'!J23)))</f>
        <v/>
      </c>
      <c r="E30" s="2" t="str">
        <f>IF(ISBLANK('Monitor Data'!K23),"",IF(E$4&gt;'Monitor Data'!K23,"",ABS(E$4-'Monitor Data'!K23)))</f>
        <v/>
      </c>
    </row>
    <row r="31" spans="1:5" x14ac:dyDescent="0.25">
      <c r="A31" s="4">
        <v>44219</v>
      </c>
      <c r="B31" s="2" t="str">
        <f>IF(OR('Monitor Data'!D24="",ISBLANK('Monitor Data'!D24)),"",IF(B$4&gt;'Monitor Data'!D24,"",ABS(B$4-'Monitor Data'!D24)))</f>
        <v/>
      </c>
      <c r="C31" s="2" t="str">
        <f>IF(OR('Monitor Data'!G24="",ISBLANK('Monitor Data'!G24)),"",IF(C$4&gt;'Monitor Data'!G24,"",ABS(C$4-'Monitor Data'!G24)))</f>
        <v/>
      </c>
      <c r="D31" s="2" t="str">
        <f>IF(OR('Monitor Data'!J24="",ISBLANK('Monitor Data'!J24)),"",IF(D$4&gt;'Monitor Data'!J24,"",ABS(D$4-'Monitor Data'!J24)))</f>
        <v/>
      </c>
      <c r="E31" s="2" t="str">
        <f>IF(ISBLANK('Monitor Data'!K24),"",IF(E$4&gt;'Monitor Data'!K24,"",ABS(E$4-'Monitor Data'!K24)))</f>
        <v/>
      </c>
    </row>
    <row r="32" spans="1:5" x14ac:dyDescent="0.25">
      <c r="A32" s="4">
        <v>44220</v>
      </c>
      <c r="B32" s="2" t="str">
        <f>IF(OR('Monitor Data'!D25="",ISBLANK('Monitor Data'!D25)),"",IF(B$4&gt;'Monitor Data'!D25,"",ABS(B$4-'Monitor Data'!D25)))</f>
        <v/>
      </c>
      <c r="C32" s="2" t="str">
        <f>IF(OR('Monitor Data'!G25="",ISBLANK('Monitor Data'!G25)),"",IF(C$4&gt;'Monitor Data'!G25,"",ABS(C$4-'Monitor Data'!G25)))</f>
        <v/>
      </c>
      <c r="D32" s="2" t="str">
        <f>IF(OR('Monitor Data'!J25="",ISBLANK('Monitor Data'!J25)),"",IF(D$4&gt;'Monitor Data'!J25,"",ABS(D$4-'Monitor Data'!J25)))</f>
        <v/>
      </c>
      <c r="E32" s="2" t="str">
        <f>IF(ISBLANK('Monitor Data'!K25),"",IF(E$4&gt;'Monitor Data'!K25,"",ABS(E$4-'Monitor Data'!K25)))</f>
        <v/>
      </c>
    </row>
    <row r="33" spans="1:5" x14ac:dyDescent="0.25">
      <c r="A33" s="4">
        <v>44221</v>
      </c>
      <c r="B33" s="2" t="str">
        <f>IF(OR('Monitor Data'!D26="",ISBLANK('Monitor Data'!D26)),"",IF(B$4&gt;'Monitor Data'!D26,"",ABS(B$4-'Monitor Data'!D26)))</f>
        <v/>
      </c>
      <c r="C33" s="2" t="str">
        <f>IF(OR('Monitor Data'!G26="",ISBLANK('Monitor Data'!G26)),"",IF(C$4&gt;'Monitor Data'!G26,"",ABS(C$4-'Monitor Data'!G26)))</f>
        <v/>
      </c>
      <c r="D33" s="2" t="str">
        <f>IF(OR('Monitor Data'!J26="",ISBLANK('Monitor Data'!J26)),"",IF(D$4&gt;'Monitor Data'!J26,"",ABS(D$4-'Monitor Data'!J26)))</f>
        <v/>
      </c>
      <c r="E33" s="2">
        <f>IF(ISBLANK('Monitor Data'!K26),"",IF(E$4&gt;'Monitor Data'!K26,"",ABS(E$4-'Monitor Data'!K26)))</f>
        <v>4.1000000000000014</v>
      </c>
    </row>
    <row r="34" spans="1:5" x14ac:dyDescent="0.25">
      <c r="A34" s="4">
        <v>44222</v>
      </c>
      <c r="B34" s="2" t="str">
        <f>IF(OR('Monitor Data'!D27="",ISBLANK('Monitor Data'!D27)),"",IF(B$4&gt;'Monitor Data'!D27,"",ABS(B$4-'Monitor Data'!D27)))</f>
        <v/>
      </c>
      <c r="C34" s="2" t="str">
        <f>IF(OR('Monitor Data'!G27="",ISBLANK('Monitor Data'!G27)),"",IF(C$4&gt;'Monitor Data'!G27,"",ABS(C$4-'Monitor Data'!G27)))</f>
        <v/>
      </c>
      <c r="D34" s="2" t="str">
        <f>IF(OR('Monitor Data'!J27="",ISBLANK('Monitor Data'!J27)),"",IF(D$4&gt;'Monitor Data'!J27,"",ABS(D$4-'Monitor Data'!J27)))</f>
        <v/>
      </c>
      <c r="E34" s="2" t="str">
        <f>IF(ISBLANK('Monitor Data'!K27),"",IF(E$4&gt;'Monitor Data'!K27,"",ABS(E$4-'Monitor Data'!K27)))</f>
        <v/>
      </c>
    </row>
    <row r="35" spans="1:5" x14ac:dyDescent="0.25">
      <c r="A35" s="4">
        <v>44223</v>
      </c>
      <c r="B35" s="2" t="str">
        <f>IF(OR('Monitor Data'!D28="",ISBLANK('Monitor Data'!D28)),"",IF(B$4&gt;'Monitor Data'!D28,"",ABS(B$4-'Monitor Data'!D28)))</f>
        <v/>
      </c>
      <c r="C35" s="2" t="str">
        <f>IF(OR('Monitor Data'!G28="",ISBLANK('Monitor Data'!G28)),"",IF(C$4&gt;'Monitor Data'!G28,"",ABS(C$4-'Monitor Data'!G28)))</f>
        <v/>
      </c>
      <c r="D35" s="2" t="str">
        <f>IF(OR('Monitor Data'!J28="",ISBLANK('Monitor Data'!J28)),"",IF(D$4&gt;'Monitor Data'!J28,"",ABS(D$4-'Monitor Data'!J28)))</f>
        <v/>
      </c>
      <c r="E35" s="2" t="str">
        <f>IF(ISBLANK('Monitor Data'!K28),"",IF(E$4&gt;'Monitor Data'!K28,"",ABS(E$4-'Monitor Data'!K28)))</f>
        <v/>
      </c>
    </row>
    <row r="36" spans="1:5" x14ac:dyDescent="0.25">
      <c r="A36" s="4">
        <v>44224</v>
      </c>
      <c r="B36" s="2">
        <f>IF(OR('Monitor Data'!D29="",ISBLANK('Monitor Data'!D29)),"",IF(B$4&gt;'Monitor Data'!D29,"",ABS(B$4-'Monitor Data'!D29)))</f>
        <v>2.1999999999999993</v>
      </c>
      <c r="C36" s="2">
        <f>IF(OR('Monitor Data'!G29="",ISBLANK('Monitor Data'!G29)),"",IF(C$4&gt;'Monitor Data'!G29,"",ABS(C$4-'Monitor Data'!G29)))</f>
        <v>3.5499999999999972</v>
      </c>
      <c r="D36" s="2">
        <f>IF(OR('Monitor Data'!J29="",ISBLANK('Monitor Data'!J29)),"",IF(D$4&gt;'Monitor Data'!J29,"",ABS(D$4-'Monitor Data'!J29)))</f>
        <v>2.7000000000000028</v>
      </c>
      <c r="E36" s="2">
        <f>IF(ISBLANK('Monitor Data'!K29),"",IF(E$4&gt;'Monitor Data'!K29,"",ABS(E$4-'Monitor Data'!K29)))</f>
        <v>0.60000000000000142</v>
      </c>
    </row>
    <row r="37" spans="1:5" x14ac:dyDescent="0.25">
      <c r="A37" s="4">
        <v>44225</v>
      </c>
      <c r="B37" s="2" t="str">
        <f>IF(OR('Monitor Data'!D30="",ISBLANK('Monitor Data'!D30)),"",IF(B$4&gt;'Monitor Data'!D30,"",ABS(B$4-'Monitor Data'!D30)))</f>
        <v/>
      </c>
      <c r="C37" s="2" t="str">
        <f>IF(OR('Monitor Data'!G30="",ISBLANK('Monitor Data'!G30)),"",IF(C$4&gt;'Monitor Data'!G30,"",ABS(C$4-'Monitor Data'!G30)))</f>
        <v/>
      </c>
      <c r="D37" s="2" t="str">
        <f>IF(OR('Monitor Data'!J30="",ISBLANK('Monitor Data'!J30)),"",IF(D$4&gt;'Monitor Data'!J30,"",ABS(D$4-'Monitor Data'!J30)))</f>
        <v/>
      </c>
      <c r="E37" s="2" t="str">
        <f>IF(ISBLANK('Monitor Data'!K30),"",IF(E$4&gt;'Monitor Data'!K30,"",ABS(E$4-'Monitor Data'!K30)))</f>
        <v/>
      </c>
    </row>
    <row r="38" spans="1:5" x14ac:dyDescent="0.25">
      <c r="A38" s="4">
        <v>44226</v>
      </c>
      <c r="B38" s="2" t="str">
        <f>IF(OR('Monitor Data'!D31="",ISBLANK('Monitor Data'!D31)),"",IF(B$4&gt;'Monitor Data'!D31,"",ABS(B$4-'Monitor Data'!D31)))</f>
        <v/>
      </c>
      <c r="C38" s="2" t="str">
        <f>IF(OR('Monitor Data'!G31="",ISBLANK('Monitor Data'!G31)),"",IF(C$4&gt;'Monitor Data'!G31,"",ABS(C$4-'Monitor Data'!G31)))</f>
        <v/>
      </c>
      <c r="D38" s="2" t="str">
        <f>IF(OR('Monitor Data'!J31="",ISBLANK('Monitor Data'!J31)),"",IF(D$4&gt;'Monitor Data'!J31,"",ABS(D$4-'Monitor Data'!J31)))</f>
        <v/>
      </c>
      <c r="E38" s="2" t="str">
        <f>IF(ISBLANK('Monitor Data'!K31),"",IF(E$4&gt;'Monitor Data'!K31,"",ABS(E$4-'Monitor Data'!K31)))</f>
        <v/>
      </c>
    </row>
    <row r="39" spans="1:5" x14ac:dyDescent="0.25">
      <c r="A39" s="4">
        <v>44227</v>
      </c>
      <c r="B39" s="2" t="str">
        <f>IF(OR('Monitor Data'!D32="",ISBLANK('Monitor Data'!D32)),"",IF(B$4&gt;'Monitor Data'!D32,"",ABS(B$4-'Monitor Data'!D32)))</f>
        <v/>
      </c>
      <c r="C39" s="2" t="str">
        <f>IF(OR('Monitor Data'!G32="",ISBLANK('Monitor Data'!G32)),"",IF(C$4&gt;'Monitor Data'!G32,"",ABS(C$4-'Monitor Data'!G32)))</f>
        <v/>
      </c>
      <c r="D39" s="2" t="str">
        <f>IF(OR('Monitor Data'!J32="",ISBLANK('Monitor Data'!J32)),"",IF(D$4&gt;'Monitor Data'!J32,"",ABS(D$4-'Monitor Data'!J32)))</f>
        <v/>
      </c>
      <c r="E39" s="2" t="str">
        <f>IF(ISBLANK('Monitor Data'!K32),"",IF(E$4&gt;'Monitor Data'!K32,"",ABS(E$4-'Monitor Data'!K32)))</f>
        <v/>
      </c>
    </row>
    <row r="40" spans="1:5" x14ac:dyDescent="0.25">
      <c r="A40" s="4">
        <v>44228</v>
      </c>
      <c r="B40" s="2" t="str">
        <f>IF(OR('Monitor Data'!D33="",ISBLANK('Monitor Data'!D33)),"",IF(B$4&gt;'Monitor Data'!D33,"",ABS(B$4-'Monitor Data'!D33)))</f>
        <v/>
      </c>
      <c r="C40" s="2" t="str">
        <f>IF(OR('Monitor Data'!G33="",ISBLANK('Monitor Data'!G33)),"",IF(C$4&gt;'Monitor Data'!G33,"",ABS(C$4-'Monitor Data'!G33)))</f>
        <v/>
      </c>
      <c r="D40" s="2" t="str">
        <f>IF(OR('Monitor Data'!J33="",ISBLANK('Monitor Data'!J33)),"",IF(D$4&gt;'Monitor Data'!J33,"",ABS(D$4-'Monitor Data'!J33)))</f>
        <v/>
      </c>
      <c r="E40" s="2" t="str">
        <f>IF(ISBLANK('Monitor Data'!K33),"",IF(E$4&gt;'Monitor Data'!K33,"",ABS(E$4-'Monitor Data'!K33)))</f>
        <v/>
      </c>
    </row>
    <row r="41" spans="1:5" x14ac:dyDescent="0.25">
      <c r="A41" s="4">
        <v>44229</v>
      </c>
      <c r="B41" s="2" t="str">
        <f>IF(OR('Monitor Data'!D34="",ISBLANK('Monitor Data'!D34)),"",IF(B$4&gt;'Monitor Data'!D34,"",ABS(B$4-'Monitor Data'!D34)))</f>
        <v/>
      </c>
      <c r="C41" s="2" t="str">
        <f>IF(OR('Monitor Data'!G34="",ISBLANK('Monitor Data'!G34)),"",IF(C$4&gt;'Monitor Data'!G34,"",ABS(C$4-'Monitor Data'!G34)))</f>
        <v/>
      </c>
      <c r="D41" s="2" t="str">
        <f>IF(OR('Monitor Data'!J34="",ISBLANK('Monitor Data'!J34)),"",IF(D$4&gt;'Monitor Data'!J34,"",ABS(D$4-'Monitor Data'!J34)))</f>
        <v/>
      </c>
      <c r="E41" s="2" t="str">
        <f>IF(ISBLANK('Monitor Data'!K34),"",IF(E$4&gt;'Monitor Data'!K34,"",ABS(E$4-'Monitor Data'!K34)))</f>
        <v/>
      </c>
    </row>
    <row r="42" spans="1:5" x14ac:dyDescent="0.25">
      <c r="A42" s="4">
        <v>44230</v>
      </c>
      <c r="B42" s="2" t="str">
        <f>IF(OR('Monitor Data'!D35="",ISBLANK('Monitor Data'!D35)),"",IF(B$4&gt;'Monitor Data'!D35,"",ABS(B$4-'Monitor Data'!D35)))</f>
        <v/>
      </c>
      <c r="C42" s="2" t="str">
        <f>IF(OR('Monitor Data'!G35="",ISBLANK('Monitor Data'!G35)),"",IF(C$4&gt;'Monitor Data'!G35,"",ABS(C$4-'Monitor Data'!G35)))</f>
        <v/>
      </c>
      <c r="D42" s="2">
        <f>IF(OR('Monitor Data'!J35="",ISBLANK('Monitor Data'!J35)),"",IF(D$4&gt;'Monitor Data'!J35,"",ABS(D$4-'Monitor Data'!J35)))</f>
        <v>2.2500000000000036</v>
      </c>
      <c r="E42" s="2">
        <f>IF(ISBLANK('Monitor Data'!K35),"",IF(E$4&gt;'Monitor Data'!K35,"",ABS(E$4-'Monitor Data'!K35)))</f>
        <v>0.20000000000000107</v>
      </c>
    </row>
    <row r="43" spans="1:5" x14ac:dyDescent="0.25">
      <c r="A43" s="4">
        <v>44231</v>
      </c>
      <c r="B43" s="2" t="str">
        <f>IF(OR('Monitor Data'!D36="",ISBLANK('Monitor Data'!D36)),"",IF(B$4&gt;'Monitor Data'!D36,"",ABS(B$4-'Monitor Data'!D36)))</f>
        <v/>
      </c>
      <c r="C43" s="2" t="str">
        <f>IF(OR('Monitor Data'!G36="",ISBLANK('Monitor Data'!G36)),"",IF(C$4&gt;'Monitor Data'!G36,"",ABS(C$4-'Monitor Data'!G36)))</f>
        <v/>
      </c>
      <c r="D43" s="2" t="str">
        <f>IF(OR('Monitor Data'!J36="",ISBLANK('Monitor Data'!J36)),"",IF(D$4&gt;'Monitor Data'!J36,"",ABS(D$4-'Monitor Data'!J36)))</f>
        <v/>
      </c>
      <c r="E43" s="2" t="str">
        <f>IF(ISBLANK('Monitor Data'!K36),"",IF(E$4&gt;'Monitor Data'!K36,"",ABS(E$4-'Monitor Data'!K36)))</f>
        <v/>
      </c>
    </row>
    <row r="44" spans="1:5" x14ac:dyDescent="0.25">
      <c r="A44" s="4">
        <v>44232</v>
      </c>
      <c r="B44" s="2" t="str">
        <f>IF(OR('Monitor Data'!D37="",ISBLANK('Monitor Data'!D37)),"",IF(B$4&gt;'Monitor Data'!D37,"",ABS(B$4-'Monitor Data'!D37)))</f>
        <v/>
      </c>
      <c r="C44" s="2" t="str">
        <f>IF(OR('Monitor Data'!G37="",ISBLANK('Monitor Data'!G37)),"",IF(C$4&gt;'Monitor Data'!G37,"",ABS(C$4-'Monitor Data'!G37)))</f>
        <v/>
      </c>
      <c r="D44" s="2" t="str">
        <f>IF(OR('Monitor Data'!J37="",ISBLANK('Monitor Data'!J37)),"",IF(D$4&gt;'Monitor Data'!J37,"",ABS(D$4-'Monitor Data'!J37)))</f>
        <v/>
      </c>
      <c r="E44" s="2" t="str">
        <f>IF(ISBLANK('Monitor Data'!K37),"",IF(E$4&gt;'Monitor Data'!K37,"",ABS(E$4-'Monitor Data'!K37)))</f>
        <v/>
      </c>
    </row>
    <row r="45" spans="1:5" x14ac:dyDescent="0.25">
      <c r="A45" s="4">
        <v>44233</v>
      </c>
      <c r="B45" s="2" t="str">
        <f>IF(OR('Monitor Data'!D38="",ISBLANK('Monitor Data'!D38)),"",IF(B$4&gt;'Monitor Data'!D38,"",ABS(B$4-'Monitor Data'!D38)))</f>
        <v/>
      </c>
      <c r="C45" s="2" t="str">
        <f>IF(OR('Monitor Data'!G38="",ISBLANK('Monitor Data'!G38)),"",IF(C$4&gt;'Monitor Data'!G38,"",ABS(C$4-'Monitor Data'!G38)))</f>
        <v/>
      </c>
      <c r="D45" s="2" t="str">
        <f>IF(OR('Monitor Data'!J38="",ISBLANK('Monitor Data'!J38)),"",IF(D$4&gt;'Monitor Data'!J38,"",ABS(D$4-'Monitor Data'!J38)))</f>
        <v/>
      </c>
      <c r="E45" s="2" t="str">
        <f>IF(ISBLANK('Monitor Data'!K38),"",IF(E$4&gt;'Monitor Data'!K38,"",ABS(E$4-'Monitor Data'!K38)))</f>
        <v/>
      </c>
    </row>
    <row r="46" spans="1:5" x14ac:dyDescent="0.25">
      <c r="A46" s="4">
        <v>44234</v>
      </c>
      <c r="B46" s="2" t="str">
        <f>IF(OR('Monitor Data'!D39="",ISBLANK('Monitor Data'!D39)),"",IF(B$4&gt;'Monitor Data'!D39,"",ABS(B$4-'Monitor Data'!D39)))</f>
        <v/>
      </c>
      <c r="C46" s="2" t="str">
        <f>IF(OR('Monitor Data'!G39="",ISBLANK('Monitor Data'!G39)),"",IF(C$4&gt;'Monitor Data'!G39,"",ABS(C$4-'Monitor Data'!G39)))</f>
        <v/>
      </c>
      <c r="D46" s="2" t="str">
        <f>IF(OR('Monitor Data'!J39="",ISBLANK('Monitor Data'!J39)),"",IF(D$4&gt;'Monitor Data'!J39,"",ABS(D$4-'Monitor Data'!J39)))</f>
        <v/>
      </c>
      <c r="E46" s="2" t="str">
        <f>IF(ISBLANK('Monitor Data'!K39),"",IF(E$4&gt;'Monitor Data'!K39,"",ABS(E$4-'Monitor Data'!K39)))</f>
        <v/>
      </c>
    </row>
    <row r="47" spans="1:5" x14ac:dyDescent="0.25">
      <c r="A47" s="4">
        <v>44235</v>
      </c>
      <c r="B47" s="2" t="str">
        <f>IF(OR('Monitor Data'!D40="",ISBLANK('Monitor Data'!D40)),"",IF(B$4&gt;'Monitor Data'!D40,"",ABS(B$4-'Monitor Data'!D40)))</f>
        <v/>
      </c>
      <c r="C47" s="2" t="str">
        <f>IF(OR('Monitor Data'!G40="",ISBLANK('Monitor Data'!G40)),"",IF(C$4&gt;'Monitor Data'!G40,"",ABS(C$4-'Monitor Data'!G40)))</f>
        <v/>
      </c>
      <c r="D47" s="2" t="str">
        <f>IF(OR('Monitor Data'!J40="",ISBLANK('Monitor Data'!J40)),"",IF(D$4&gt;'Monitor Data'!J40,"",ABS(D$4-'Monitor Data'!J40)))</f>
        <v/>
      </c>
      <c r="E47" s="2" t="str">
        <f>IF(ISBLANK('Monitor Data'!K40),"",IF(E$4&gt;'Monitor Data'!K40,"",ABS(E$4-'Monitor Data'!K40)))</f>
        <v/>
      </c>
    </row>
    <row r="48" spans="1:5" x14ac:dyDescent="0.25">
      <c r="A48" s="4">
        <v>44236</v>
      </c>
      <c r="B48" s="2" t="str">
        <f>IF(OR('Monitor Data'!D41="",ISBLANK('Monitor Data'!D41)),"",IF(B$4&gt;'Monitor Data'!D41,"",ABS(B$4-'Monitor Data'!D41)))</f>
        <v/>
      </c>
      <c r="C48" s="2" t="str">
        <f>IF(OR('Monitor Data'!G41="",ISBLANK('Monitor Data'!G41)),"",IF(C$4&gt;'Monitor Data'!G41,"",ABS(C$4-'Monitor Data'!G41)))</f>
        <v/>
      </c>
      <c r="D48" s="2" t="str">
        <f>IF(OR('Monitor Data'!J41="",ISBLANK('Monitor Data'!J41)),"",IF(D$4&gt;'Monitor Data'!J41,"",ABS(D$4-'Monitor Data'!J41)))</f>
        <v/>
      </c>
      <c r="E48" s="2" t="str">
        <f>IF(ISBLANK('Monitor Data'!K41),"",IF(E$4&gt;'Monitor Data'!K41,"",ABS(E$4-'Monitor Data'!K41)))</f>
        <v/>
      </c>
    </row>
    <row r="49" spans="1:5" x14ac:dyDescent="0.25">
      <c r="A49" s="4">
        <v>44237</v>
      </c>
      <c r="B49" s="2" t="str">
        <f>IF(OR('Monitor Data'!D42="",ISBLANK('Monitor Data'!D42)),"",IF(B$4&gt;'Monitor Data'!D42,"",ABS(B$4-'Monitor Data'!D42)))</f>
        <v/>
      </c>
      <c r="C49" s="2" t="str">
        <f>IF(OR('Monitor Data'!G42="",ISBLANK('Monitor Data'!G42)),"",IF(C$4&gt;'Monitor Data'!G42,"",ABS(C$4-'Monitor Data'!G42)))</f>
        <v/>
      </c>
      <c r="D49" s="2" t="str">
        <f>IF(OR('Monitor Data'!J42="",ISBLANK('Monitor Data'!J42)),"",IF(D$4&gt;'Monitor Data'!J42,"",ABS(D$4-'Monitor Data'!J42)))</f>
        <v/>
      </c>
      <c r="E49" s="2" t="str">
        <f>IF(ISBLANK('Monitor Data'!K42),"",IF(E$4&gt;'Monitor Data'!K42,"",ABS(E$4-'Monitor Data'!K42)))</f>
        <v/>
      </c>
    </row>
    <row r="50" spans="1:5" x14ac:dyDescent="0.25">
      <c r="A50" s="4">
        <v>44238</v>
      </c>
      <c r="B50" s="2" t="str">
        <f>IF(OR('Monitor Data'!D43="",ISBLANK('Monitor Data'!D43)),"",IF(B$4&gt;'Monitor Data'!D43,"",ABS(B$4-'Monitor Data'!D43)))</f>
        <v/>
      </c>
      <c r="C50" s="2" t="str">
        <f>IF(OR('Monitor Data'!G43="",ISBLANK('Monitor Data'!G43)),"",IF(C$4&gt;'Monitor Data'!G43,"",ABS(C$4-'Monitor Data'!G43)))</f>
        <v/>
      </c>
      <c r="D50" s="2" t="str">
        <f>IF(OR('Monitor Data'!J43="",ISBLANK('Monitor Data'!J43)),"",IF(D$4&gt;'Monitor Data'!J43,"",ABS(D$4-'Monitor Data'!J43)))</f>
        <v/>
      </c>
      <c r="E50" s="2" t="str">
        <f>IF(ISBLANK('Monitor Data'!K43),"",IF(E$4&gt;'Monitor Data'!K43,"",ABS(E$4-'Monitor Data'!K43)))</f>
        <v/>
      </c>
    </row>
    <row r="51" spans="1:5" x14ac:dyDescent="0.25">
      <c r="A51" s="4">
        <v>44239</v>
      </c>
      <c r="B51" s="2" t="str">
        <f>IF(OR('Monitor Data'!D44="",ISBLANK('Monitor Data'!D44)),"",IF(B$4&gt;'Monitor Data'!D44,"",ABS(B$4-'Monitor Data'!D44)))</f>
        <v/>
      </c>
      <c r="C51" s="2" t="str">
        <f>IF(OR('Monitor Data'!G44="",ISBLANK('Monitor Data'!G44)),"",IF(C$4&gt;'Monitor Data'!G44,"",ABS(C$4-'Monitor Data'!G44)))</f>
        <v/>
      </c>
      <c r="D51" s="2" t="str">
        <f>IF(OR('Monitor Data'!J44="",ISBLANK('Monitor Data'!J44)),"",IF(D$4&gt;'Monitor Data'!J44,"",ABS(D$4-'Monitor Data'!J44)))</f>
        <v/>
      </c>
      <c r="E51" s="2" t="str">
        <f>IF(ISBLANK('Monitor Data'!K44),"",IF(E$4&gt;'Monitor Data'!K44,"",ABS(E$4-'Monitor Data'!K44)))</f>
        <v/>
      </c>
    </row>
    <row r="52" spans="1:5" x14ac:dyDescent="0.25">
      <c r="A52" s="4">
        <v>44240</v>
      </c>
      <c r="B52" s="2" t="str">
        <f>IF(OR('Monitor Data'!D45="",ISBLANK('Monitor Data'!D45)),"",IF(B$4&gt;'Monitor Data'!D45,"",ABS(B$4-'Monitor Data'!D45)))</f>
        <v/>
      </c>
      <c r="C52" s="2" t="str">
        <f>IF(OR('Monitor Data'!G45="",ISBLANK('Monitor Data'!G45)),"",IF(C$4&gt;'Monitor Data'!G45,"",ABS(C$4-'Monitor Data'!G45)))</f>
        <v/>
      </c>
      <c r="D52" s="2" t="str">
        <f>IF(OR('Monitor Data'!J45="",ISBLANK('Monitor Data'!J45)),"",IF(D$4&gt;'Monitor Data'!J45,"",ABS(D$4-'Monitor Data'!J45)))</f>
        <v/>
      </c>
      <c r="E52" s="2" t="str">
        <f>IF(ISBLANK('Monitor Data'!K45),"",IF(E$4&gt;'Monitor Data'!K45,"",ABS(E$4-'Monitor Data'!K45)))</f>
        <v/>
      </c>
    </row>
    <row r="53" spans="1:5" x14ac:dyDescent="0.25">
      <c r="A53" s="4">
        <v>44241</v>
      </c>
      <c r="B53" s="2" t="str">
        <f>IF(OR('Monitor Data'!D46="",ISBLANK('Monitor Data'!D46)),"",IF(B$4&gt;'Monitor Data'!D46,"",ABS(B$4-'Monitor Data'!D46)))</f>
        <v/>
      </c>
      <c r="C53" s="2" t="str">
        <f>IF(OR('Monitor Data'!G46="",ISBLANK('Monitor Data'!G46)),"",IF(C$4&gt;'Monitor Data'!G46,"",ABS(C$4-'Monitor Data'!G46)))</f>
        <v/>
      </c>
      <c r="D53" s="2" t="str">
        <f>IF(OR('Monitor Data'!J46="",ISBLANK('Monitor Data'!J46)),"",IF(D$4&gt;'Monitor Data'!J46,"",ABS(D$4-'Monitor Data'!J46)))</f>
        <v/>
      </c>
      <c r="E53" s="2" t="str">
        <f>IF(ISBLANK('Monitor Data'!K46),"",IF(E$4&gt;'Monitor Data'!K46,"",ABS(E$4-'Monitor Data'!K46)))</f>
        <v/>
      </c>
    </row>
    <row r="54" spans="1:5" x14ac:dyDescent="0.25">
      <c r="A54" s="4">
        <v>44242</v>
      </c>
      <c r="B54" s="2" t="str">
        <f>IF(OR('Monitor Data'!D47="",ISBLANK('Monitor Data'!D47)),"",IF(B$4&gt;'Monitor Data'!D47,"",ABS(B$4-'Monitor Data'!D47)))</f>
        <v/>
      </c>
      <c r="C54" s="2" t="str">
        <f>IF(OR('Monitor Data'!G47="",ISBLANK('Monitor Data'!G47)),"",IF(C$4&gt;'Monitor Data'!G47,"",ABS(C$4-'Monitor Data'!G47)))</f>
        <v/>
      </c>
      <c r="D54" s="2" t="str">
        <f>IF(OR('Monitor Data'!J47="",ISBLANK('Monitor Data'!J47)),"",IF(D$4&gt;'Monitor Data'!J47,"",ABS(D$4-'Monitor Data'!J47)))</f>
        <v/>
      </c>
      <c r="E54" s="2" t="str">
        <f>IF(ISBLANK('Monitor Data'!K47),"",IF(E$4&gt;'Monitor Data'!K47,"",ABS(E$4-'Monitor Data'!K47)))</f>
        <v/>
      </c>
    </row>
    <row r="55" spans="1:5" x14ac:dyDescent="0.25">
      <c r="A55" s="4">
        <v>44243</v>
      </c>
      <c r="B55" s="2" t="str">
        <f>IF(OR('Monitor Data'!D48="",ISBLANK('Monitor Data'!D48)),"",IF(B$4&gt;'Monitor Data'!D48,"",ABS(B$4-'Monitor Data'!D48)))</f>
        <v/>
      </c>
      <c r="C55" s="2" t="str">
        <f>IF(OR('Monitor Data'!G48="",ISBLANK('Monitor Data'!G48)),"",IF(C$4&gt;'Monitor Data'!G48,"",ABS(C$4-'Monitor Data'!G48)))</f>
        <v/>
      </c>
      <c r="D55" s="2" t="str">
        <f>IF(OR('Monitor Data'!J48="",ISBLANK('Monitor Data'!J48)),"",IF(D$4&gt;'Monitor Data'!J48,"",ABS(D$4-'Monitor Data'!J48)))</f>
        <v/>
      </c>
      <c r="E55" s="2" t="str">
        <f>IF(ISBLANK('Monitor Data'!K48),"",IF(E$4&gt;'Monitor Data'!K48,"",ABS(E$4-'Monitor Data'!K48)))</f>
        <v/>
      </c>
    </row>
    <row r="56" spans="1:5" x14ac:dyDescent="0.25">
      <c r="A56" s="4">
        <v>44244</v>
      </c>
      <c r="B56" s="2" t="str">
        <f>IF(OR('Monitor Data'!D49="",ISBLANK('Monitor Data'!D49)),"",IF(B$4&gt;'Monitor Data'!D49,"",ABS(B$4-'Monitor Data'!D49)))</f>
        <v/>
      </c>
      <c r="C56" s="2" t="str">
        <f>IF(OR('Monitor Data'!G49="",ISBLANK('Monitor Data'!G49)),"",IF(C$4&gt;'Monitor Data'!G49,"",ABS(C$4-'Monitor Data'!G49)))</f>
        <v/>
      </c>
      <c r="D56" s="2" t="str">
        <f>IF(OR('Monitor Data'!J49="",ISBLANK('Monitor Data'!J49)),"",IF(D$4&gt;'Monitor Data'!J49,"",ABS(D$4-'Monitor Data'!J49)))</f>
        <v/>
      </c>
      <c r="E56" s="2" t="str">
        <f>IF(ISBLANK('Monitor Data'!K49),"",IF(E$4&gt;'Monitor Data'!K49,"",ABS(E$4-'Monitor Data'!K49)))</f>
        <v/>
      </c>
    </row>
    <row r="57" spans="1:5" x14ac:dyDescent="0.25">
      <c r="A57" s="4">
        <v>44245</v>
      </c>
      <c r="B57" s="2">
        <f>IF(OR('Monitor Data'!D50="",ISBLANK('Monitor Data'!D50)),"",IF(B$4&gt;'Monitor Data'!D50,"",ABS(B$4-'Monitor Data'!D50)))</f>
        <v>10.649999999999999</v>
      </c>
      <c r="C57" s="2">
        <f>IF(OR('Monitor Data'!G50="",ISBLANK('Monitor Data'!G50)),"",IF(C$4&gt;'Monitor Data'!G50,"",ABS(C$4-'Monitor Data'!G50)))</f>
        <v>7.8499999999999979</v>
      </c>
      <c r="D57" s="2">
        <f>IF(OR('Monitor Data'!J50="",ISBLANK('Monitor Data'!J50)),"",IF(D$4&gt;'Monitor Data'!J50,"",ABS(D$4-'Monitor Data'!J50)))</f>
        <v>10.000000000000004</v>
      </c>
      <c r="E57" s="2">
        <f>IF(ISBLANK('Monitor Data'!K50),"",IF(E$4&gt;'Monitor Data'!K50,"",ABS(E$4-'Monitor Data'!K50)))</f>
        <v>8.1000000000000014</v>
      </c>
    </row>
    <row r="58" spans="1:5" x14ac:dyDescent="0.25">
      <c r="A58" s="4">
        <v>44246</v>
      </c>
      <c r="B58" s="2" t="str">
        <f>IF(OR('Monitor Data'!D51="",ISBLANK('Monitor Data'!D51)),"",IF(B$4&gt;'Monitor Data'!D51,"",ABS(B$4-'Monitor Data'!D51)))</f>
        <v/>
      </c>
      <c r="C58" s="2" t="str">
        <f>IF(OR('Monitor Data'!G51="",ISBLANK('Monitor Data'!G51)),"",IF(C$4&gt;'Monitor Data'!G51,"",ABS(C$4-'Monitor Data'!G51)))</f>
        <v/>
      </c>
      <c r="D58" s="2" t="str">
        <f>IF(OR('Monitor Data'!J51="",ISBLANK('Monitor Data'!J51)),"",IF(D$4&gt;'Monitor Data'!J51,"",ABS(D$4-'Monitor Data'!J51)))</f>
        <v/>
      </c>
      <c r="E58" s="2" t="str">
        <f>IF(ISBLANK('Monitor Data'!K51),"",IF(E$4&gt;'Monitor Data'!K51,"",ABS(E$4-'Monitor Data'!K51)))</f>
        <v/>
      </c>
    </row>
    <row r="59" spans="1:5" x14ac:dyDescent="0.25">
      <c r="A59" s="4">
        <v>44247</v>
      </c>
      <c r="B59" s="2" t="str">
        <f>IF(OR('Monitor Data'!D52="",ISBLANK('Monitor Data'!D52)),"",IF(B$4&gt;'Monitor Data'!D52,"",ABS(B$4-'Monitor Data'!D52)))</f>
        <v/>
      </c>
      <c r="C59" s="2" t="str">
        <f>IF(OR('Monitor Data'!G52="",ISBLANK('Monitor Data'!G52)),"",IF(C$4&gt;'Monitor Data'!G52,"",ABS(C$4-'Monitor Data'!G52)))</f>
        <v/>
      </c>
      <c r="D59" s="2" t="str">
        <f>IF(OR('Monitor Data'!J52="",ISBLANK('Monitor Data'!J52)),"",IF(D$4&gt;'Monitor Data'!J52,"",ABS(D$4-'Monitor Data'!J52)))</f>
        <v/>
      </c>
      <c r="E59" s="2" t="str">
        <f>IF(ISBLANK('Monitor Data'!K52),"",IF(E$4&gt;'Monitor Data'!K52,"",ABS(E$4-'Monitor Data'!K52)))</f>
        <v/>
      </c>
    </row>
    <row r="60" spans="1:5" x14ac:dyDescent="0.25">
      <c r="A60" s="4">
        <v>44248</v>
      </c>
      <c r="B60" s="2">
        <f>IF(OR('Monitor Data'!D53="",ISBLANK('Monitor Data'!D53)),"",IF(B$4&gt;'Monitor Data'!D53,"",ABS(B$4-'Monitor Data'!D53)))</f>
        <v>2.9500000000000028</v>
      </c>
      <c r="C60" s="2">
        <f>IF(OR('Monitor Data'!G53="",ISBLANK('Monitor Data'!G53)),"",IF(C$4&gt;'Monitor Data'!G53,"",ABS(C$4-'Monitor Data'!G53)))</f>
        <v>1.5</v>
      </c>
      <c r="D60" s="2">
        <f>IF(OR('Monitor Data'!J53="",ISBLANK('Monitor Data'!J53)),"",IF(D$4&gt;'Monitor Data'!J53,"",ABS(D$4-'Monitor Data'!J53)))</f>
        <v>2.5000000000000036</v>
      </c>
      <c r="E60" s="2" t="str">
        <f>IF(ISBLANK('Monitor Data'!K53),"",IF(E$4&gt;'Monitor Data'!K53,"",ABS(E$4-'Monitor Data'!K53)))</f>
        <v/>
      </c>
    </row>
    <row r="61" spans="1:5" x14ac:dyDescent="0.25">
      <c r="A61" s="4">
        <v>44249</v>
      </c>
      <c r="B61" s="2" t="str">
        <f>IF(OR('Monitor Data'!D54="",ISBLANK('Monitor Data'!D54)),"",IF(B$4&gt;'Monitor Data'!D54,"",ABS(B$4-'Monitor Data'!D54)))</f>
        <v/>
      </c>
      <c r="C61" s="2" t="str">
        <f>IF(OR('Monitor Data'!G54="",ISBLANK('Monitor Data'!G54)),"",IF(C$4&gt;'Monitor Data'!G54,"",ABS(C$4-'Monitor Data'!G54)))</f>
        <v/>
      </c>
      <c r="D61" s="2">
        <f>IF(OR('Monitor Data'!J54="",ISBLANK('Monitor Data'!J54)),"",IF(D$4&gt;'Monitor Data'!J54,"",ABS(D$4-'Monitor Data'!J54)))</f>
        <v>2.4000000000000021</v>
      </c>
      <c r="E61" s="2" t="str">
        <f>IF(ISBLANK('Monitor Data'!K54),"",IF(E$4&gt;'Monitor Data'!K54,"",ABS(E$4-'Monitor Data'!K54)))</f>
        <v/>
      </c>
    </row>
    <row r="62" spans="1:5" x14ac:dyDescent="0.25">
      <c r="A62" s="4">
        <v>44250</v>
      </c>
      <c r="B62" s="2" t="str">
        <f>IF(OR('Monitor Data'!D55="",ISBLANK('Monitor Data'!D55)),"",IF(B$4&gt;'Monitor Data'!D55,"",ABS(B$4-'Monitor Data'!D55)))</f>
        <v/>
      </c>
      <c r="C62" s="2" t="str">
        <f>IF(OR('Monitor Data'!G55="",ISBLANK('Monitor Data'!G55)),"",IF(C$4&gt;'Monitor Data'!G55,"",ABS(C$4-'Monitor Data'!G55)))</f>
        <v/>
      </c>
      <c r="D62" s="2" t="str">
        <f>IF(OR('Monitor Data'!J55="",ISBLANK('Monitor Data'!J55)),"",IF(D$4&gt;'Monitor Data'!J55,"",ABS(D$4-'Monitor Data'!J55)))</f>
        <v/>
      </c>
      <c r="E62" s="2" t="str">
        <f>IF(ISBLANK('Monitor Data'!K55),"",IF(E$4&gt;'Monitor Data'!K55,"",ABS(E$4-'Monitor Data'!K55)))</f>
        <v/>
      </c>
    </row>
    <row r="63" spans="1:5" x14ac:dyDescent="0.25">
      <c r="A63" s="4">
        <v>44251</v>
      </c>
      <c r="B63" s="2" t="str">
        <f>IF(OR('Monitor Data'!D56="",ISBLANK('Monitor Data'!D56)),"",IF(B$4&gt;'Monitor Data'!D56,"",ABS(B$4-'Monitor Data'!D56)))</f>
        <v/>
      </c>
      <c r="C63" s="2" t="str">
        <f>IF(OR('Monitor Data'!G56="",ISBLANK('Monitor Data'!G56)),"",IF(C$4&gt;'Monitor Data'!G56,"",ABS(C$4-'Monitor Data'!G56)))</f>
        <v/>
      </c>
      <c r="D63" s="2" t="str">
        <f>IF(OR('Monitor Data'!J56="",ISBLANK('Monitor Data'!J56)),"",IF(D$4&gt;'Monitor Data'!J56,"",ABS(D$4-'Monitor Data'!J56)))</f>
        <v/>
      </c>
      <c r="E63" s="2" t="str">
        <f>IF(ISBLANK('Monitor Data'!K56),"",IF(E$4&gt;'Monitor Data'!K56,"",ABS(E$4-'Monitor Data'!K56)))</f>
        <v/>
      </c>
    </row>
    <row r="64" spans="1:5" x14ac:dyDescent="0.25">
      <c r="A64" s="4">
        <v>44252</v>
      </c>
      <c r="B64" s="2" t="str">
        <f>IF(OR('Monitor Data'!D57="",ISBLANK('Monitor Data'!D57)),"",IF(B$4&gt;'Monitor Data'!D57,"",ABS(B$4-'Monitor Data'!D57)))</f>
        <v/>
      </c>
      <c r="C64" s="2" t="str">
        <f>IF(OR('Monitor Data'!G57="",ISBLANK('Monitor Data'!G57)),"",IF(C$4&gt;'Monitor Data'!G57,"",ABS(C$4-'Monitor Data'!G57)))</f>
        <v/>
      </c>
      <c r="D64" s="2" t="str">
        <f>IF(OR('Monitor Data'!J57="",ISBLANK('Monitor Data'!J57)),"",IF(D$4&gt;'Monitor Data'!J57,"",ABS(D$4-'Monitor Data'!J57)))</f>
        <v/>
      </c>
      <c r="E64" s="2" t="str">
        <f>IF(ISBLANK('Monitor Data'!K57),"",IF(E$4&gt;'Monitor Data'!K57,"",ABS(E$4-'Monitor Data'!K57)))</f>
        <v/>
      </c>
    </row>
    <row r="65" spans="1:5" x14ac:dyDescent="0.25">
      <c r="A65" s="4">
        <v>44253</v>
      </c>
      <c r="B65" s="2" t="str">
        <f>IF(OR('Monitor Data'!D58="",ISBLANK('Monitor Data'!D58)),"",IF(B$4&gt;'Monitor Data'!D58,"",ABS(B$4-'Monitor Data'!D58)))</f>
        <v/>
      </c>
      <c r="C65" s="2" t="str">
        <f>IF(OR('Monitor Data'!G58="",ISBLANK('Monitor Data'!G58)),"",IF(C$4&gt;'Monitor Data'!G58,"",ABS(C$4-'Monitor Data'!G58)))</f>
        <v/>
      </c>
      <c r="D65" s="2" t="str">
        <f>IF(OR('Monitor Data'!J58="",ISBLANK('Monitor Data'!J58)),"",IF(D$4&gt;'Monitor Data'!J58,"",ABS(D$4-'Monitor Data'!J58)))</f>
        <v/>
      </c>
      <c r="E65" s="2" t="str">
        <f>IF(ISBLANK('Monitor Data'!K58),"",IF(E$4&gt;'Monitor Data'!K58,"",ABS(E$4-'Monitor Data'!K58)))</f>
        <v/>
      </c>
    </row>
    <row r="66" spans="1:5" x14ac:dyDescent="0.25">
      <c r="A66" s="4">
        <v>44254</v>
      </c>
      <c r="B66" s="2">
        <f>IF(OR('Monitor Data'!D59="",ISBLANK('Monitor Data'!D59)),"",IF(B$4&gt;'Monitor Data'!D59,"",ABS(B$4-'Monitor Data'!D59)))</f>
        <v>2.6499999999999986</v>
      </c>
      <c r="C66" s="2">
        <f>IF(OR('Monitor Data'!G59="",ISBLANK('Monitor Data'!G59)),"",IF(C$4&gt;'Monitor Data'!G59,"",ABS(C$4-'Monitor Data'!G59)))</f>
        <v>1.1999999999999993</v>
      </c>
      <c r="D66" s="2">
        <f>IF(OR('Monitor Data'!J59="",ISBLANK('Monitor Data'!J59)),"",IF(D$4&gt;'Monitor Data'!J59,"",ABS(D$4-'Monitor Data'!J59)))</f>
        <v>3.9500000000000028</v>
      </c>
      <c r="E66" s="2">
        <f>IF(ISBLANK('Monitor Data'!K59),"",IF(E$4&gt;'Monitor Data'!K59,"",ABS(E$4-'Monitor Data'!K59)))</f>
        <v>0</v>
      </c>
    </row>
    <row r="67" spans="1:5" x14ac:dyDescent="0.25">
      <c r="A67" s="4">
        <v>44255</v>
      </c>
      <c r="B67" s="2" t="str">
        <f>IF(OR('Monitor Data'!D60="",ISBLANK('Monitor Data'!D60)),"",IF(B$4&gt;'Monitor Data'!D60,"",ABS(B$4-'Monitor Data'!D60)))</f>
        <v/>
      </c>
      <c r="C67" s="2" t="str">
        <f>IF(OR('Monitor Data'!G60="",ISBLANK('Monitor Data'!G60)),"",IF(C$4&gt;'Monitor Data'!G60,"",ABS(C$4-'Monitor Data'!G60)))</f>
        <v/>
      </c>
      <c r="D67" s="2" t="str">
        <f>IF(OR('Monitor Data'!J60="",ISBLANK('Monitor Data'!J60)),"",IF(D$4&gt;'Monitor Data'!J60,"",ABS(D$4-'Monitor Data'!J60)))</f>
        <v/>
      </c>
      <c r="E67" s="2" t="str">
        <f>IF(ISBLANK('Monitor Data'!K60),"",IF(E$4&gt;'Monitor Data'!K60,"",ABS(E$4-'Monitor Data'!K60)))</f>
        <v/>
      </c>
    </row>
    <row r="68" spans="1:5" x14ac:dyDescent="0.25">
      <c r="A68" s="4">
        <v>44256</v>
      </c>
      <c r="B68" s="2" t="str">
        <f>IF(OR('Monitor Data'!D61="",ISBLANK('Monitor Data'!D61)),"",IF(B$4&gt;'Monitor Data'!D61,"",ABS(B$4-'Monitor Data'!D61)))</f>
        <v/>
      </c>
      <c r="C68" s="2" t="str">
        <f>IF(OR('Monitor Data'!G61="",ISBLANK('Monitor Data'!G61)),"",IF(C$4&gt;'Monitor Data'!G61,"",ABS(C$4-'Monitor Data'!G61)))</f>
        <v/>
      </c>
      <c r="D68" s="2" t="str">
        <f>IF(OR('Monitor Data'!J61="",ISBLANK('Monitor Data'!J61)),"",IF(D$4&gt;'Monitor Data'!J61,"",ABS(D$4-'Monitor Data'!J61)))</f>
        <v/>
      </c>
      <c r="E68" s="2" t="str">
        <f>IF(ISBLANK('Monitor Data'!K61),"",IF(E$4&gt;'Monitor Data'!K61,"",ABS(E$4-'Monitor Data'!K61)))</f>
        <v/>
      </c>
    </row>
    <row r="69" spans="1:5" x14ac:dyDescent="0.25">
      <c r="A69" s="4">
        <v>44257</v>
      </c>
      <c r="B69" s="2">
        <f>IF(OR('Monitor Data'!D62="",ISBLANK('Monitor Data'!D62)),"",IF(B$4&gt;'Monitor Data'!D62,"",ABS(B$4-'Monitor Data'!D62)))</f>
        <v>3.75</v>
      </c>
      <c r="C69" s="2">
        <f>IF(OR('Monitor Data'!G62="",ISBLANK('Monitor Data'!G62)),"",IF(C$4&gt;'Monitor Data'!G62,"",ABS(C$4-'Monitor Data'!G62)))</f>
        <v>2.1499999999999986</v>
      </c>
      <c r="D69" s="2">
        <f>IF(OR('Monitor Data'!J62="",ISBLANK('Monitor Data'!J62)),"",IF(D$4&gt;'Monitor Data'!J62,"",ABS(D$4-'Monitor Data'!J62)))</f>
        <v>3.1000000000000014</v>
      </c>
      <c r="E69" s="2" t="str">
        <f>IF(ISBLANK('Monitor Data'!K62),"",IF(E$4&gt;'Monitor Data'!K62,"",ABS(E$4-'Monitor Data'!K62)))</f>
        <v/>
      </c>
    </row>
    <row r="70" spans="1:5" x14ac:dyDescent="0.25">
      <c r="A70" s="4">
        <v>44258</v>
      </c>
      <c r="B70" s="2" t="str">
        <f>IF(OR('Monitor Data'!D63="",ISBLANK('Monitor Data'!D63)),"",IF(B$4&gt;'Monitor Data'!D63,"",ABS(B$4-'Monitor Data'!D63)))</f>
        <v/>
      </c>
      <c r="C70" s="2" t="str">
        <f>IF(OR('Monitor Data'!G63="",ISBLANK('Monitor Data'!G63)),"",IF(C$4&gt;'Monitor Data'!G63,"",ABS(C$4-'Monitor Data'!G63)))</f>
        <v/>
      </c>
      <c r="D70" s="2" t="str">
        <f>IF(OR('Monitor Data'!J63="",ISBLANK('Monitor Data'!J63)),"",IF(D$4&gt;'Monitor Data'!J63,"",ABS(D$4-'Monitor Data'!J63)))</f>
        <v/>
      </c>
      <c r="E70" s="2" t="str">
        <f>IF(ISBLANK('Monitor Data'!K63),"",IF(E$4&gt;'Monitor Data'!K63,"",ABS(E$4-'Monitor Data'!K63)))</f>
        <v/>
      </c>
    </row>
    <row r="71" spans="1:5" x14ac:dyDescent="0.25">
      <c r="A71" s="4">
        <v>44259</v>
      </c>
      <c r="B71" s="2" t="str">
        <f>IF(OR('Monitor Data'!D64="",ISBLANK('Monitor Data'!D64)),"",IF(B$4&gt;'Monitor Data'!D64,"",ABS(B$4-'Monitor Data'!D64)))</f>
        <v/>
      </c>
      <c r="C71" s="2" t="str">
        <f>IF(OR('Monitor Data'!G64="",ISBLANK('Monitor Data'!G64)),"",IF(C$4&gt;'Monitor Data'!G64,"",ABS(C$4-'Monitor Data'!G64)))</f>
        <v/>
      </c>
      <c r="D71" s="2" t="str">
        <f>IF(OR('Monitor Data'!J64="",ISBLANK('Monitor Data'!J64)),"",IF(D$4&gt;'Monitor Data'!J64,"",ABS(D$4-'Monitor Data'!J64)))</f>
        <v/>
      </c>
      <c r="E71" s="2" t="str">
        <f>IF(ISBLANK('Monitor Data'!K64),"",IF(E$4&gt;'Monitor Data'!K64,"",ABS(E$4-'Monitor Data'!K64)))</f>
        <v/>
      </c>
    </row>
    <row r="72" spans="1:5" x14ac:dyDescent="0.25">
      <c r="A72" s="4">
        <v>44260</v>
      </c>
      <c r="B72" s="2">
        <f>IF(OR('Monitor Data'!D65="",ISBLANK('Monitor Data'!D65)),"",IF(B$4&gt;'Monitor Data'!D65,"",ABS(B$4-'Monitor Data'!D65)))</f>
        <v>10.3</v>
      </c>
      <c r="C72" s="2">
        <f>IF(OR('Monitor Data'!G65="",ISBLANK('Monitor Data'!G65)),"",IF(C$4&gt;'Monitor Data'!G65,"",ABS(C$4-'Monitor Data'!G65)))</f>
        <v>9.3500000000000014</v>
      </c>
      <c r="D72" s="2">
        <f>IF(OR('Monitor Data'!J65="",ISBLANK('Monitor Data'!J65)),"",IF(D$4&gt;'Monitor Data'!J65,"",ABS(D$4-'Monitor Data'!J65)))</f>
        <v>1.8500000000000014</v>
      </c>
      <c r="E72" s="2" t="str">
        <f>IF(ISBLANK('Monitor Data'!K65),"",IF(E$4&gt;'Monitor Data'!K65,"",ABS(E$4-'Monitor Data'!K65)))</f>
        <v/>
      </c>
    </row>
    <row r="73" spans="1:5" x14ac:dyDescent="0.25">
      <c r="A73" s="4">
        <v>44261</v>
      </c>
      <c r="B73" s="2" t="str">
        <f>IF(OR('Monitor Data'!D66="",ISBLANK('Monitor Data'!D66)),"",IF(B$4&gt;'Monitor Data'!D66,"",ABS(B$4-'Monitor Data'!D66)))</f>
        <v/>
      </c>
      <c r="C73" s="2" t="str">
        <f>IF(OR('Monitor Data'!G66="",ISBLANK('Monitor Data'!G66)),"",IF(C$4&gt;'Monitor Data'!G66,"",ABS(C$4-'Monitor Data'!G66)))</f>
        <v/>
      </c>
      <c r="D73" s="2" t="str">
        <f>IF(OR('Monitor Data'!J66="",ISBLANK('Monitor Data'!J66)),"",IF(D$4&gt;'Monitor Data'!J66,"",ABS(D$4-'Monitor Data'!J66)))</f>
        <v/>
      </c>
      <c r="E73" s="2" t="str">
        <f>IF(ISBLANK('Monitor Data'!K66),"",IF(E$4&gt;'Monitor Data'!K66,"",ABS(E$4-'Monitor Data'!K66)))</f>
        <v/>
      </c>
    </row>
    <row r="74" spans="1:5" x14ac:dyDescent="0.25">
      <c r="A74" s="4">
        <v>44262</v>
      </c>
      <c r="B74" s="2" t="str">
        <f>IF(OR('Monitor Data'!D67="",ISBLANK('Monitor Data'!D67)),"",IF(B$4&gt;'Monitor Data'!D67,"",ABS(B$4-'Monitor Data'!D67)))</f>
        <v/>
      </c>
      <c r="C74" s="2" t="str">
        <f>IF(OR('Monitor Data'!G67="",ISBLANK('Monitor Data'!G67)),"",IF(C$4&gt;'Monitor Data'!G67,"",ABS(C$4-'Monitor Data'!G67)))</f>
        <v/>
      </c>
      <c r="D74" s="2" t="str">
        <f>IF(OR('Monitor Data'!J67="",ISBLANK('Monitor Data'!J67)),"",IF(D$4&gt;'Monitor Data'!J67,"",ABS(D$4-'Monitor Data'!J67)))</f>
        <v/>
      </c>
      <c r="E74" s="2" t="str">
        <f>IF(ISBLANK('Monitor Data'!K67),"",IF(E$4&gt;'Monitor Data'!K67,"",ABS(E$4-'Monitor Data'!K67)))</f>
        <v/>
      </c>
    </row>
    <row r="75" spans="1:5" x14ac:dyDescent="0.25">
      <c r="A75" s="4">
        <v>44263</v>
      </c>
      <c r="B75" s="2">
        <f>IF(OR('Monitor Data'!D68="",ISBLANK('Monitor Data'!D68)),"",IF(B$4&gt;'Monitor Data'!D68,"",ABS(B$4-'Monitor Data'!D68)))</f>
        <v>27.35</v>
      </c>
      <c r="C75" s="2">
        <f>IF(OR('Monitor Data'!G68="",ISBLANK('Monitor Data'!G68)),"",IF(C$4&gt;'Monitor Data'!G68,"",ABS(C$4-'Monitor Data'!G68)))</f>
        <v>14.649999999999999</v>
      </c>
      <c r="D75" s="2">
        <f>IF(OR('Monitor Data'!J68="",ISBLANK('Monitor Data'!J68)),"",IF(D$4&gt;'Monitor Data'!J68,"",ABS(D$4-'Monitor Data'!J68)))</f>
        <v>13.200000000000003</v>
      </c>
      <c r="E75" s="2">
        <f>IF(ISBLANK('Monitor Data'!K68),"",IF(E$4&gt;'Monitor Data'!K68,"",ABS(E$4-'Monitor Data'!K68)))</f>
        <v>4.5</v>
      </c>
    </row>
    <row r="76" spans="1:5" x14ac:dyDescent="0.25">
      <c r="A76" s="4">
        <v>44264</v>
      </c>
      <c r="B76" s="2" t="str">
        <f>IF(OR('Monitor Data'!D69="",ISBLANK('Monitor Data'!D69)),"",IF(B$4&gt;'Monitor Data'!D69,"",ABS(B$4-'Monitor Data'!D69)))</f>
        <v/>
      </c>
      <c r="C76" s="2" t="str">
        <f>IF(OR('Monitor Data'!G69="",ISBLANK('Monitor Data'!G69)),"",IF(C$4&gt;'Monitor Data'!G69,"",ABS(C$4-'Monitor Data'!G69)))</f>
        <v/>
      </c>
      <c r="D76" s="2" t="str">
        <f>IF(OR('Monitor Data'!J69="",ISBLANK('Monitor Data'!J69)),"",IF(D$4&gt;'Monitor Data'!J69,"",ABS(D$4-'Monitor Data'!J69)))</f>
        <v/>
      </c>
      <c r="E76" s="2" t="str">
        <f>IF(ISBLANK('Monitor Data'!K69),"",IF(E$4&gt;'Monitor Data'!K69,"",ABS(E$4-'Monitor Data'!K69)))</f>
        <v/>
      </c>
    </row>
    <row r="77" spans="1:5" x14ac:dyDescent="0.25">
      <c r="A77" s="4">
        <v>44265</v>
      </c>
      <c r="B77" s="2" t="str">
        <f>IF(OR('Monitor Data'!D70="",ISBLANK('Monitor Data'!D70)),"",IF(B$4&gt;'Monitor Data'!D70,"",ABS(B$4-'Monitor Data'!D70)))</f>
        <v/>
      </c>
      <c r="C77" s="2" t="str">
        <f>IF(OR('Monitor Data'!G70="",ISBLANK('Monitor Data'!G70)),"",IF(C$4&gt;'Monitor Data'!G70,"",ABS(C$4-'Monitor Data'!G70)))</f>
        <v/>
      </c>
      <c r="D77" s="2" t="str">
        <f>IF(OR('Monitor Data'!J70="",ISBLANK('Monitor Data'!J70)),"",IF(D$4&gt;'Monitor Data'!J70,"",ABS(D$4-'Monitor Data'!J70)))</f>
        <v/>
      </c>
      <c r="E77" s="2" t="str">
        <f>IF(ISBLANK('Monitor Data'!K70),"",IF(E$4&gt;'Monitor Data'!K70,"",ABS(E$4-'Monitor Data'!K70)))</f>
        <v/>
      </c>
    </row>
    <row r="78" spans="1:5" x14ac:dyDescent="0.25">
      <c r="A78" s="4">
        <v>44266</v>
      </c>
      <c r="B78" s="2" t="str">
        <f>IF(OR('Monitor Data'!D71="",ISBLANK('Monitor Data'!D71)),"",IF(B$4&gt;'Monitor Data'!D71,"",ABS(B$4-'Monitor Data'!D71)))</f>
        <v/>
      </c>
      <c r="C78" s="2" t="str">
        <f>IF(OR('Monitor Data'!G71="",ISBLANK('Monitor Data'!G71)),"",IF(C$4&gt;'Monitor Data'!G71,"",ABS(C$4-'Monitor Data'!G71)))</f>
        <v/>
      </c>
      <c r="D78" s="2" t="str">
        <f>IF(OR('Monitor Data'!J71="",ISBLANK('Monitor Data'!J71)),"",IF(D$4&gt;'Monitor Data'!J71,"",ABS(D$4-'Monitor Data'!J71)))</f>
        <v/>
      </c>
      <c r="E78" s="2" t="str">
        <f>IF(ISBLANK('Monitor Data'!K71),"",IF(E$4&gt;'Monitor Data'!K71,"",ABS(E$4-'Monitor Data'!K71)))</f>
        <v/>
      </c>
    </row>
    <row r="79" spans="1:5" x14ac:dyDescent="0.25">
      <c r="A79" s="4">
        <v>44267</v>
      </c>
      <c r="B79" s="2" t="str">
        <f>IF(OR('Monitor Data'!D72="",ISBLANK('Monitor Data'!D72)),"",IF(B$4&gt;'Monitor Data'!D72,"",ABS(B$4-'Monitor Data'!D72)))</f>
        <v/>
      </c>
      <c r="C79" s="2" t="str">
        <f>IF(OR('Monitor Data'!G72="",ISBLANK('Monitor Data'!G72)),"",IF(C$4&gt;'Monitor Data'!G72,"",ABS(C$4-'Monitor Data'!G72)))</f>
        <v/>
      </c>
      <c r="D79" s="2" t="str">
        <f>IF(OR('Monitor Data'!J72="",ISBLANK('Monitor Data'!J72)),"",IF(D$4&gt;'Monitor Data'!J72,"",ABS(D$4-'Monitor Data'!J72)))</f>
        <v/>
      </c>
      <c r="E79" s="2" t="str">
        <f>IF(ISBLANK('Monitor Data'!K72),"",IF(E$4&gt;'Monitor Data'!K72,"",ABS(E$4-'Monitor Data'!K72)))</f>
        <v/>
      </c>
    </row>
    <row r="80" spans="1:5" x14ac:dyDescent="0.25">
      <c r="A80" s="4">
        <v>44268</v>
      </c>
      <c r="B80" s="2" t="str">
        <f>IF(OR('Monitor Data'!D73="",ISBLANK('Monitor Data'!D73)),"",IF(B$4&gt;'Monitor Data'!D73,"",ABS(B$4-'Monitor Data'!D73)))</f>
        <v/>
      </c>
      <c r="C80" s="2" t="str">
        <f>IF(OR('Monitor Data'!G73="",ISBLANK('Monitor Data'!G73)),"",IF(C$4&gt;'Monitor Data'!G73,"",ABS(C$4-'Monitor Data'!G73)))</f>
        <v/>
      </c>
      <c r="D80" s="2" t="str">
        <f>IF(OR('Monitor Data'!J73="",ISBLANK('Monitor Data'!J73)),"",IF(D$4&gt;'Monitor Data'!J73,"",ABS(D$4-'Monitor Data'!J73)))</f>
        <v/>
      </c>
      <c r="E80" s="2" t="str">
        <f>IF(ISBLANK('Monitor Data'!K73),"",IF(E$4&gt;'Monitor Data'!K73,"",ABS(E$4-'Monitor Data'!K73)))</f>
        <v/>
      </c>
    </row>
    <row r="81" spans="1:5" x14ac:dyDescent="0.25">
      <c r="A81" s="4">
        <v>44269</v>
      </c>
      <c r="B81" s="2">
        <f>IF(OR('Monitor Data'!D74="",ISBLANK('Monitor Data'!D74)),"",IF(B$4&gt;'Monitor Data'!D74,"",ABS(B$4-'Monitor Data'!D74)))</f>
        <v>7.6499999999999986</v>
      </c>
      <c r="C81" s="2" t="str">
        <f>IF(OR('Monitor Data'!G74="",ISBLANK('Monitor Data'!G74)),"",IF(C$4&gt;'Monitor Data'!G74,"",ABS(C$4-'Monitor Data'!G74)))</f>
        <v/>
      </c>
      <c r="D81" s="2" t="str">
        <f>IF(OR('Monitor Data'!J74="",ISBLANK('Monitor Data'!J74)),"",IF(D$4&gt;'Monitor Data'!J74,"",ABS(D$4-'Monitor Data'!J74)))</f>
        <v/>
      </c>
      <c r="E81" s="2" t="str">
        <f>IF(ISBLANK('Monitor Data'!K74),"",IF(E$4&gt;'Monitor Data'!K74,"",ABS(E$4-'Monitor Data'!K74)))</f>
        <v/>
      </c>
    </row>
    <row r="82" spans="1:5" x14ac:dyDescent="0.25">
      <c r="A82" s="4">
        <v>44270</v>
      </c>
      <c r="B82" s="2" t="str">
        <f>IF(OR('Monitor Data'!D75="",ISBLANK('Monitor Data'!D75)),"",IF(B$4&gt;'Monitor Data'!D75,"",ABS(B$4-'Monitor Data'!D75)))</f>
        <v/>
      </c>
      <c r="C82" s="2" t="str">
        <f>IF(OR('Monitor Data'!G75="",ISBLANK('Monitor Data'!G75)),"",IF(C$4&gt;'Monitor Data'!G75,"",ABS(C$4-'Monitor Data'!G75)))</f>
        <v/>
      </c>
      <c r="D82" s="2" t="str">
        <f>IF(OR('Monitor Data'!J75="",ISBLANK('Monitor Data'!J75)),"",IF(D$4&gt;'Monitor Data'!J75,"",ABS(D$4-'Monitor Data'!J75)))</f>
        <v/>
      </c>
      <c r="E82" s="2" t="str">
        <f>IF(ISBLANK('Monitor Data'!K75),"",IF(E$4&gt;'Monitor Data'!K75,"",ABS(E$4-'Monitor Data'!K75)))</f>
        <v/>
      </c>
    </row>
    <row r="83" spans="1:5" x14ac:dyDescent="0.25">
      <c r="A83" s="4">
        <v>44271</v>
      </c>
      <c r="B83" s="2" t="str">
        <f>IF(OR('Monitor Data'!D76="",ISBLANK('Monitor Data'!D76)),"",IF(B$4&gt;'Monitor Data'!D76,"",ABS(B$4-'Monitor Data'!D76)))</f>
        <v/>
      </c>
      <c r="C83" s="2" t="str">
        <f>IF(OR('Monitor Data'!G76="",ISBLANK('Monitor Data'!G76)),"",IF(C$4&gt;'Monitor Data'!G76,"",ABS(C$4-'Monitor Data'!G76)))</f>
        <v/>
      </c>
      <c r="D83" s="2" t="str">
        <f>IF(OR('Monitor Data'!J76="",ISBLANK('Monitor Data'!J76)),"",IF(D$4&gt;'Monitor Data'!J76,"",ABS(D$4-'Monitor Data'!J76)))</f>
        <v/>
      </c>
      <c r="E83" s="2" t="str">
        <f>IF(ISBLANK('Monitor Data'!K76),"",IF(E$4&gt;'Monitor Data'!K76,"",ABS(E$4-'Monitor Data'!K76)))</f>
        <v/>
      </c>
    </row>
    <row r="84" spans="1:5" x14ac:dyDescent="0.25">
      <c r="A84" s="4">
        <v>44272</v>
      </c>
      <c r="B84" s="2" t="str">
        <f>IF(OR('Monitor Data'!D77="",ISBLANK('Monitor Data'!D77)),"",IF(B$4&gt;'Monitor Data'!D77,"",ABS(B$4-'Monitor Data'!D77)))</f>
        <v/>
      </c>
      <c r="C84" s="2" t="str">
        <f>IF(OR('Monitor Data'!G77="",ISBLANK('Monitor Data'!G77)),"",IF(C$4&gt;'Monitor Data'!G77,"",ABS(C$4-'Monitor Data'!G77)))</f>
        <v/>
      </c>
      <c r="D84" s="2">
        <f>IF(OR('Monitor Data'!J77="",ISBLANK('Monitor Data'!J77)),"",IF(D$4&gt;'Monitor Data'!J77,"",ABS(D$4-'Monitor Data'!J77)))</f>
        <v>0.10000000000000142</v>
      </c>
      <c r="E84" s="2" t="str">
        <f>IF(ISBLANK('Monitor Data'!K77),"",IF(E$4&gt;'Monitor Data'!K77,"",ABS(E$4-'Monitor Data'!K77)))</f>
        <v/>
      </c>
    </row>
    <row r="85" spans="1:5" x14ac:dyDescent="0.25">
      <c r="A85" s="4">
        <v>44273</v>
      </c>
      <c r="B85" s="2" t="str">
        <f>IF(OR('Monitor Data'!D78="",ISBLANK('Monitor Data'!D78)),"",IF(B$4&gt;'Monitor Data'!D78,"",ABS(B$4-'Monitor Data'!D78)))</f>
        <v/>
      </c>
      <c r="C85" s="2" t="str">
        <f>IF(OR('Monitor Data'!G78="",ISBLANK('Monitor Data'!G78)),"",IF(C$4&gt;'Monitor Data'!G78,"",ABS(C$4-'Monitor Data'!G78)))</f>
        <v/>
      </c>
      <c r="D85" s="2" t="str">
        <f>IF(OR('Monitor Data'!J78="",ISBLANK('Monitor Data'!J78)),"",IF(D$4&gt;'Monitor Data'!J78,"",ABS(D$4-'Monitor Data'!J78)))</f>
        <v/>
      </c>
      <c r="E85" s="2" t="str">
        <f>IF(ISBLANK('Monitor Data'!K78),"",IF(E$4&gt;'Monitor Data'!K78,"",ABS(E$4-'Monitor Data'!K78)))</f>
        <v/>
      </c>
    </row>
    <row r="86" spans="1:5" x14ac:dyDescent="0.25">
      <c r="A86" s="4">
        <v>44274</v>
      </c>
      <c r="B86" s="2" t="str">
        <f>IF(OR('Monitor Data'!D79="",ISBLANK('Monitor Data'!D79)),"",IF(B$4&gt;'Monitor Data'!D79,"",ABS(B$4-'Monitor Data'!D79)))</f>
        <v/>
      </c>
      <c r="C86" s="2" t="str">
        <f>IF(OR('Monitor Data'!G79="",ISBLANK('Monitor Data'!G79)),"",IF(C$4&gt;'Monitor Data'!G79,"",ABS(C$4-'Monitor Data'!G79)))</f>
        <v/>
      </c>
      <c r="D86" s="2" t="str">
        <f>IF(OR('Monitor Data'!J79="",ISBLANK('Monitor Data'!J79)),"",IF(D$4&gt;'Monitor Data'!J79,"",ABS(D$4-'Monitor Data'!J79)))</f>
        <v/>
      </c>
      <c r="E86" s="2" t="str">
        <f>IF(ISBLANK('Monitor Data'!K79),"",IF(E$4&gt;'Monitor Data'!K79,"",ABS(E$4-'Monitor Data'!K79)))</f>
        <v/>
      </c>
    </row>
    <row r="87" spans="1:5" x14ac:dyDescent="0.25">
      <c r="A87" s="4">
        <v>44275</v>
      </c>
      <c r="B87" s="2">
        <f>IF(OR('Monitor Data'!D80="",ISBLANK('Monitor Data'!D80)),"",IF(B$4&gt;'Monitor Data'!D80,"",ABS(B$4-'Monitor Data'!D80)))</f>
        <v>1.25</v>
      </c>
      <c r="C87" s="2" t="str">
        <f>IF(OR('Monitor Data'!G80="",ISBLANK('Monitor Data'!G80)),"",IF(C$4&gt;'Monitor Data'!G80,"",ABS(C$4-'Monitor Data'!G80)))</f>
        <v/>
      </c>
      <c r="D87" s="2" t="str">
        <f>IF(OR('Monitor Data'!J80="",ISBLANK('Monitor Data'!J80)),"",IF(D$4&gt;'Monitor Data'!J80,"",ABS(D$4-'Monitor Data'!J80)))</f>
        <v/>
      </c>
      <c r="E87" s="2" t="str">
        <f>IF(ISBLANK('Monitor Data'!K80),"",IF(E$4&gt;'Monitor Data'!K80,"",ABS(E$4-'Monitor Data'!K80)))</f>
        <v/>
      </c>
    </row>
    <row r="88" spans="1:5" x14ac:dyDescent="0.25">
      <c r="A88" s="4">
        <v>44276</v>
      </c>
      <c r="B88" s="2" t="str">
        <f>IF(OR('Monitor Data'!D81="",ISBLANK('Monitor Data'!D81)),"",IF(B$4&gt;'Monitor Data'!D81,"",ABS(B$4-'Monitor Data'!D81)))</f>
        <v/>
      </c>
      <c r="C88" s="2" t="str">
        <f>IF(OR('Monitor Data'!G81="",ISBLANK('Monitor Data'!G81)),"",IF(C$4&gt;'Monitor Data'!G81,"",ABS(C$4-'Monitor Data'!G81)))</f>
        <v/>
      </c>
      <c r="D88" s="2" t="str">
        <f>IF(OR('Monitor Data'!J81="",ISBLANK('Monitor Data'!J81)),"",IF(D$4&gt;'Monitor Data'!J81,"",ABS(D$4-'Monitor Data'!J81)))</f>
        <v/>
      </c>
      <c r="E88" s="2" t="str">
        <f>IF(ISBLANK('Monitor Data'!K81),"",IF(E$4&gt;'Monitor Data'!K81,"",ABS(E$4-'Monitor Data'!K81)))</f>
        <v/>
      </c>
    </row>
    <row r="89" spans="1:5" x14ac:dyDescent="0.25">
      <c r="A89" s="4">
        <v>44277</v>
      </c>
      <c r="B89" s="2" t="str">
        <f>IF(OR('Monitor Data'!D82="",ISBLANK('Monitor Data'!D82)),"",IF(B$4&gt;'Monitor Data'!D82,"",ABS(B$4-'Monitor Data'!D82)))</f>
        <v/>
      </c>
      <c r="C89" s="2" t="str">
        <f>IF(OR('Monitor Data'!G82="",ISBLANK('Monitor Data'!G82)),"",IF(C$4&gt;'Monitor Data'!G82,"",ABS(C$4-'Monitor Data'!G82)))</f>
        <v/>
      </c>
      <c r="D89" s="2" t="str">
        <f>IF(OR('Monitor Data'!J82="",ISBLANK('Monitor Data'!J82)),"",IF(D$4&gt;'Monitor Data'!J82,"",ABS(D$4-'Monitor Data'!J82)))</f>
        <v/>
      </c>
      <c r="E89" s="2" t="str">
        <f>IF(ISBLANK('Monitor Data'!K82),"",IF(E$4&gt;'Monitor Data'!K82,"",ABS(E$4-'Monitor Data'!K82)))</f>
        <v/>
      </c>
    </row>
    <row r="90" spans="1:5" x14ac:dyDescent="0.25">
      <c r="A90" s="4">
        <v>44278</v>
      </c>
      <c r="B90" s="2" t="str">
        <f>IF(OR('Monitor Data'!D83="",ISBLANK('Monitor Data'!D83)),"",IF(B$4&gt;'Monitor Data'!D83,"",ABS(B$4-'Monitor Data'!D83)))</f>
        <v/>
      </c>
      <c r="C90" s="2" t="str">
        <f>IF(OR('Monitor Data'!G83="",ISBLANK('Monitor Data'!G83)),"",IF(C$4&gt;'Monitor Data'!G83,"",ABS(C$4-'Monitor Data'!G83)))</f>
        <v/>
      </c>
      <c r="D90" s="2" t="str">
        <f>IF(OR('Monitor Data'!J83="",ISBLANK('Monitor Data'!J83)),"",IF(D$4&gt;'Monitor Data'!J83,"",ABS(D$4-'Monitor Data'!J83)))</f>
        <v/>
      </c>
      <c r="E90" s="2" t="str">
        <f>IF(ISBLANK('Monitor Data'!K83),"",IF(E$4&gt;'Monitor Data'!K83,"",ABS(E$4-'Monitor Data'!K83)))</f>
        <v/>
      </c>
    </row>
    <row r="91" spans="1:5" x14ac:dyDescent="0.25">
      <c r="A91" s="4">
        <v>44279</v>
      </c>
      <c r="B91" s="2" t="str">
        <f>IF(OR('Monitor Data'!D84="",ISBLANK('Monitor Data'!D84)),"",IF(B$4&gt;'Monitor Data'!D84,"",ABS(B$4-'Monitor Data'!D84)))</f>
        <v/>
      </c>
      <c r="C91" s="2" t="str">
        <f>IF(OR('Monitor Data'!G84="",ISBLANK('Monitor Data'!G84)),"",IF(C$4&gt;'Monitor Data'!G84,"",ABS(C$4-'Monitor Data'!G84)))</f>
        <v/>
      </c>
      <c r="D91" s="2" t="str">
        <f>IF(OR('Monitor Data'!J84="",ISBLANK('Monitor Data'!J84)),"",IF(D$4&gt;'Monitor Data'!J84,"",ABS(D$4-'Monitor Data'!J84)))</f>
        <v/>
      </c>
      <c r="E91" s="2" t="str">
        <f>IF(ISBLANK('Monitor Data'!K84),"",IF(E$4&gt;'Monitor Data'!K84,"",ABS(E$4-'Monitor Data'!K84)))</f>
        <v/>
      </c>
    </row>
    <row r="92" spans="1:5" x14ac:dyDescent="0.25">
      <c r="A92" s="4">
        <v>44280</v>
      </c>
      <c r="B92" s="2" t="str">
        <f>IF(OR('Monitor Data'!D85="",ISBLANK('Monitor Data'!D85)),"",IF(B$4&gt;'Monitor Data'!D85,"",ABS(B$4-'Monitor Data'!D85)))</f>
        <v/>
      </c>
      <c r="C92" s="2" t="str">
        <f>IF(OR('Monitor Data'!G85="",ISBLANK('Monitor Data'!G85)),"",IF(C$4&gt;'Monitor Data'!G85,"",ABS(C$4-'Monitor Data'!G85)))</f>
        <v/>
      </c>
      <c r="D92" s="2" t="str">
        <f>IF(OR('Monitor Data'!J85="",ISBLANK('Monitor Data'!J85)),"",IF(D$4&gt;'Monitor Data'!J85,"",ABS(D$4-'Monitor Data'!J85)))</f>
        <v/>
      </c>
      <c r="E92" s="2" t="str">
        <f>IF(ISBLANK('Monitor Data'!K85),"",IF(E$4&gt;'Monitor Data'!K85,"",ABS(E$4-'Monitor Data'!K85)))</f>
        <v/>
      </c>
    </row>
    <row r="93" spans="1:5" x14ac:dyDescent="0.25">
      <c r="A93" s="4">
        <v>44281</v>
      </c>
      <c r="B93" s="2" t="str">
        <f>IF(OR('Monitor Data'!D86="",ISBLANK('Monitor Data'!D86)),"",IF(B$4&gt;'Monitor Data'!D86,"",ABS(B$4-'Monitor Data'!D86)))</f>
        <v/>
      </c>
      <c r="C93" s="2" t="str">
        <f>IF(OR('Monitor Data'!G86="",ISBLANK('Monitor Data'!G86)),"",IF(C$4&gt;'Monitor Data'!G86,"",ABS(C$4-'Monitor Data'!G86)))</f>
        <v/>
      </c>
      <c r="D93" s="2" t="str">
        <f>IF(OR('Monitor Data'!J86="",ISBLANK('Monitor Data'!J86)),"",IF(D$4&gt;'Monitor Data'!J86,"",ABS(D$4-'Monitor Data'!J86)))</f>
        <v/>
      </c>
      <c r="E93" s="2" t="str">
        <f>IF(ISBLANK('Monitor Data'!K86),"",IF(E$4&gt;'Monitor Data'!K86,"",ABS(E$4-'Monitor Data'!K86)))</f>
        <v/>
      </c>
    </row>
    <row r="94" spans="1:5" x14ac:dyDescent="0.25">
      <c r="A94" s="4">
        <v>44282</v>
      </c>
      <c r="B94" s="2" t="str">
        <f>IF(OR('Monitor Data'!D87="",ISBLANK('Monitor Data'!D87)),"",IF(B$4&gt;'Monitor Data'!D87,"",ABS(B$4-'Monitor Data'!D87)))</f>
        <v/>
      </c>
      <c r="C94" s="2" t="str">
        <f>IF(OR('Monitor Data'!G87="",ISBLANK('Monitor Data'!G87)),"",IF(C$4&gt;'Monitor Data'!G87,"",ABS(C$4-'Monitor Data'!G87)))</f>
        <v/>
      </c>
      <c r="D94" s="2" t="str">
        <f>IF(OR('Monitor Data'!J87="",ISBLANK('Monitor Data'!J87)),"",IF(D$4&gt;'Monitor Data'!J87,"",ABS(D$4-'Monitor Data'!J87)))</f>
        <v/>
      </c>
      <c r="E94" s="2" t="str">
        <f>IF(ISBLANK('Monitor Data'!K87),"",IF(E$4&gt;'Monitor Data'!K87,"",ABS(E$4-'Monitor Data'!K87)))</f>
        <v/>
      </c>
    </row>
    <row r="95" spans="1:5" x14ac:dyDescent="0.25">
      <c r="A95" s="4">
        <v>44283</v>
      </c>
      <c r="B95" s="2" t="str">
        <f>IF(OR('Monitor Data'!D88="",ISBLANK('Monitor Data'!D88)),"",IF(B$4&gt;'Monitor Data'!D88,"",ABS(B$4-'Monitor Data'!D88)))</f>
        <v/>
      </c>
      <c r="C95" s="2" t="str">
        <f>IF(OR('Monitor Data'!G88="",ISBLANK('Monitor Data'!G88)),"",IF(C$4&gt;'Monitor Data'!G88,"",ABS(C$4-'Monitor Data'!G88)))</f>
        <v/>
      </c>
      <c r="D95" s="2" t="str">
        <f>IF(OR('Monitor Data'!J88="",ISBLANK('Monitor Data'!J88)),"",IF(D$4&gt;'Monitor Data'!J88,"",ABS(D$4-'Monitor Data'!J88)))</f>
        <v/>
      </c>
      <c r="E95" s="2" t="str">
        <f>IF(ISBLANK('Monitor Data'!K88),"",IF(E$4&gt;'Monitor Data'!K88,"",ABS(E$4-'Monitor Data'!K88)))</f>
        <v/>
      </c>
    </row>
    <row r="96" spans="1:5" x14ac:dyDescent="0.25">
      <c r="A96" s="4">
        <v>44284</v>
      </c>
      <c r="B96" s="2" t="str">
        <f>IF(OR('Monitor Data'!D89="",ISBLANK('Monitor Data'!D89)),"",IF(B$4&gt;'Monitor Data'!D89,"",ABS(B$4-'Monitor Data'!D89)))</f>
        <v/>
      </c>
      <c r="C96" s="2">
        <f>IF(OR('Monitor Data'!G89="",ISBLANK('Monitor Data'!G89)),"",IF(C$4&gt;'Monitor Data'!G89,"",ABS(C$4-'Monitor Data'!G89)))</f>
        <v>8.1499999999999986</v>
      </c>
      <c r="D96" s="2" t="str">
        <f>IF(OR('Monitor Data'!J89="",ISBLANK('Monitor Data'!J89)),"",IF(D$4&gt;'Monitor Data'!J89,"",ABS(D$4-'Monitor Data'!J89)))</f>
        <v/>
      </c>
      <c r="E96" s="2" t="str">
        <f>IF(ISBLANK('Monitor Data'!K89),"",IF(E$4&gt;'Monitor Data'!K89,"",ABS(E$4-'Monitor Data'!K89)))</f>
        <v/>
      </c>
    </row>
    <row r="97" spans="1:5" x14ac:dyDescent="0.25">
      <c r="A97" s="4">
        <v>44285</v>
      </c>
      <c r="B97" s="2" t="str">
        <f>IF(OR('Monitor Data'!D90="",ISBLANK('Monitor Data'!D90)),"",IF(B$4&gt;'Monitor Data'!D90,"",ABS(B$4-'Monitor Data'!D90)))</f>
        <v/>
      </c>
      <c r="C97" s="2" t="str">
        <f>IF(OR('Monitor Data'!G90="",ISBLANK('Monitor Data'!G90)),"",IF(C$4&gt;'Monitor Data'!G90,"",ABS(C$4-'Monitor Data'!G90)))</f>
        <v/>
      </c>
      <c r="D97" s="2" t="str">
        <f>IF(OR('Monitor Data'!J90="",ISBLANK('Monitor Data'!J90)),"",IF(D$4&gt;'Monitor Data'!J90,"",ABS(D$4-'Monitor Data'!J90)))</f>
        <v/>
      </c>
      <c r="E97" s="2" t="str">
        <f>IF(ISBLANK('Monitor Data'!K90),"",IF(E$4&gt;'Monitor Data'!K90,"",ABS(E$4-'Monitor Data'!K90)))</f>
        <v/>
      </c>
    </row>
    <row r="98" spans="1:5" x14ac:dyDescent="0.25">
      <c r="A98" s="4">
        <v>44286</v>
      </c>
      <c r="B98" s="2" t="str">
        <f>IF(OR('Monitor Data'!D91="",ISBLANK('Monitor Data'!D91)),"",IF(B$4&gt;'Monitor Data'!D91,"",ABS(B$4-'Monitor Data'!D91)))</f>
        <v/>
      </c>
      <c r="C98" s="2" t="str">
        <f>IF(OR('Monitor Data'!G91="",ISBLANK('Monitor Data'!G91)),"",IF(C$4&gt;'Monitor Data'!G91,"",ABS(C$4-'Monitor Data'!G91)))</f>
        <v/>
      </c>
      <c r="D98" s="2" t="str">
        <f>IF(OR('Monitor Data'!J91="",ISBLANK('Monitor Data'!J91)),"",IF(D$4&gt;'Monitor Data'!J91,"",ABS(D$4-'Monitor Data'!J91)))</f>
        <v/>
      </c>
      <c r="E98" s="2" t="str">
        <f>IF(ISBLANK('Monitor Data'!K91),"",IF(E$4&gt;'Monitor Data'!K91,"",ABS(E$4-'Monitor Data'!K91)))</f>
        <v/>
      </c>
    </row>
    <row r="99" spans="1:5" x14ac:dyDescent="0.25">
      <c r="A99" s="4">
        <v>44287</v>
      </c>
      <c r="B99" s="2">
        <f>IF(OR('Monitor Data'!D92="",ISBLANK('Monitor Data'!D92)),"",IF(B$4&gt;'Monitor Data'!D92,"",ABS(B$4-'Monitor Data'!D92)))</f>
        <v>11.149999999999999</v>
      </c>
      <c r="C99" s="2">
        <f>IF(OR('Monitor Data'!G92="",ISBLANK('Monitor Data'!G92)),"",IF(C$4&gt;'Monitor Data'!G92,"",ABS(C$4-'Monitor Data'!G92)))</f>
        <v>0.25</v>
      </c>
      <c r="D99" s="2" t="str">
        <f>IF(OR('Monitor Data'!J92="",ISBLANK('Monitor Data'!J92)),"",IF(D$4&gt;'Monitor Data'!J92,"",ABS(D$4-'Monitor Data'!J92)))</f>
        <v/>
      </c>
      <c r="E99" s="2">
        <f>IF(ISBLANK('Monitor Data'!K92),"",IF(E$4&gt;'Monitor Data'!K92,"",ABS(E$4-'Monitor Data'!K92)))</f>
        <v>0</v>
      </c>
    </row>
    <row r="100" spans="1:5" x14ac:dyDescent="0.25">
      <c r="A100" s="4">
        <v>44288</v>
      </c>
      <c r="B100" s="2" t="str">
        <f>IF(OR('Monitor Data'!D93="",ISBLANK('Monitor Data'!D93)),"",IF(B$4&gt;'Monitor Data'!D93,"",ABS(B$4-'Monitor Data'!D93)))</f>
        <v/>
      </c>
      <c r="C100" s="2" t="str">
        <f>IF(OR('Monitor Data'!G93="",ISBLANK('Monitor Data'!G93)),"",IF(C$4&gt;'Monitor Data'!G93,"",ABS(C$4-'Monitor Data'!G93)))</f>
        <v/>
      </c>
      <c r="D100" s="2" t="str">
        <f>IF(OR('Monitor Data'!J93="",ISBLANK('Monitor Data'!J93)),"",IF(D$4&gt;'Monitor Data'!J93,"",ABS(D$4-'Monitor Data'!J93)))</f>
        <v/>
      </c>
      <c r="E100" s="2" t="str">
        <f>IF(ISBLANK('Monitor Data'!K93),"",IF(E$4&gt;'Monitor Data'!K93,"",ABS(E$4-'Monitor Data'!K93)))</f>
        <v/>
      </c>
    </row>
    <row r="101" spans="1:5" x14ac:dyDescent="0.25">
      <c r="A101" s="4">
        <v>44289</v>
      </c>
      <c r="B101" s="2" t="str">
        <f>IF(OR('Monitor Data'!D94="",ISBLANK('Monitor Data'!D94)),"",IF(B$4&gt;'Monitor Data'!D94,"",ABS(B$4-'Monitor Data'!D94)))</f>
        <v/>
      </c>
      <c r="C101" s="2" t="str">
        <f>IF(OR('Monitor Data'!G94="",ISBLANK('Monitor Data'!G94)),"",IF(C$4&gt;'Monitor Data'!G94,"",ABS(C$4-'Monitor Data'!G94)))</f>
        <v/>
      </c>
      <c r="D101" s="2" t="str">
        <f>IF(OR('Monitor Data'!J94="",ISBLANK('Monitor Data'!J94)),"",IF(D$4&gt;'Monitor Data'!J94,"",ABS(D$4-'Monitor Data'!J94)))</f>
        <v/>
      </c>
      <c r="E101" s="2" t="str">
        <f>IF(ISBLANK('Monitor Data'!K94),"",IF(E$4&gt;'Monitor Data'!K94,"",ABS(E$4-'Monitor Data'!K94)))</f>
        <v/>
      </c>
    </row>
    <row r="102" spans="1:5" x14ac:dyDescent="0.25">
      <c r="A102" s="4">
        <v>44290</v>
      </c>
      <c r="B102" s="2">
        <f>IF(OR('Monitor Data'!D95="",ISBLANK('Monitor Data'!D95)),"",IF(B$4&gt;'Monitor Data'!D95,"",ABS(B$4-'Monitor Data'!D95)))</f>
        <v>50.5</v>
      </c>
      <c r="C102" s="2">
        <f>IF(OR('Monitor Data'!G95="",ISBLANK('Monitor Data'!G95)),"",IF(C$4&gt;'Monitor Data'!G95,"",ABS(C$4-'Monitor Data'!G95)))</f>
        <v>30.800000000000004</v>
      </c>
      <c r="D102" s="2">
        <f>IF(OR('Monitor Data'!J95="",ISBLANK('Monitor Data'!J95)),"",IF(D$4&gt;'Monitor Data'!J95,"",ABS(D$4-'Monitor Data'!J95)))</f>
        <v>31.75</v>
      </c>
      <c r="E102" s="2">
        <f>IF(ISBLANK('Monitor Data'!K95),"",IF(E$4&gt;'Monitor Data'!K95,"",ABS(E$4-'Monitor Data'!K95)))</f>
        <v>25.500000000000004</v>
      </c>
    </row>
    <row r="103" spans="1:5" x14ac:dyDescent="0.25">
      <c r="A103" s="4">
        <v>44291</v>
      </c>
      <c r="B103" s="2" t="str">
        <f>IF(OR('Monitor Data'!D96="",ISBLANK('Monitor Data'!D96)),"",IF(B$4&gt;'Monitor Data'!D96,"",ABS(B$4-'Monitor Data'!D96)))</f>
        <v/>
      </c>
      <c r="C103" s="2" t="str">
        <f>IF(OR('Monitor Data'!G96="",ISBLANK('Monitor Data'!G96)),"",IF(C$4&gt;'Monitor Data'!G96,"",ABS(C$4-'Monitor Data'!G96)))</f>
        <v/>
      </c>
      <c r="D103" s="2" t="str">
        <f>IF(OR('Monitor Data'!J96="",ISBLANK('Monitor Data'!J96)),"",IF(D$4&gt;'Monitor Data'!J96,"",ABS(D$4-'Monitor Data'!J96)))</f>
        <v/>
      </c>
      <c r="E103" s="2" t="str">
        <f>IF(ISBLANK('Monitor Data'!K96),"",IF(E$4&gt;'Monitor Data'!K96,"",ABS(E$4-'Monitor Data'!K96)))</f>
        <v/>
      </c>
    </row>
    <row r="104" spans="1:5" x14ac:dyDescent="0.25">
      <c r="A104" s="4">
        <v>44292</v>
      </c>
      <c r="B104" s="2" t="str">
        <f>IF(OR('Monitor Data'!D97="",ISBLANK('Monitor Data'!D97)),"",IF(B$4&gt;'Monitor Data'!D97,"",ABS(B$4-'Monitor Data'!D97)))</f>
        <v/>
      </c>
      <c r="C104" s="2" t="str">
        <f>IF(OR('Monitor Data'!G97="",ISBLANK('Monitor Data'!G97)),"",IF(C$4&gt;'Monitor Data'!G97,"",ABS(C$4-'Monitor Data'!G97)))</f>
        <v/>
      </c>
      <c r="D104" s="2" t="str">
        <f>IF(OR('Monitor Data'!J97="",ISBLANK('Monitor Data'!J97)),"",IF(D$4&gt;'Monitor Data'!J97,"",ABS(D$4-'Monitor Data'!J97)))</f>
        <v/>
      </c>
      <c r="E104" s="2" t="str">
        <f>IF(ISBLANK('Monitor Data'!K97),"",IF(E$4&gt;'Monitor Data'!K97,"",ABS(E$4-'Monitor Data'!K97)))</f>
        <v/>
      </c>
    </row>
    <row r="105" spans="1:5" x14ac:dyDescent="0.25">
      <c r="A105" s="4">
        <v>44293</v>
      </c>
      <c r="B105" s="2">
        <f>IF(OR('Monitor Data'!D98="",ISBLANK('Monitor Data'!D98)),"",IF(B$4&gt;'Monitor Data'!D98,"",ABS(B$4-'Monitor Data'!D98)))</f>
        <v>3.5500000000000007</v>
      </c>
      <c r="C105" s="2" t="str">
        <f>IF(OR('Monitor Data'!G98="",ISBLANK('Monitor Data'!G98)),"",IF(C$4&gt;'Monitor Data'!G98,"",ABS(C$4-'Monitor Data'!G98)))</f>
        <v/>
      </c>
      <c r="D105" s="2" t="str">
        <f>IF(OR('Monitor Data'!J98="",ISBLANK('Monitor Data'!J98)),"",IF(D$4&gt;'Monitor Data'!J98,"",ABS(D$4-'Monitor Data'!J98)))</f>
        <v/>
      </c>
      <c r="E105" s="2" t="str">
        <f>IF(ISBLANK('Monitor Data'!K98),"",IF(E$4&gt;'Monitor Data'!K98,"",ABS(E$4-'Monitor Data'!K98)))</f>
        <v/>
      </c>
    </row>
    <row r="106" spans="1:5" x14ac:dyDescent="0.25">
      <c r="A106" s="4">
        <v>44294</v>
      </c>
      <c r="B106" s="2" t="str">
        <f>IF(OR('Monitor Data'!D99="",ISBLANK('Monitor Data'!D99)),"",IF(B$4&gt;'Monitor Data'!D99,"",ABS(B$4-'Monitor Data'!D99)))</f>
        <v/>
      </c>
      <c r="C106" s="2" t="str">
        <f>IF(OR('Monitor Data'!G99="",ISBLANK('Monitor Data'!G99)),"",IF(C$4&gt;'Monitor Data'!G99,"",ABS(C$4-'Monitor Data'!G99)))</f>
        <v/>
      </c>
      <c r="D106" s="2" t="str">
        <f>IF(OR('Monitor Data'!J99="",ISBLANK('Monitor Data'!J99)),"",IF(D$4&gt;'Monitor Data'!J99,"",ABS(D$4-'Monitor Data'!J99)))</f>
        <v/>
      </c>
      <c r="E106" s="2" t="str">
        <f>IF(ISBLANK('Monitor Data'!K99),"",IF(E$4&gt;'Monitor Data'!K99,"",ABS(E$4-'Monitor Data'!K99)))</f>
        <v/>
      </c>
    </row>
    <row r="107" spans="1:5" x14ac:dyDescent="0.25">
      <c r="A107" s="4">
        <v>44295</v>
      </c>
      <c r="B107" s="2" t="str">
        <f>IF(OR('Monitor Data'!D100="",ISBLANK('Monitor Data'!D100)),"",IF(B$4&gt;'Monitor Data'!D100,"",ABS(B$4-'Monitor Data'!D100)))</f>
        <v/>
      </c>
      <c r="C107" s="2" t="str">
        <f>IF(OR('Monitor Data'!G100="",ISBLANK('Monitor Data'!G100)),"",IF(C$4&gt;'Monitor Data'!G100,"",ABS(C$4-'Monitor Data'!G100)))</f>
        <v/>
      </c>
      <c r="D107" s="2" t="str">
        <f>IF(OR('Monitor Data'!J100="",ISBLANK('Monitor Data'!J100)),"",IF(D$4&gt;'Monitor Data'!J100,"",ABS(D$4-'Monitor Data'!J100)))</f>
        <v/>
      </c>
      <c r="E107" s="2" t="str">
        <f>IF(ISBLANK('Monitor Data'!K100),"",IF(E$4&gt;'Monitor Data'!K100,"",ABS(E$4-'Monitor Data'!K100)))</f>
        <v/>
      </c>
    </row>
    <row r="108" spans="1:5" x14ac:dyDescent="0.25">
      <c r="A108" s="4">
        <v>44296</v>
      </c>
      <c r="B108" s="2" t="str">
        <f>IF(OR('Monitor Data'!D101="",ISBLANK('Monitor Data'!D101)),"",IF(B$4&gt;'Monitor Data'!D101,"",ABS(B$4-'Monitor Data'!D101)))</f>
        <v/>
      </c>
      <c r="C108" s="2" t="str">
        <f>IF(OR('Monitor Data'!G101="",ISBLANK('Monitor Data'!G101)),"",IF(C$4&gt;'Monitor Data'!G101,"",ABS(C$4-'Monitor Data'!G101)))</f>
        <v/>
      </c>
      <c r="D108" s="2" t="str">
        <f>IF(OR('Monitor Data'!J101="",ISBLANK('Monitor Data'!J101)),"",IF(D$4&gt;'Monitor Data'!J101,"",ABS(D$4-'Monitor Data'!J101)))</f>
        <v/>
      </c>
      <c r="E108" s="2" t="str">
        <f>IF(ISBLANK('Monitor Data'!K101),"",IF(E$4&gt;'Monitor Data'!K101,"",ABS(E$4-'Monitor Data'!K101)))</f>
        <v/>
      </c>
    </row>
    <row r="109" spans="1:5" x14ac:dyDescent="0.25">
      <c r="A109" s="4">
        <v>44297</v>
      </c>
      <c r="B109" s="2" t="str">
        <f>IF(OR('Monitor Data'!D102="",ISBLANK('Monitor Data'!D102)),"",IF(B$4&gt;'Monitor Data'!D102,"",ABS(B$4-'Monitor Data'!D102)))</f>
        <v/>
      </c>
      <c r="C109" s="2" t="str">
        <f>IF(OR('Monitor Data'!G102="",ISBLANK('Monitor Data'!G102)),"",IF(C$4&gt;'Monitor Data'!G102,"",ABS(C$4-'Monitor Data'!G102)))</f>
        <v/>
      </c>
      <c r="D109" s="2" t="str">
        <f>IF(OR('Monitor Data'!J102="",ISBLANK('Monitor Data'!J102)),"",IF(D$4&gt;'Monitor Data'!J102,"",ABS(D$4-'Monitor Data'!J102)))</f>
        <v/>
      </c>
      <c r="E109" s="2" t="str">
        <f>IF(ISBLANK('Monitor Data'!K102),"",IF(E$4&gt;'Monitor Data'!K102,"",ABS(E$4-'Monitor Data'!K102)))</f>
        <v/>
      </c>
    </row>
    <row r="110" spans="1:5" x14ac:dyDescent="0.25">
      <c r="A110" s="4">
        <v>44298</v>
      </c>
      <c r="B110" s="2" t="str">
        <f>IF(OR('Monitor Data'!D103="",ISBLANK('Monitor Data'!D103)),"",IF(B$4&gt;'Monitor Data'!D103,"",ABS(B$4-'Monitor Data'!D103)))</f>
        <v/>
      </c>
      <c r="C110" s="2" t="str">
        <f>IF(OR('Monitor Data'!G103="",ISBLANK('Monitor Data'!G103)),"",IF(C$4&gt;'Monitor Data'!G103,"",ABS(C$4-'Monitor Data'!G103)))</f>
        <v/>
      </c>
      <c r="D110" s="2" t="str">
        <f>IF(OR('Monitor Data'!J103="",ISBLANK('Monitor Data'!J103)),"",IF(D$4&gt;'Monitor Data'!J103,"",ABS(D$4-'Monitor Data'!J103)))</f>
        <v/>
      </c>
      <c r="E110" s="2" t="str">
        <f>IF(ISBLANK('Monitor Data'!K103),"",IF(E$4&gt;'Monitor Data'!K103,"",ABS(E$4-'Monitor Data'!K103)))</f>
        <v/>
      </c>
    </row>
    <row r="111" spans="1:5" x14ac:dyDescent="0.25">
      <c r="A111" s="4">
        <v>44299</v>
      </c>
      <c r="B111" s="2" t="str">
        <f>IF(OR('Monitor Data'!D104="",ISBLANK('Monitor Data'!D104)),"",IF(B$4&gt;'Monitor Data'!D104,"",ABS(B$4-'Monitor Data'!D104)))</f>
        <v/>
      </c>
      <c r="C111" s="2" t="str">
        <f>IF(OR('Monitor Data'!G104="",ISBLANK('Monitor Data'!G104)),"",IF(C$4&gt;'Monitor Data'!G104,"",ABS(C$4-'Monitor Data'!G104)))</f>
        <v/>
      </c>
      <c r="D111" s="2" t="str">
        <f>IF(OR('Monitor Data'!J104="",ISBLANK('Monitor Data'!J104)),"",IF(D$4&gt;'Monitor Data'!J104,"",ABS(D$4-'Monitor Data'!J104)))</f>
        <v/>
      </c>
      <c r="E111" s="2" t="str">
        <f>IF(ISBLANK('Monitor Data'!K104),"",IF(E$4&gt;'Monitor Data'!K104,"",ABS(E$4-'Monitor Data'!K104)))</f>
        <v/>
      </c>
    </row>
    <row r="112" spans="1:5" x14ac:dyDescent="0.25">
      <c r="A112" s="4">
        <v>44300</v>
      </c>
      <c r="B112" s="2" t="str">
        <f>IF(OR('Monitor Data'!D105="",ISBLANK('Monitor Data'!D105)),"",IF(B$4&gt;'Monitor Data'!D105,"",ABS(B$4-'Monitor Data'!D105)))</f>
        <v/>
      </c>
      <c r="C112" s="2" t="str">
        <f>IF(OR('Monitor Data'!G105="",ISBLANK('Monitor Data'!G105)),"",IF(C$4&gt;'Monitor Data'!G105,"",ABS(C$4-'Monitor Data'!G105)))</f>
        <v/>
      </c>
      <c r="D112" s="2" t="str">
        <f>IF(OR('Monitor Data'!J105="",ISBLANK('Monitor Data'!J105)),"",IF(D$4&gt;'Monitor Data'!J105,"",ABS(D$4-'Monitor Data'!J105)))</f>
        <v/>
      </c>
      <c r="E112" s="2" t="str">
        <f>IF(ISBLANK('Monitor Data'!K105),"",IF(E$4&gt;'Monitor Data'!K105,"",ABS(E$4-'Monitor Data'!K105)))</f>
        <v/>
      </c>
    </row>
    <row r="113" spans="1:5" x14ac:dyDescent="0.25">
      <c r="A113" s="4">
        <v>44301</v>
      </c>
      <c r="B113" s="2" t="str">
        <f>IF(OR('Monitor Data'!D106="",ISBLANK('Monitor Data'!D106)),"",IF(B$4&gt;'Monitor Data'!D106,"",ABS(B$4-'Monitor Data'!D106)))</f>
        <v/>
      </c>
      <c r="C113" s="2" t="str">
        <f>IF(OR('Monitor Data'!G106="",ISBLANK('Monitor Data'!G106)),"",IF(C$4&gt;'Monitor Data'!G106,"",ABS(C$4-'Monitor Data'!G106)))</f>
        <v/>
      </c>
      <c r="D113" s="2" t="str">
        <f>IF(OR('Monitor Data'!J106="",ISBLANK('Monitor Data'!J106)),"",IF(D$4&gt;'Monitor Data'!J106,"",ABS(D$4-'Monitor Data'!J106)))</f>
        <v/>
      </c>
      <c r="E113" s="2" t="str">
        <f>IF(ISBLANK('Monitor Data'!K106),"",IF(E$4&gt;'Monitor Data'!K106,"",ABS(E$4-'Monitor Data'!K106)))</f>
        <v/>
      </c>
    </row>
    <row r="114" spans="1:5" x14ac:dyDescent="0.25">
      <c r="A114" s="4">
        <v>44302</v>
      </c>
      <c r="B114" s="2">
        <f>IF(OR('Monitor Data'!D107="",ISBLANK('Monitor Data'!D107)),"",IF(B$4&gt;'Monitor Data'!D107,"",ABS(B$4-'Monitor Data'!D107)))</f>
        <v>10.049999999999997</v>
      </c>
      <c r="C114" s="2">
        <f>IF(OR('Monitor Data'!G107="",ISBLANK('Monitor Data'!G107)),"",IF(C$4&gt;'Monitor Data'!G107,"",ABS(C$4-'Monitor Data'!G107)))</f>
        <v>5.1499999999999986</v>
      </c>
      <c r="D114" s="2" t="str">
        <f>IF(OR('Monitor Data'!J107="",ISBLANK('Monitor Data'!J107)),"",IF(D$4&gt;'Monitor Data'!J107,"",ABS(D$4-'Monitor Data'!J107)))</f>
        <v/>
      </c>
      <c r="E114" s="2">
        <f>IF(ISBLANK('Monitor Data'!K107),"",IF(E$4&gt;'Monitor Data'!K107,"",ABS(E$4-'Monitor Data'!K107)))</f>
        <v>14.3</v>
      </c>
    </row>
    <row r="115" spans="1:5" x14ac:dyDescent="0.25">
      <c r="A115" s="4">
        <v>44303</v>
      </c>
      <c r="B115" s="2" t="str">
        <f>IF(OR('Monitor Data'!D108="",ISBLANK('Monitor Data'!D108)),"",IF(B$4&gt;'Monitor Data'!D108,"",ABS(B$4-'Monitor Data'!D108)))</f>
        <v/>
      </c>
      <c r="C115" s="2" t="str">
        <f>IF(OR('Monitor Data'!G108="",ISBLANK('Monitor Data'!G108)),"",IF(C$4&gt;'Monitor Data'!G108,"",ABS(C$4-'Monitor Data'!G108)))</f>
        <v/>
      </c>
      <c r="D115" s="2" t="str">
        <f>IF(OR('Monitor Data'!J108="",ISBLANK('Monitor Data'!J108)),"",IF(D$4&gt;'Monitor Data'!J108,"",ABS(D$4-'Monitor Data'!J108)))</f>
        <v/>
      </c>
      <c r="E115" s="2" t="str">
        <f>IF(ISBLANK('Monitor Data'!K108),"",IF(E$4&gt;'Monitor Data'!K108,"",ABS(E$4-'Monitor Data'!K108)))</f>
        <v/>
      </c>
    </row>
    <row r="116" spans="1:5" x14ac:dyDescent="0.25">
      <c r="A116" s="4">
        <v>44304</v>
      </c>
      <c r="B116" s="2" t="str">
        <f>IF(OR('Monitor Data'!D109="",ISBLANK('Monitor Data'!D109)),"",IF(B$4&gt;'Monitor Data'!D109,"",ABS(B$4-'Monitor Data'!D109)))</f>
        <v/>
      </c>
      <c r="C116" s="2" t="str">
        <f>IF(OR('Monitor Data'!G109="",ISBLANK('Monitor Data'!G109)),"",IF(C$4&gt;'Monitor Data'!G109,"",ABS(C$4-'Monitor Data'!G109)))</f>
        <v/>
      </c>
      <c r="D116" s="2" t="str">
        <f>IF(OR('Monitor Data'!J109="",ISBLANK('Monitor Data'!J109)),"",IF(D$4&gt;'Monitor Data'!J109,"",ABS(D$4-'Monitor Data'!J109)))</f>
        <v/>
      </c>
      <c r="E116" s="2" t="str">
        <f>IF(ISBLANK('Monitor Data'!K109),"",IF(E$4&gt;'Monitor Data'!K109,"",ABS(E$4-'Monitor Data'!K109)))</f>
        <v/>
      </c>
    </row>
    <row r="117" spans="1:5" x14ac:dyDescent="0.25">
      <c r="A117" s="4">
        <v>44305</v>
      </c>
      <c r="B117" s="2" t="str">
        <f>IF(OR('Monitor Data'!D110="",ISBLANK('Monitor Data'!D110)),"",IF(B$4&gt;'Monitor Data'!D110,"",ABS(B$4-'Monitor Data'!D110)))</f>
        <v/>
      </c>
      <c r="C117" s="2" t="str">
        <f>IF(OR('Monitor Data'!G110="",ISBLANK('Monitor Data'!G110)),"",IF(C$4&gt;'Monitor Data'!G110,"",ABS(C$4-'Monitor Data'!G110)))</f>
        <v/>
      </c>
      <c r="D117" s="2" t="str">
        <f>IF(OR('Monitor Data'!J110="",ISBLANK('Monitor Data'!J110)),"",IF(D$4&gt;'Monitor Data'!J110,"",ABS(D$4-'Monitor Data'!J110)))</f>
        <v/>
      </c>
      <c r="E117" s="2" t="str">
        <f>IF(ISBLANK('Monitor Data'!K110),"",IF(E$4&gt;'Monitor Data'!K110,"",ABS(E$4-'Monitor Data'!K110)))</f>
        <v/>
      </c>
    </row>
    <row r="118" spans="1:5" x14ac:dyDescent="0.25">
      <c r="A118" s="4">
        <v>44306</v>
      </c>
      <c r="B118" s="2" t="str">
        <f>IF(OR('Monitor Data'!D111="",ISBLANK('Monitor Data'!D111)),"",IF(B$4&gt;'Monitor Data'!D111,"",ABS(B$4-'Monitor Data'!D111)))</f>
        <v/>
      </c>
      <c r="C118" s="2" t="str">
        <f>IF(OR('Monitor Data'!G111="",ISBLANK('Monitor Data'!G111)),"",IF(C$4&gt;'Monitor Data'!G111,"",ABS(C$4-'Monitor Data'!G111)))</f>
        <v/>
      </c>
      <c r="D118" s="2" t="str">
        <f>IF(OR('Monitor Data'!J111="",ISBLANK('Monitor Data'!J111)),"",IF(D$4&gt;'Monitor Data'!J111,"",ABS(D$4-'Monitor Data'!J111)))</f>
        <v/>
      </c>
      <c r="E118" s="2" t="str">
        <f>IF(ISBLANK('Monitor Data'!K111),"",IF(E$4&gt;'Monitor Data'!K111,"",ABS(E$4-'Monitor Data'!K111)))</f>
        <v/>
      </c>
    </row>
    <row r="119" spans="1:5" x14ac:dyDescent="0.25">
      <c r="A119" s="4">
        <v>44307</v>
      </c>
      <c r="B119" s="2" t="str">
        <f>IF(OR('Monitor Data'!D112="",ISBLANK('Monitor Data'!D112)),"",IF(B$4&gt;'Monitor Data'!D112,"",ABS(B$4-'Monitor Data'!D112)))</f>
        <v/>
      </c>
      <c r="C119" s="2" t="str">
        <f>IF(OR('Monitor Data'!G112="",ISBLANK('Monitor Data'!G112)),"",IF(C$4&gt;'Monitor Data'!G112,"",ABS(C$4-'Monitor Data'!G112)))</f>
        <v/>
      </c>
      <c r="D119" s="2" t="str">
        <f>IF(OR('Monitor Data'!J112="",ISBLANK('Monitor Data'!J112)),"",IF(D$4&gt;'Monitor Data'!J112,"",ABS(D$4-'Monitor Data'!J112)))</f>
        <v/>
      </c>
      <c r="E119" s="2" t="str">
        <f>IF(ISBLANK('Monitor Data'!K112),"",IF(E$4&gt;'Monitor Data'!K112,"",ABS(E$4-'Monitor Data'!K112)))</f>
        <v/>
      </c>
    </row>
    <row r="120" spans="1:5" x14ac:dyDescent="0.25">
      <c r="A120" s="4">
        <v>44308</v>
      </c>
      <c r="B120" s="2">
        <f>IF(OR('Monitor Data'!D113="",ISBLANK('Monitor Data'!D113)),"",IF(B$4&gt;'Monitor Data'!D113,"",ABS(B$4-'Monitor Data'!D113)))</f>
        <v>18.299999999999997</v>
      </c>
      <c r="C120" s="2">
        <f>IF(OR('Monitor Data'!G113="",ISBLANK('Monitor Data'!G113)),"",IF(C$4&gt;'Monitor Data'!G113,"",ABS(C$4-'Monitor Data'!G113)))</f>
        <v>2.9499999999999957</v>
      </c>
      <c r="D120" s="2">
        <f>IF(OR('Monitor Data'!J113="",ISBLANK('Monitor Data'!J113)),"",IF(D$4&gt;'Monitor Data'!J113,"",ABS(D$4-'Monitor Data'!J113)))</f>
        <v>8.0500000000000043</v>
      </c>
      <c r="E120" s="2">
        <f>IF(ISBLANK('Monitor Data'!K113),"",IF(E$4&gt;'Monitor Data'!K113,"",ABS(E$4-'Monitor Data'!K113)))</f>
        <v>15.900000000000002</v>
      </c>
    </row>
    <row r="121" spans="1:5" x14ac:dyDescent="0.25">
      <c r="A121" s="4">
        <v>44309</v>
      </c>
      <c r="B121" s="2" t="str">
        <f>IF(OR('Monitor Data'!D114="",ISBLANK('Monitor Data'!D114)),"",IF(B$4&gt;'Monitor Data'!D114,"",ABS(B$4-'Monitor Data'!D114)))</f>
        <v/>
      </c>
      <c r="C121" s="2" t="str">
        <f>IF(OR('Monitor Data'!G114="",ISBLANK('Monitor Data'!G114)),"",IF(C$4&gt;'Monitor Data'!G114,"",ABS(C$4-'Monitor Data'!G114)))</f>
        <v/>
      </c>
      <c r="D121" s="2" t="str">
        <f>IF(OR('Monitor Data'!J114="",ISBLANK('Monitor Data'!J114)),"",IF(D$4&gt;'Monitor Data'!J114,"",ABS(D$4-'Monitor Data'!J114)))</f>
        <v/>
      </c>
      <c r="E121" s="2" t="str">
        <f>IF(ISBLANK('Monitor Data'!K114),"",IF(E$4&gt;'Monitor Data'!K114,"",ABS(E$4-'Monitor Data'!K114)))</f>
        <v/>
      </c>
    </row>
    <row r="122" spans="1:5" x14ac:dyDescent="0.25">
      <c r="A122" s="4">
        <v>44310</v>
      </c>
      <c r="B122" s="2" t="str">
        <f>IF(OR('Monitor Data'!D115="",ISBLANK('Monitor Data'!D115)),"",IF(B$4&gt;'Monitor Data'!D115,"",ABS(B$4-'Monitor Data'!D115)))</f>
        <v/>
      </c>
      <c r="C122" s="2" t="str">
        <f>IF(OR('Monitor Data'!G115="",ISBLANK('Monitor Data'!G115)),"",IF(C$4&gt;'Monitor Data'!G115,"",ABS(C$4-'Monitor Data'!G115)))</f>
        <v/>
      </c>
      <c r="D122" s="2" t="str">
        <f>IF(OR('Monitor Data'!J115="",ISBLANK('Monitor Data'!J115)),"",IF(D$4&gt;'Monitor Data'!J115,"",ABS(D$4-'Monitor Data'!J115)))</f>
        <v/>
      </c>
      <c r="E122" s="2" t="str">
        <f>IF(ISBLANK('Monitor Data'!K115),"",IF(E$4&gt;'Monitor Data'!K115,"",ABS(E$4-'Monitor Data'!K115)))</f>
        <v/>
      </c>
    </row>
    <row r="123" spans="1:5" x14ac:dyDescent="0.25">
      <c r="A123" s="4">
        <v>44311</v>
      </c>
      <c r="B123" s="2" t="str">
        <f>IF(OR('Monitor Data'!D116="",ISBLANK('Monitor Data'!D116)),"",IF(B$4&gt;'Monitor Data'!D116,"",ABS(B$4-'Monitor Data'!D116)))</f>
        <v/>
      </c>
      <c r="C123" s="2">
        <f>IF(OR('Monitor Data'!G116="",ISBLANK('Monitor Data'!G116)),"",IF(C$4&gt;'Monitor Data'!G116,"",ABS(C$4-'Monitor Data'!G116)))</f>
        <v>6.8499999999999979</v>
      </c>
      <c r="D123" s="2" t="str">
        <f>IF(OR('Monitor Data'!J116="",ISBLANK('Monitor Data'!J116)),"",IF(D$4&gt;'Monitor Data'!J116,"",ABS(D$4-'Monitor Data'!J116)))</f>
        <v/>
      </c>
      <c r="E123" s="2">
        <f>IF(ISBLANK('Monitor Data'!K116),"",IF(E$4&gt;'Monitor Data'!K116,"",ABS(E$4-'Monitor Data'!K116)))</f>
        <v>2.3000000000000007</v>
      </c>
    </row>
    <row r="124" spans="1:5" x14ac:dyDescent="0.25">
      <c r="A124" s="4">
        <v>44312</v>
      </c>
      <c r="B124" s="2" t="str">
        <f>IF(OR('Monitor Data'!D117="",ISBLANK('Monitor Data'!D117)),"",IF(B$4&gt;'Monitor Data'!D117,"",ABS(B$4-'Monitor Data'!D117)))</f>
        <v/>
      </c>
      <c r="C124" s="2" t="str">
        <f>IF(OR('Monitor Data'!G117="",ISBLANK('Monitor Data'!G117)),"",IF(C$4&gt;'Monitor Data'!G117,"",ABS(C$4-'Monitor Data'!G117)))</f>
        <v/>
      </c>
      <c r="D124" s="2" t="str">
        <f>IF(OR('Monitor Data'!J117="",ISBLANK('Monitor Data'!J117)),"",IF(D$4&gt;'Monitor Data'!J117,"",ABS(D$4-'Monitor Data'!J117)))</f>
        <v/>
      </c>
      <c r="E124" s="2" t="str">
        <f>IF(ISBLANK('Monitor Data'!K117),"",IF(E$4&gt;'Monitor Data'!K117,"",ABS(E$4-'Monitor Data'!K117)))</f>
        <v/>
      </c>
    </row>
    <row r="125" spans="1:5" x14ac:dyDescent="0.25">
      <c r="A125" s="4">
        <v>44313</v>
      </c>
      <c r="B125" s="2" t="str">
        <f>IF(OR('Monitor Data'!D118="",ISBLANK('Monitor Data'!D118)),"",IF(B$4&gt;'Monitor Data'!D118,"",ABS(B$4-'Monitor Data'!D118)))</f>
        <v/>
      </c>
      <c r="C125" s="2" t="str">
        <f>IF(OR('Monitor Data'!G118="",ISBLANK('Monitor Data'!G118)),"",IF(C$4&gt;'Monitor Data'!G118,"",ABS(C$4-'Monitor Data'!G118)))</f>
        <v/>
      </c>
      <c r="D125" s="2" t="str">
        <f>IF(OR('Monitor Data'!J118="",ISBLANK('Monitor Data'!J118)),"",IF(D$4&gt;'Monitor Data'!J118,"",ABS(D$4-'Monitor Data'!J118)))</f>
        <v/>
      </c>
      <c r="E125" s="2" t="str">
        <f>IF(ISBLANK('Monitor Data'!K118),"",IF(E$4&gt;'Monitor Data'!K118,"",ABS(E$4-'Monitor Data'!K118)))</f>
        <v/>
      </c>
    </row>
    <row r="126" spans="1:5" x14ac:dyDescent="0.25">
      <c r="A126" s="4">
        <v>44314</v>
      </c>
      <c r="B126" s="2">
        <f>IF(OR('Monitor Data'!D119="",ISBLANK('Monitor Data'!D119)),"",IF(B$4&gt;'Monitor Data'!D119,"",ABS(B$4-'Monitor Data'!D119)))</f>
        <v>18.649999999999999</v>
      </c>
      <c r="C126" s="2">
        <f>IF(OR('Monitor Data'!G119="",ISBLANK('Monitor Data'!G119)),"",IF(C$4&gt;'Monitor Data'!G119,"",ABS(C$4-'Monitor Data'!G119)))</f>
        <v>14.449999999999996</v>
      </c>
      <c r="D126" s="2">
        <f>IF(OR('Monitor Data'!J119="",ISBLANK('Monitor Data'!J119)),"",IF(D$4&gt;'Monitor Data'!J119,"",ABS(D$4-'Monitor Data'!J119)))</f>
        <v>20.75</v>
      </c>
      <c r="E126" s="2">
        <f>IF(ISBLANK('Monitor Data'!K119),"",IF(E$4&gt;'Monitor Data'!K119,"",ABS(E$4-'Monitor Data'!K119)))</f>
        <v>22.900000000000002</v>
      </c>
    </row>
    <row r="127" spans="1:5" x14ac:dyDescent="0.25">
      <c r="A127" s="4">
        <v>44315</v>
      </c>
      <c r="B127" s="2" t="str">
        <f>IF(OR('Monitor Data'!D120="",ISBLANK('Monitor Data'!D120)),"",IF(B$4&gt;'Monitor Data'!D120,"",ABS(B$4-'Monitor Data'!D120)))</f>
        <v/>
      </c>
      <c r="C127" s="2" t="str">
        <f>IF(OR('Monitor Data'!G120="",ISBLANK('Monitor Data'!G120)),"",IF(C$4&gt;'Monitor Data'!G120,"",ABS(C$4-'Monitor Data'!G120)))</f>
        <v/>
      </c>
      <c r="D127" s="2" t="str">
        <f>IF(OR('Monitor Data'!J120="",ISBLANK('Monitor Data'!J120)),"",IF(D$4&gt;'Monitor Data'!J120,"",ABS(D$4-'Monitor Data'!J120)))</f>
        <v/>
      </c>
      <c r="E127" s="2" t="str">
        <f>IF(ISBLANK('Monitor Data'!K120),"",IF(E$4&gt;'Monitor Data'!K120,"",ABS(E$4-'Monitor Data'!K120)))</f>
        <v/>
      </c>
    </row>
    <row r="128" spans="1:5" x14ac:dyDescent="0.25">
      <c r="A128" s="4">
        <v>44316</v>
      </c>
      <c r="B128" s="2" t="str">
        <f>IF(OR('Monitor Data'!D121="",ISBLANK('Monitor Data'!D121)),"",IF(B$4&gt;'Monitor Data'!D121,"",ABS(B$4-'Monitor Data'!D121)))</f>
        <v/>
      </c>
      <c r="C128" s="2" t="str">
        <f>IF(OR('Monitor Data'!G121="",ISBLANK('Monitor Data'!G121)),"",IF(C$4&gt;'Monitor Data'!G121,"",ABS(C$4-'Monitor Data'!G121)))</f>
        <v/>
      </c>
      <c r="D128" s="2" t="str">
        <f>IF(OR('Monitor Data'!J121="",ISBLANK('Monitor Data'!J121)),"",IF(D$4&gt;'Monitor Data'!J121,"",ABS(D$4-'Monitor Data'!J121)))</f>
        <v/>
      </c>
      <c r="E128" s="2" t="str">
        <f>IF(ISBLANK('Monitor Data'!K121),"",IF(E$4&gt;'Monitor Data'!K121,"",ABS(E$4-'Monitor Data'!K121)))</f>
        <v/>
      </c>
    </row>
    <row r="129" spans="1:5" x14ac:dyDescent="0.25">
      <c r="A129" s="4">
        <v>44317</v>
      </c>
      <c r="B129" s="2">
        <f>IF(OR('Monitor Data'!D122="",ISBLANK('Monitor Data'!D122)),"",IF(B$4&gt;'Monitor Data'!D122,"",ABS(B$4-'Monitor Data'!D122)))</f>
        <v>38.35</v>
      </c>
      <c r="C129" s="2">
        <f>IF(OR('Monitor Data'!G122="",ISBLANK('Monitor Data'!G122)),"",IF(C$4&gt;'Monitor Data'!G122,"",ABS(C$4-'Monitor Data'!G122)))</f>
        <v>17.949999999999996</v>
      </c>
      <c r="D129" s="2">
        <f>IF(OR('Monitor Data'!J122="",ISBLANK('Monitor Data'!J122)),"",IF(D$4&gt;'Monitor Data'!J122,"",ABS(D$4-'Monitor Data'!J122)))</f>
        <v>12.000000000000004</v>
      </c>
      <c r="E129" s="2">
        <f>IF(ISBLANK('Monitor Data'!K122),"",IF(E$4&gt;'Monitor Data'!K122,"",ABS(E$4-'Monitor Data'!K122)))</f>
        <v>3</v>
      </c>
    </row>
    <row r="130" spans="1:5" x14ac:dyDescent="0.25">
      <c r="A130" s="4">
        <v>44318</v>
      </c>
      <c r="B130" s="2" t="str">
        <f>IF(OR('Monitor Data'!D123="",ISBLANK('Monitor Data'!D123)),"",IF(B$4&gt;'Monitor Data'!D123,"",ABS(B$4-'Monitor Data'!D123)))</f>
        <v/>
      </c>
      <c r="C130" s="2" t="str">
        <f>IF(OR('Monitor Data'!G123="",ISBLANK('Monitor Data'!G123)),"",IF(C$4&gt;'Monitor Data'!G123,"",ABS(C$4-'Monitor Data'!G123)))</f>
        <v/>
      </c>
      <c r="D130" s="2" t="str">
        <f>IF(OR('Monitor Data'!J123="",ISBLANK('Monitor Data'!J123)),"",IF(D$4&gt;'Monitor Data'!J123,"",ABS(D$4-'Monitor Data'!J123)))</f>
        <v/>
      </c>
      <c r="E130" s="2" t="str">
        <f>IF(ISBLANK('Monitor Data'!K123),"",IF(E$4&gt;'Monitor Data'!K123,"",ABS(E$4-'Monitor Data'!K123)))</f>
        <v/>
      </c>
    </row>
    <row r="131" spans="1:5" x14ac:dyDescent="0.25">
      <c r="A131" s="4">
        <v>44319</v>
      </c>
      <c r="B131" s="2" t="str">
        <f>IF(OR('Monitor Data'!D124="",ISBLANK('Monitor Data'!D124)),"",IF(B$4&gt;'Monitor Data'!D124,"",ABS(B$4-'Monitor Data'!D124)))</f>
        <v/>
      </c>
      <c r="C131" s="2" t="str">
        <f>IF(OR('Monitor Data'!G124="",ISBLANK('Monitor Data'!G124)),"",IF(C$4&gt;'Monitor Data'!G124,"",ABS(C$4-'Monitor Data'!G124)))</f>
        <v/>
      </c>
      <c r="D131" s="2" t="str">
        <f>IF(OR('Monitor Data'!J124="",ISBLANK('Monitor Data'!J124)),"",IF(D$4&gt;'Monitor Data'!J124,"",ABS(D$4-'Monitor Data'!J124)))</f>
        <v/>
      </c>
      <c r="E131" s="2" t="str">
        <f>IF(ISBLANK('Monitor Data'!K124),"",IF(E$4&gt;'Monitor Data'!K124,"",ABS(E$4-'Monitor Data'!K124)))</f>
        <v/>
      </c>
    </row>
    <row r="132" spans="1:5" x14ac:dyDescent="0.25">
      <c r="A132" s="4">
        <v>44320</v>
      </c>
      <c r="B132" s="2" t="str">
        <f>IF(OR('Monitor Data'!D125="",ISBLANK('Monitor Data'!D125)),"",IF(B$4&gt;'Monitor Data'!D125,"",ABS(B$4-'Monitor Data'!D125)))</f>
        <v/>
      </c>
      <c r="C132" s="2" t="str">
        <f>IF(OR('Monitor Data'!G125="",ISBLANK('Monitor Data'!G125)),"",IF(C$4&gt;'Monitor Data'!G125,"",ABS(C$4-'Monitor Data'!G125)))</f>
        <v/>
      </c>
      <c r="D132" s="2" t="str">
        <f>IF(OR('Monitor Data'!J125="",ISBLANK('Monitor Data'!J125)),"",IF(D$4&gt;'Monitor Data'!J125,"",ABS(D$4-'Monitor Data'!J125)))</f>
        <v/>
      </c>
      <c r="E132" s="2" t="str">
        <f>IF(ISBLANK('Monitor Data'!K125),"",IF(E$4&gt;'Monitor Data'!K125,"",ABS(E$4-'Monitor Data'!K125)))</f>
        <v/>
      </c>
    </row>
    <row r="133" spans="1:5" x14ac:dyDescent="0.25">
      <c r="A133" s="4">
        <v>44321</v>
      </c>
      <c r="B133" s="2" t="str">
        <f>IF(OR('Monitor Data'!D126="",ISBLANK('Monitor Data'!D126)),"",IF(B$4&gt;'Monitor Data'!D126,"",ABS(B$4-'Monitor Data'!D126)))</f>
        <v/>
      </c>
      <c r="C133" s="2" t="str">
        <f>IF(OR('Monitor Data'!G126="",ISBLANK('Monitor Data'!G126)),"",IF(C$4&gt;'Monitor Data'!G126,"",ABS(C$4-'Monitor Data'!G126)))</f>
        <v/>
      </c>
      <c r="D133" s="2" t="str">
        <f>IF(OR('Monitor Data'!J126="",ISBLANK('Monitor Data'!J126)),"",IF(D$4&gt;'Monitor Data'!J126,"",ABS(D$4-'Monitor Data'!J126)))</f>
        <v/>
      </c>
      <c r="E133" s="2" t="str">
        <f>IF(ISBLANK('Monitor Data'!K126),"",IF(E$4&gt;'Monitor Data'!K126,"",ABS(E$4-'Monitor Data'!K126)))</f>
        <v/>
      </c>
    </row>
    <row r="134" spans="1:5" x14ac:dyDescent="0.25">
      <c r="A134" s="4">
        <v>44322</v>
      </c>
      <c r="B134" s="2" t="str">
        <f>IF(OR('Monitor Data'!D127="",ISBLANK('Monitor Data'!D127)),"",IF(B$4&gt;'Monitor Data'!D127,"",ABS(B$4-'Monitor Data'!D127)))</f>
        <v/>
      </c>
      <c r="C134" s="2" t="str">
        <f>IF(OR('Monitor Data'!G127="",ISBLANK('Monitor Data'!G127)),"",IF(C$4&gt;'Monitor Data'!G127,"",ABS(C$4-'Monitor Data'!G127)))</f>
        <v/>
      </c>
      <c r="D134" s="2" t="str">
        <f>IF(OR('Monitor Data'!J127="",ISBLANK('Monitor Data'!J127)),"",IF(D$4&gt;'Monitor Data'!J127,"",ABS(D$4-'Monitor Data'!J127)))</f>
        <v/>
      </c>
      <c r="E134" s="2" t="str">
        <f>IF(ISBLANK('Monitor Data'!K127),"",IF(E$4&gt;'Monitor Data'!K127,"",ABS(E$4-'Monitor Data'!K127)))</f>
        <v/>
      </c>
    </row>
    <row r="135" spans="1:5" x14ac:dyDescent="0.25">
      <c r="A135" s="4">
        <v>44323</v>
      </c>
      <c r="B135" s="2" t="str">
        <f>IF(OR('Monitor Data'!D128="",ISBLANK('Monitor Data'!D128)),"",IF(B$4&gt;'Monitor Data'!D128,"",ABS(B$4-'Monitor Data'!D128)))</f>
        <v/>
      </c>
      <c r="C135" s="2">
        <f>IF(OR('Monitor Data'!G128="",ISBLANK('Monitor Data'!G128)),"",IF(C$4&gt;'Monitor Data'!G128,"",ABS(C$4-'Monitor Data'!G128)))</f>
        <v>4.75</v>
      </c>
      <c r="D135" s="2">
        <f>IF(OR('Monitor Data'!J128="",ISBLANK('Monitor Data'!J128)),"",IF(D$4&gt;'Monitor Data'!J128,"",ABS(D$4-'Monitor Data'!J128)))</f>
        <v>1.0000000000000036</v>
      </c>
      <c r="E135" s="2">
        <f>IF(ISBLANK('Monitor Data'!K128),"",IF(E$4&gt;'Monitor Data'!K128,"",ABS(E$4-'Monitor Data'!K128)))</f>
        <v>8.4000000000000021</v>
      </c>
    </row>
    <row r="136" spans="1:5" x14ac:dyDescent="0.25">
      <c r="A136" s="4">
        <v>44324</v>
      </c>
      <c r="B136" s="2" t="str">
        <f>IF(OR('Monitor Data'!D129="",ISBLANK('Monitor Data'!D129)),"",IF(B$4&gt;'Monitor Data'!D129,"",ABS(B$4-'Monitor Data'!D129)))</f>
        <v/>
      </c>
      <c r="C136" s="2" t="str">
        <f>IF(OR('Monitor Data'!G129="",ISBLANK('Monitor Data'!G129)),"",IF(C$4&gt;'Monitor Data'!G129,"",ABS(C$4-'Monitor Data'!G129)))</f>
        <v/>
      </c>
      <c r="D136" s="2" t="str">
        <f>IF(OR('Monitor Data'!J129="",ISBLANK('Monitor Data'!J129)),"",IF(D$4&gt;'Monitor Data'!J129,"",ABS(D$4-'Monitor Data'!J129)))</f>
        <v/>
      </c>
      <c r="E136" s="2" t="str">
        <f>IF(ISBLANK('Monitor Data'!K129),"",IF(E$4&gt;'Monitor Data'!K129,"",ABS(E$4-'Monitor Data'!K129)))</f>
        <v/>
      </c>
    </row>
    <row r="137" spans="1:5" x14ac:dyDescent="0.25">
      <c r="A137" s="4">
        <v>44325</v>
      </c>
      <c r="B137" s="2" t="str">
        <f>IF(OR('Monitor Data'!D130="",ISBLANK('Monitor Data'!D130)),"",IF(B$4&gt;'Monitor Data'!D130,"",ABS(B$4-'Monitor Data'!D130)))</f>
        <v/>
      </c>
      <c r="C137" s="2" t="str">
        <f>IF(OR('Monitor Data'!G130="",ISBLANK('Monitor Data'!G130)),"",IF(C$4&gt;'Monitor Data'!G130,"",ABS(C$4-'Monitor Data'!G130)))</f>
        <v/>
      </c>
      <c r="D137" s="2" t="str">
        <f>IF(OR('Monitor Data'!J130="",ISBLANK('Monitor Data'!J130)),"",IF(D$4&gt;'Monitor Data'!J130,"",ABS(D$4-'Monitor Data'!J130)))</f>
        <v/>
      </c>
      <c r="E137" s="2" t="str">
        <f>IF(ISBLANK('Monitor Data'!K130),"",IF(E$4&gt;'Monitor Data'!K130,"",ABS(E$4-'Monitor Data'!K130)))</f>
        <v/>
      </c>
    </row>
    <row r="138" spans="1:5" x14ac:dyDescent="0.25">
      <c r="A138" s="4">
        <v>44326</v>
      </c>
      <c r="B138" s="2" t="str">
        <f>IF(OR('Monitor Data'!D131="",ISBLANK('Monitor Data'!D131)),"",IF(B$4&gt;'Monitor Data'!D131,"",ABS(B$4-'Monitor Data'!D131)))</f>
        <v/>
      </c>
      <c r="C138" s="2" t="str">
        <f>IF(OR('Monitor Data'!G131="",ISBLANK('Monitor Data'!G131)),"",IF(C$4&gt;'Monitor Data'!G131,"",ABS(C$4-'Monitor Data'!G131)))</f>
        <v/>
      </c>
      <c r="D138" s="2" t="str">
        <f>IF(OR('Monitor Data'!J131="",ISBLANK('Monitor Data'!J131)),"",IF(D$4&gt;'Monitor Data'!J131,"",ABS(D$4-'Monitor Data'!J131)))</f>
        <v/>
      </c>
      <c r="E138" s="2" t="str">
        <f>IF(ISBLANK('Monitor Data'!K131),"",IF(E$4&gt;'Monitor Data'!K131,"",ABS(E$4-'Monitor Data'!K131)))</f>
        <v/>
      </c>
    </row>
    <row r="139" spans="1:5" x14ac:dyDescent="0.25">
      <c r="A139" s="4">
        <v>44327</v>
      </c>
      <c r="B139" s="2" t="str">
        <f>IF(OR('Monitor Data'!D132="",ISBLANK('Monitor Data'!D132)),"",IF(B$4&gt;'Monitor Data'!D132,"",ABS(B$4-'Monitor Data'!D132)))</f>
        <v/>
      </c>
      <c r="C139" s="2" t="str">
        <f>IF(OR('Monitor Data'!G132="",ISBLANK('Monitor Data'!G132)),"",IF(C$4&gt;'Monitor Data'!G132,"",ABS(C$4-'Monitor Data'!G132)))</f>
        <v/>
      </c>
      <c r="D139" s="2" t="str">
        <f>IF(OR('Monitor Data'!J132="",ISBLANK('Monitor Data'!J132)),"",IF(D$4&gt;'Monitor Data'!J132,"",ABS(D$4-'Monitor Data'!J132)))</f>
        <v/>
      </c>
      <c r="E139" s="2" t="str">
        <f>IF(ISBLANK('Monitor Data'!K132),"",IF(E$4&gt;'Monitor Data'!K132,"",ABS(E$4-'Monitor Data'!K132)))</f>
        <v/>
      </c>
    </row>
    <row r="140" spans="1:5" x14ac:dyDescent="0.25">
      <c r="A140" s="4">
        <v>44328</v>
      </c>
      <c r="B140" s="2" t="str">
        <f>IF(OR('Monitor Data'!D133="",ISBLANK('Monitor Data'!D133)),"",IF(B$4&gt;'Monitor Data'!D133,"",ABS(B$4-'Monitor Data'!D133)))</f>
        <v/>
      </c>
      <c r="C140" s="2" t="str">
        <f>IF(OR('Monitor Data'!G133="",ISBLANK('Monitor Data'!G133)),"",IF(C$4&gt;'Monitor Data'!G133,"",ABS(C$4-'Monitor Data'!G133)))</f>
        <v/>
      </c>
      <c r="D140" s="2" t="str">
        <f>IF(OR('Monitor Data'!J133="",ISBLANK('Monitor Data'!J133)),"",IF(D$4&gt;'Monitor Data'!J133,"",ABS(D$4-'Monitor Data'!J133)))</f>
        <v/>
      </c>
      <c r="E140" s="2" t="str">
        <f>IF(ISBLANK('Monitor Data'!K133),"",IF(E$4&gt;'Monitor Data'!K133,"",ABS(E$4-'Monitor Data'!K133)))</f>
        <v/>
      </c>
    </row>
    <row r="141" spans="1:5" x14ac:dyDescent="0.25">
      <c r="A141" s="4">
        <v>44329</v>
      </c>
      <c r="B141" s="2">
        <f>IF(OR('Monitor Data'!D134="",ISBLANK('Monitor Data'!D134)),"",IF(B$4&gt;'Monitor Data'!D134,"",ABS(B$4-'Monitor Data'!D134)))</f>
        <v>28.35</v>
      </c>
      <c r="C141" s="2">
        <f>IF(OR('Monitor Data'!G134="",ISBLANK('Monitor Data'!G134)),"",IF(C$4&gt;'Monitor Data'!G134,"",ABS(C$4-'Monitor Data'!G134)))</f>
        <v>3.5499999999999972</v>
      </c>
      <c r="D141" s="2">
        <f>IF(OR('Monitor Data'!J134="",ISBLANK('Monitor Data'!J134)),"",IF(D$4&gt;'Monitor Data'!J134,"",ABS(D$4-'Monitor Data'!J134)))</f>
        <v>4.9000000000000021</v>
      </c>
      <c r="E141" s="2" t="str">
        <f>IF(ISBLANK('Monitor Data'!K134),"",IF(E$4&gt;'Monitor Data'!K134,"",ABS(E$4-'Monitor Data'!K134)))</f>
        <v/>
      </c>
    </row>
    <row r="142" spans="1:5" x14ac:dyDescent="0.25">
      <c r="A142" s="4">
        <v>44330</v>
      </c>
      <c r="B142" s="2" t="str">
        <f>IF(OR('Monitor Data'!D135="",ISBLANK('Monitor Data'!D135)),"",IF(B$4&gt;'Monitor Data'!D135,"",ABS(B$4-'Monitor Data'!D135)))</f>
        <v/>
      </c>
      <c r="C142" s="2" t="str">
        <f>IF(OR('Monitor Data'!G135="",ISBLANK('Monitor Data'!G135)),"",IF(C$4&gt;'Monitor Data'!G135,"",ABS(C$4-'Monitor Data'!G135)))</f>
        <v/>
      </c>
      <c r="D142" s="2" t="str">
        <f>IF(OR('Monitor Data'!J135="",ISBLANK('Monitor Data'!J135)),"",IF(D$4&gt;'Monitor Data'!J135,"",ABS(D$4-'Monitor Data'!J135)))</f>
        <v/>
      </c>
      <c r="E142" s="2" t="str">
        <f>IF(ISBLANK('Monitor Data'!K135),"",IF(E$4&gt;'Monitor Data'!K135,"",ABS(E$4-'Monitor Data'!K135)))</f>
        <v/>
      </c>
    </row>
    <row r="143" spans="1:5" x14ac:dyDescent="0.25">
      <c r="A143" s="4">
        <v>44331</v>
      </c>
      <c r="B143" s="2" t="str">
        <f>IF(OR('Monitor Data'!D136="",ISBLANK('Monitor Data'!D136)),"",IF(B$4&gt;'Monitor Data'!D136,"",ABS(B$4-'Monitor Data'!D136)))</f>
        <v/>
      </c>
      <c r="C143" s="2" t="str">
        <f>IF(OR('Monitor Data'!G136="",ISBLANK('Monitor Data'!G136)),"",IF(C$4&gt;'Monitor Data'!G136,"",ABS(C$4-'Monitor Data'!G136)))</f>
        <v/>
      </c>
      <c r="D143" s="2" t="str">
        <f>IF(OR('Monitor Data'!J136="",ISBLANK('Monitor Data'!J136)),"",IF(D$4&gt;'Monitor Data'!J136,"",ABS(D$4-'Monitor Data'!J136)))</f>
        <v/>
      </c>
      <c r="E143" s="2" t="str">
        <f>IF(ISBLANK('Monitor Data'!K136),"",IF(E$4&gt;'Monitor Data'!K136,"",ABS(E$4-'Monitor Data'!K136)))</f>
        <v/>
      </c>
    </row>
    <row r="144" spans="1:5" x14ac:dyDescent="0.25">
      <c r="A144" s="4">
        <v>44332</v>
      </c>
      <c r="B144" s="2" t="str">
        <f>IF(OR('Monitor Data'!D137="",ISBLANK('Monitor Data'!D137)),"",IF(B$4&gt;'Monitor Data'!D137,"",ABS(B$4-'Monitor Data'!D137)))</f>
        <v/>
      </c>
      <c r="C144" s="2" t="str">
        <f>IF(OR('Monitor Data'!G137="",ISBLANK('Monitor Data'!G137)),"",IF(C$4&gt;'Monitor Data'!G137,"",ABS(C$4-'Monitor Data'!G137)))</f>
        <v/>
      </c>
      <c r="D144" s="2" t="str">
        <f>IF(OR('Monitor Data'!J137="",ISBLANK('Monitor Data'!J137)),"",IF(D$4&gt;'Monitor Data'!J137,"",ABS(D$4-'Monitor Data'!J137)))</f>
        <v/>
      </c>
      <c r="E144" s="2" t="str">
        <f>IF(ISBLANK('Monitor Data'!K137),"",IF(E$4&gt;'Monitor Data'!K137,"",ABS(E$4-'Monitor Data'!K137)))</f>
        <v/>
      </c>
    </row>
    <row r="145" spans="1:5" x14ac:dyDescent="0.25">
      <c r="A145" s="4">
        <v>44333</v>
      </c>
      <c r="B145" s="2" t="str">
        <f>IF(OR('Monitor Data'!D138="",ISBLANK('Monitor Data'!D138)),"",IF(B$4&gt;'Monitor Data'!D138,"",ABS(B$4-'Monitor Data'!D138)))</f>
        <v/>
      </c>
      <c r="C145" s="2" t="str">
        <f>IF(OR('Monitor Data'!G138="",ISBLANK('Monitor Data'!G138)),"",IF(C$4&gt;'Monitor Data'!G138,"",ABS(C$4-'Monitor Data'!G138)))</f>
        <v/>
      </c>
      <c r="D145" s="2" t="str">
        <f>IF(OR('Monitor Data'!J138="",ISBLANK('Monitor Data'!J138)),"",IF(D$4&gt;'Monitor Data'!J138,"",ABS(D$4-'Monitor Data'!J138)))</f>
        <v/>
      </c>
      <c r="E145" s="2" t="str">
        <f>IF(ISBLANK('Monitor Data'!K138),"",IF(E$4&gt;'Monitor Data'!K138,"",ABS(E$4-'Monitor Data'!K138)))</f>
        <v/>
      </c>
    </row>
    <row r="146" spans="1:5" x14ac:dyDescent="0.25">
      <c r="A146" s="4">
        <v>44334</v>
      </c>
      <c r="B146" s="2" t="str">
        <f>IF(OR('Monitor Data'!D139="",ISBLANK('Monitor Data'!D139)),"",IF(B$4&gt;'Monitor Data'!D139,"",ABS(B$4-'Monitor Data'!D139)))</f>
        <v/>
      </c>
      <c r="C146" s="2" t="str">
        <f>IF(OR('Monitor Data'!G139="",ISBLANK('Monitor Data'!G139)),"",IF(C$4&gt;'Monitor Data'!G139,"",ABS(C$4-'Monitor Data'!G139)))</f>
        <v/>
      </c>
      <c r="D146" s="2" t="str">
        <f>IF(OR('Monitor Data'!J139="",ISBLANK('Monitor Data'!J139)),"",IF(D$4&gt;'Monitor Data'!J139,"",ABS(D$4-'Monitor Data'!J139)))</f>
        <v/>
      </c>
      <c r="E146" s="2" t="str">
        <f>IF(ISBLANK('Monitor Data'!K139),"",IF(E$4&gt;'Monitor Data'!K139,"",ABS(E$4-'Monitor Data'!K139)))</f>
        <v/>
      </c>
    </row>
    <row r="147" spans="1:5" x14ac:dyDescent="0.25">
      <c r="A147" s="4">
        <v>44335</v>
      </c>
      <c r="B147" s="2">
        <f>IF(OR('Monitor Data'!D140="",ISBLANK('Monitor Data'!D140)),"",IF(B$4&gt;'Monitor Data'!D140,"",ABS(B$4-'Monitor Data'!D140)))</f>
        <v>5.0000000000000711E-2</v>
      </c>
      <c r="C147" s="2" t="str">
        <f>IF(OR('Monitor Data'!G140="",ISBLANK('Monitor Data'!G140)),"",IF(C$4&gt;'Monitor Data'!G140,"",ABS(C$4-'Monitor Data'!G140)))</f>
        <v/>
      </c>
      <c r="D147" s="2" t="str">
        <f>IF(OR('Monitor Data'!J140="",ISBLANK('Monitor Data'!J140)),"",IF(D$4&gt;'Monitor Data'!J140,"",ABS(D$4-'Monitor Data'!J140)))</f>
        <v/>
      </c>
      <c r="E147" s="2">
        <f>IF(ISBLANK('Monitor Data'!K140),"",IF(E$4&gt;'Monitor Data'!K140,"",ABS(E$4-'Monitor Data'!K140)))</f>
        <v>0.20000000000000107</v>
      </c>
    </row>
    <row r="148" spans="1:5" x14ac:dyDescent="0.25">
      <c r="A148" s="4">
        <v>44336</v>
      </c>
      <c r="B148" s="2" t="str">
        <f>IF(OR('Monitor Data'!D141="",ISBLANK('Monitor Data'!D141)),"",IF(B$4&gt;'Monitor Data'!D141,"",ABS(B$4-'Monitor Data'!D141)))</f>
        <v/>
      </c>
      <c r="C148" s="2" t="str">
        <f>IF(OR('Monitor Data'!G141="",ISBLANK('Monitor Data'!G141)),"",IF(C$4&gt;'Monitor Data'!G141,"",ABS(C$4-'Monitor Data'!G141)))</f>
        <v/>
      </c>
      <c r="D148" s="2" t="str">
        <f>IF(OR('Monitor Data'!J141="",ISBLANK('Monitor Data'!J141)),"",IF(D$4&gt;'Monitor Data'!J141,"",ABS(D$4-'Monitor Data'!J141)))</f>
        <v/>
      </c>
      <c r="E148" s="2" t="str">
        <f>IF(ISBLANK('Monitor Data'!K141),"",IF(E$4&gt;'Monitor Data'!K141,"",ABS(E$4-'Monitor Data'!K141)))</f>
        <v/>
      </c>
    </row>
    <row r="149" spans="1:5" x14ac:dyDescent="0.25">
      <c r="A149" s="4">
        <v>44337</v>
      </c>
      <c r="B149" s="2" t="str">
        <f>IF(OR('Monitor Data'!D142="",ISBLANK('Monitor Data'!D142)),"",IF(B$4&gt;'Monitor Data'!D142,"",ABS(B$4-'Monitor Data'!D142)))</f>
        <v/>
      </c>
      <c r="C149" s="2" t="str">
        <f>IF(OR('Monitor Data'!G142="",ISBLANK('Monitor Data'!G142)),"",IF(C$4&gt;'Monitor Data'!G142,"",ABS(C$4-'Monitor Data'!G142)))</f>
        <v/>
      </c>
      <c r="D149" s="2" t="str">
        <f>IF(OR('Monitor Data'!J142="",ISBLANK('Monitor Data'!J142)),"",IF(D$4&gt;'Monitor Data'!J142,"",ABS(D$4-'Monitor Data'!J142)))</f>
        <v/>
      </c>
      <c r="E149" s="2" t="str">
        <f>IF(ISBLANK('Monitor Data'!K142),"",IF(E$4&gt;'Monitor Data'!K142,"",ABS(E$4-'Monitor Data'!K142)))</f>
        <v/>
      </c>
    </row>
    <row r="150" spans="1:5" x14ac:dyDescent="0.25">
      <c r="A150" s="4">
        <v>44338</v>
      </c>
      <c r="B150" s="2" t="str">
        <f>IF(OR('Monitor Data'!D143="",ISBLANK('Monitor Data'!D143)),"",IF(B$4&gt;'Monitor Data'!D143,"",ABS(B$4-'Monitor Data'!D143)))</f>
        <v/>
      </c>
      <c r="C150" s="2" t="str">
        <f>IF(OR('Monitor Data'!G143="",ISBLANK('Monitor Data'!G143)),"",IF(C$4&gt;'Monitor Data'!G143,"",ABS(C$4-'Monitor Data'!G143)))</f>
        <v/>
      </c>
      <c r="D150" s="2" t="str">
        <f>IF(OR('Monitor Data'!J143="",ISBLANK('Monitor Data'!J143)),"",IF(D$4&gt;'Monitor Data'!J143,"",ABS(D$4-'Monitor Data'!J143)))</f>
        <v/>
      </c>
      <c r="E150" s="2" t="str">
        <f>IF(ISBLANK('Monitor Data'!K143),"",IF(E$4&gt;'Monitor Data'!K143,"",ABS(E$4-'Monitor Data'!K143)))</f>
        <v/>
      </c>
    </row>
    <row r="151" spans="1:5" x14ac:dyDescent="0.25">
      <c r="A151" s="4">
        <v>44339</v>
      </c>
      <c r="B151" s="2" t="str">
        <f>IF(OR('Monitor Data'!D144="",ISBLANK('Monitor Data'!D144)),"",IF(B$4&gt;'Monitor Data'!D144,"",ABS(B$4-'Monitor Data'!D144)))</f>
        <v/>
      </c>
      <c r="C151" s="2" t="str">
        <f>IF(OR('Monitor Data'!G144="",ISBLANK('Monitor Data'!G144)),"",IF(C$4&gt;'Monitor Data'!G144,"",ABS(C$4-'Monitor Data'!G144)))</f>
        <v/>
      </c>
      <c r="D151" s="2" t="str">
        <f>IF(OR('Monitor Data'!J144="",ISBLANK('Monitor Data'!J144)),"",IF(D$4&gt;'Monitor Data'!J144,"",ABS(D$4-'Monitor Data'!J144)))</f>
        <v/>
      </c>
      <c r="E151" s="2" t="str">
        <f>IF(ISBLANK('Monitor Data'!K144),"",IF(E$4&gt;'Monitor Data'!K144,"",ABS(E$4-'Monitor Data'!K144)))</f>
        <v/>
      </c>
    </row>
    <row r="152" spans="1:5" x14ac:dyDescent="0.25">
      <c r="A152" s="4">
        <v>44340</v>
      </c>
      <c r="B152" s="2" t="str">
        <f>IF(OR('Monitor Data'!D145="",ISBLANK('Monitor Data'!D145)),"",IF(B$4&gt;'Monitor Data'!D145,"",ABS(B$4-'Monitor Data'!D145)))</f>
        <v/>
      </c>
      <c r="C152" s="2" t="str">
        <f>IF(OR('Monitor Data'!G145="",ISBLANK('Monitor Data'!G145)),"",IF(C$4&gt;'Monitor Data'!G145,"",ABS(C$4-'Monitor Data'!G145)))</f>
        <v/>
      </c>
      <c r="D152" s="2" t="str">
        <f>IF(OR('Monitor Data'!J145="",ISBLANK('Monitor Data'!J145)),"",IF(D$4&gt;'Monitor Data'!J145,"",ABS(D$4-'Monitor Data'!J145)))</f>
        <v/>
      </c>
      <c r="E152" s="2" t="str">
        <f>IF(ISBLANK('Monitor Data'!K145),"",IF(E$4&gt;'Monitor Data'!K145,"",ABS(E$4-'Monitor Data'!K145)))</f>
        <v/>
      </c>
    </row>
    <row r="153" spans="1:5" x14ac:dyDescent="0.25">
      <c r="A153" s="4">
        <v>44341</v>
      </c>
      <c r="B153" s="2">
        <f>IF(OR('Monitor Data'!D146="",ISBLANK('Monitor Data'!D146)),"",IF(B$4&gt;'Monitor Data'!D146,"",ABS(B$4-'Monitor Data'!D146)))</f>
        <v>0.75</v>
      </c>
      <c r="C153" s="2" t="str">
        <f>IF(OR('Monitor Data'!G146="",ISBLANK('Monitor Data'!G146)),"",IF(C$4&gt;'Monitor Data'!G146,"",ABS(C$4-'Monitor Data'!G146)))</f>
        <v/>
      </c>
      <c r="D153" s="2">
        <f>IF(OR('Monitor Data'!J146="",ISBLANK('Monitor Data'!J146)),"",IF(D$4&gt;'Monitor Data'!J146,"",ABS(D$4-'Monitor Data'!J146)))</f>
        <v>3.2000000000000028</v>
      </c>
      <c r="E153" s="2" t="str">
        <f>IF(ISBLANK('Monitor Data'!K146),"",IF(E$4&gt;'Monitor Data'!K146,"",ABS(E$4-'Monitor Data'!K146)))</f>
        <v/>
      </c>
    </row>
    <row r="154" spans="1:5" x14ac:dyDescent="0.25">
      <c r="A154" s="4">
        <v>44342</v>
      </c>
      <c r="B154" s="2" t="str">
        <f>IF(OR('Monitor Data'!D147="",ISBLANK('Monitor Data'!D147)),"",IF(B$4&gt;'Monitor Data'!D147,"",ABS(B$4-'Monitor Data'!D147)))</f>
        <v/>
      </c>
      <c r="C154" s="2" t="str">
        <f>IF(OR('Monitor Data'!G147="",ISBLANK('Monitor Data'!G147)),"",IF(C$4&gt;'Monitor Data'!G147,"",ABS(C$4-'Monitor Data'!G147)))</f>
        <v/>
      </c>
      <c r="D154" s="2" t="str">
        <f>IF(OR('Monitor Data'!J147="",ISBLANK('Monitor Data'!J147)),"",IF(D$4&gt;'Monitor Data'!J147,"",ABS(D$4-'Monitor Data'!J147)))</f>
        <v/>
      </c>
      <c r="E154" s="2" t="str">
        <f>IF(ISBLANK('Monitor Data'!K147),"",IF(E$4&gt;'Monitor Data'!K147,"",ABS(E$4-'Monitor Data'!K147)))</f>
        <v/>
      </c>
    </row>
    <row r="155" spans="1:5" x14ac:dyDescent="0.25">
      <c r="A155" s="4">
        <v>44343</v>
      </c>
      <c r="B155" s="2" t="str">
        <f>IF(OR('Monitor Data'!D148="",ISBLANK('Monitor Data'!D148)),"",IF(B$4&gt;'Monitor Data'!D148,"",ABS(B$4-'Monitor Data'!D148)))</f>
        <v/>
      </c>
      <c r="C155" s="2" t="str">
        <f>IF(OR('Monitor Data'!G148="",ISBLANK('Monitor Data'!G148)),"",IF(C$4&gt;'Monitor Data'!G148,"",ABS(C$4-'Monitor Data'!G148)))</f>
        <v/>
      </c>
      <c r="D155" s="2" t="str">
        <f>IF(OR('Monitor Data'!J148="",ISBLANK('Monitor Data'!J148)),"",IF(D$4&gt;'Monitor Data'!J148,"",ABS(D$4-'Monitor Data'!J148)))</f>
        <v/>
      </c>
      <c r="E155" s="2" t="str">
        <f>IF(ISBLANK('Monitor Data'!K148),"",IF(E$4&gt;'Monitor Data'!K148,"",ABS(E$4-'Monitor Data'!K148)))</f>
        <v/>
      </c>
    </row>
    <row r="156" spans="1:5" x14ac:dyDescent="0.25">
      <c r="A156" s="4">
        <v>44344</v>
      </c>
      <c r="B156" s="2" t="str">
        <f>IF(OR('Monitor Data'!D149="",ISBLANK('Monitor Data'!D149)),"",IF(B$4&gt;'Monitor Data'!D149,"",ABS(B$4-'Monitor Data'!D149)))</f>
        <v/>
      </c>
      <c r="C156" s="2" t="str">
        <f>IF(OR('Monitor Data'!G149="",ISBLANK('Monitor Data'!G149)),"",IF(C$4&gt;'Monitor Data'!G149,"",ABS(C$4-'Monitor Data'!G149)))</f>
        <v/>
      </c>
      <c r="D156" s="2" t="str">
        <f>IF(OR('Monitor Data'!J149="",ISBLANK('Monitor Data'!J149)),"",IF(D$4&gt;'Monitor Data'!J149,"",ABS(D$4-'Monitor Data'!J149)))</f>
        <v/>
      </c>
      <c r="E156" s="2" t="str">
        <f>IF(ISBLANK('Monitor Data'!K149),"",IF(E$4&gt;'Monitor Data'!K149,"",ABS(E$4-'Monitor Data'!K149)))</f>
        <v/>
      </c>
    </row>
    <row r="157" spans="1:5" x14ac:dyDescent="0.25">
      <c r="A157" s="4">
        <v>44345</v>
      </c>
      <c r="B157" s="2" t="str">
        <f>IF(OR('Monitor Data'!D150="",ISBLANK('Monitor Data'!D150)),"",IF(B$4&gt;'Monitor Data'!D150,"",ABS(B$4-'Monitor Data'!D150)))</f>
        <v/>
      </c>
      <c r="C157" s="2" t="str">
        <f>IF(OR('Monitor Data'!G150="",ISBLANK('Monitor Data'!G150)),"",IF(C$4&gt;'Monitor Data'!G150,"",ABS(C$4-'Monitor Data'!G150)))</f>
        <v/>
      </c>
      <c r="D157" s="2" t="str">
        <f>IF(OR('Monitor Data'!J150="",ISBLANK('Monitor Data'!J150)),"",IF(D$4&gt;'Monitor Data'!J150,"",ABS(D$4-'Monitor Data'!J150)))</f>
        <v/>
      </c>
      <c r="E157" s="2" t="str">
        <f>IF(ISBLANK('Monitor Data'!K150),"",IF(E$4&gt;'Monitor Data'!K150,"",ABS(E$4-'Monitor Data'!K150)))</f>
        <v/>
      </c>
    </row>
    <row r="158" spans="1:5" x14ac:dyDescent="0.25">
      <c r="A158" s="4">
        <v>44346</v>
      </c>
      <c r="B158" s="2" t="str">
        <f>IF(OR('Monitor Data'!D151="",ISBLANK('Monitor Data'!D151)),"",IF(B$4&gt;'Monitor Data'!D151,"",ABS(B$4-'Monitor Data'!D151)))</f>
        <v/>
      </c>
      <c r="C158" s="2" t="str">
        <f>IF(OR('Monitor Data'!G151="",ISBLANK('Monitor Data'!G151)),"",IF(C$4&gt;'Monitor Data'!G151,"",ABS(C$4-'Monitor Data'!G151)))</f>
        <v/>
      </c>
      <c r="D158" s="2" t="str">
        <f>IF(OR('Monitor Data'!J151="",ISBLANK('Monitor Data'!J151)),"",IF(D$4&gt;'Monitor Data'!J151,"",ABS(D$4-'Monitor Data'!J151)))</f>
        <v/>
      </c>
      <c r="E158" s="2" t="str">
        <f>IF(ISBLANK('Monitor Data'!K151),"",IF(E$4&gt;'Monitor Data'!K151,"",ABS(E$4-'Monitor Data'!K151)))</f>
        <v/>
      </c>
    </row>
    <row r="159" spans="1:5" x14ac:dyDescent="0.25">
      <c r="A159" s="4">
        <v>44347</v>
      </c>
      <c r="B159" s="2">
        <f>IF(OR('Monitor Data'!D152="",ISBLANK('Monitor Data'!D152)),"",IF(B$4&gt;'Monitor Data'!D152,"",ABS(B$4-'Monitor Data'!D152)))</f>
        <v>5.1499999999999986</v>
      </c>
      <c r="C159" s="2" t="str">
        <f>IF(OR('Monitor Data'!G152="",ISBLANK('Monitor Data'!G152)),"",IF(C$4&gt;'Monitor Data'!G152,"",ABS(C$4-'Monitor Data'!G152)))</f>
        <v/>
      </c>
      <c r="D159" s="2">
        <f>IF(OR('Monitor Data'!J152="",ISBLANK('Monitor Data'!J152)),"",IF(D$4&gt;'Monitor Data'!J152,"",ABS(D$4-'Monitor Data'!J152)))</f>
        <v>2.8000000000000043</v>
      </c>
      <c r="E159" s="2" t="str">
        <f>IF(ISBLANK('Monitor Data'!K152),"",IF(E$4&gt;'Monitor Data'!K152,"",ABS(E$4-'Monitor Data'!K152)))</f>
        <v/>
      </c>
    </row>
    <row r="160" spans="1:5" x14ac:dyDescent="0.25">
      <c r="A160" s="4">
        <v>44348</v>
      </c>
      <c r="B160" s="2" t="str">
        <f>IF(OR('Monitor Data'!D153="",ISBLANK('Monitor Data'!D153)),"",IF(B$4&gt;'Monitor Data'!D153,"",ABS(B$4-'Monitor Data'!D153)))</f>
        <v/>
      </c>
      <c r="C160" s="2" t="str">
        <f>IF(OR('Monitor Data'!G153="",ISBLANK('Monitor Data'!G153)),"",IF(C$4&gt;'Monitor Data'!G153,"",ABS(C$4-'Monitor Data'!G153)))</f>
        <v/>
      </c>
      <c r="D160" s="2" t="str">
        <f>IF(OR('Monitor Data'!J153="",ISBLANK('Monitor Data'!J153)),"",IF(D$4&gt;'Monitor Data'!J153,"",ABS(D$4-'Monitor Data'!J153)))</f>
        <v/>
      </c>
      <c r="E160" s="2" t="str">
        <f>IF(ISBLANK('Monitor Data'!K153),"",IF(E$4&gt;'Monitor Data'!K153,"",ABS(E$4-'Monitor Data'!K153)))</f>
        <v/>
      </c>
    </row>
    <row r="161" spans="1:5" x14ac:dyDescent="0.25">
      <c r="A161" s="4">
        <v>44349</v>
      </c>
      <c r="B161" s="2" t="str">
        <f>IF(OR('Monitor Data'!D154="",ISBLANK('Monitor Data'!D154)),"",IF(B$4&gt;'Monitor Data'!D154,"",ABS(B$4-'Monitor Data'!D154)))</f>
        <v/>
      </c>
      <c r="C161" s="2" t="str">
        <f>IF(OR('Monitor Data'!G154="",ISBLANK('Monitor Data'!G154)),"",IF(C$4&gt;'Monitor Data'!G154,"",ABS(C$4-'Monitor Data'!G154)))</f>
        <v/>
      </c>
      <c r="D161" s="2" t="str">
        <f>IF(OR('Monitor Data'!J154="",ISBLANK('Monitor Data'!J154)),"",IF(D$4&gt;'Monitor Data'!J154,"",ABS(D$4-'Monitor Data'!J154)))</f>
        <v/>
      </c>
      <c r="E161" s="2" t="str">
        <f>IF(ISBLANK('Monitor Data'!K154),"",IF(E$4&gt;'Monitor Data'!K154,"",ABS(E$4-'Monitor Data'!K154)))</f>
        <v/>
      </c>
    </row>
    <row r="162" spans="1:5" x14ac:dyDescent="0.25">
      <c r="A162" s="4">
        <v>44350</v>
      </c>
      <c r="B162" s="2">
        <f>IF(OR('Monitor Data'!D155="",ISBLANK('Monitor Data'!D155)),"",IF(B$4&gt;'Monitor Data'!D155,"",ABS(B$4-'Monitor Data'!D155)))</f>
        <v>19.599999999999994</v>
      </c>
      <c r="C162" s="2">
        <f>IF(OR('Monitor Data'!G155="",ISBLANK('Monitor Data'!G155)),"",IF(C$4&gt;'Monitor Data'!G155,"",ABS(C$4-'Monitor Data'!G155)))</f>
        <v>11.5</v>
      </c>
      <c r="D162" s="2">
        <f>IF(OR('Monitor Data'!J155="",ISBLANK('Monitor Data'!J155)),"",IF(D$4&gt;'Monitor Data'!J155,"",ABS(D$4-'Monitor Data'!J155)))</f>
        <v>21.050000000000004</v>
      </c>
      <c r="E162" s="2" t="str">
        <f>IF(ISBLANK('Monitor Data'!K155),"",IF(E$4&gt;'Monitor Data'!K155,"",ABS(E$4-'Monitor Data'!K155)))</f>
        <v/>
      </c>
    </row>
    <row r="163" spans="1:5" x14ac:dyDescent="0.25">
      <c r="A163" s="4">
        <v>44351</v>
      </c>
      <c r="B163" s="2" t="str">
        <f>IF(OR('Monitor Data'!D156="",ISBLANK('Monitor Data'!D156)),"",IF(B$4&gt;'Monitor Data'!D156,"",ABS(B$4-'Monitor Data'!D156)))</f>
        <v/>
      </c>
      <c r="C163" s="2" t="str">
        <f>IF(OR('Monitor Data'!G156="",ISBLANK('Monitor Data'!G156)),"",IF(C$4&gt;'Monitor Data'!G156,"",ABS(C$4-'Monitor Data'!G156)))</f>
        <v/>
      </c>
      <c r="D163" s="2" t="str">
        <f>IF(OR('Monitor Data'!J156="",ISBLANK('Monitor Data'!J156)),"",IF(D$4&gt;'Monitor Data'!J156,"",ABS(D$4-'Monitor Data'!J156)))</f>
        <v/>
      </c>
      <c r="E163" s="2" t="str">
        <f>IF(ISBLANK('Monitor Data'!K156),"",IF(E$4&gt;'Monitor Data'!K156,"",ABS(E$4-'Monitor Data'!K156)))</f>
        <v/>
      </c>
    </row>
    <row r="164" spans="1:5" x14ac:dyDescent="0.25">
      <c r="A164" s="4">
        <v>44352</v>
      </c>
      <c r="B164" s="2" t="str">
        <f>IF(OR('Monitor Data'!D157="",ISBLANK('Monitor Data'!D157)),"",IF(B$4&gt;'Monitor Data'!D157,"",ABS(B$4-'Monitor Data'!D157)))</f>
        <v/>
      </c>
      <c r="C164" s="2" t="str">
        <f>IF(OR('Monitor Data'!G157="",ISBLANK('Monitor Data'!G157)),"",IF(C$4&gt;'Monitor Data'!G157,"",ABS(C$4-'Monitor Data'!G157)))</f>
        <v/>
      </c>
      <c r="D164" s="2" t="str">
        <f>IF(OR('Monitor Data'!J157="",ISBLANK('Monitor Data'!J157)),"",IF(D$4&gt;'Monitor Data'!J157,"",ABS(D$4-'Monitor Data'!J157)))</f>
        <v/>
      </c>
      <c r="E164" s="2" t="str">
        <f>IF(ISBLANK('Monitor Data'!K157),"",IF(E$4&gt;'Monitor Data'!K157,"",ABS(E$4-'Monitor Data'!K157)))</f>
        <v/>
      </c>
    </row>
    <row r="165" spans="1:5" x14ac:dyDescent="0.25">
      <c r="A165" s="4">
        <v>44353</v>
      </c>
      <c r="B165" s="2">
        <f>IF(OR('Monitor Data'!D158="",ISBLANK('Monitor Data'!D158)),"",IF(B$4&gt;'Monitor Data'!D158,"",ABS(B$4-'Monitor Data'!D158)))</f>
        <v>6.3500000000000014</v>
      </c>
      <c r="C165" s="2" t="str">
        <f>IF(OR('Monitor Data'!G158="",ISBLANK('Monitor Data'!G158)),"",IF(C$4&gt;'Monitor Data'!G158,"",ABS(C$4-'Monitor Data'!G158)))</f>
        <v/>
      </c>
      <c r="D165" s="2" t="str">
        <f>IF(OR('Monitor Data'!J158="",ISBLANK('Monitor Data'!J158)),"",IF(D$4&gt;'Monitor Data'!J158,"",ABS(D$4-'Monitor Data'!J158)))</f>
        <v/>
      </c>
      <c r="E165" s="2" t="str">
        <f>IF(ISBLANK('Monitor Data'!K158),"",IF(E$4&gt;'Monitor Data'!K158,"",ABS(E$4-'Monitor Data'!K158)))</f>
        <v/>
      </c>
    </row>
    <row r="166" spans="1:5" x14ac:dyDescent="0.25">
      <c r="A166" s="4">
        <v>44354</v>
      </c>
      <c r="B166" s="2" t="str">
        <f>IF(OR('Monitor Data'!D159="",ISBLANK('Monitor Data'!D159)),"",IF(B$4&gt;'Monitor Data'!D159,"",ABS(B$4-'Monitor Data'!D159)))</f>
        <v/>
      </c>
      <c r="C166" s="2" t="str">
        <f>IF(OR('Monitor Data'!G159="",ISBLANK('Monitor Data'!G159)),"",IF(C$4&gt;'Monitor Data'!G159,"",ABS(C$4-'Monitor Data'!G159)))</f>
        <v/>
      </c>
      <c r="D166" s="2" t="str">
        <f>IF(OR('Monitor Data'!J159="",ISBLANK('Monitor Data'!J159)),"",IF(D$4&gt;'Monitor Data'!J159,"",ABS(D$4-'Monitor Data'!J159)))</f>
        <v/>
      </c>
      <c r="E166" s="2" t="str">
        <f>IF(ISBLANK('Monitor Data'!K159),"",IF(E$4&gt;'Monitor Data'!K159,"",ABS(E$4-'Monitor Data'!K159)))</f>
        <v/>
      </c>
    </row>
    <row r="167" spans="1:5" x14ac:dyDescent="0.25">
      <c r="A167" s="4">
        <v>44355</v>
      </c>
      <c r="B167" s="2" t="str">
        <f>IF(OR('Monitor Data'!D160="",ISBLANK('Monitor Data'!D160)),"",IF(B$4&gt;'Monitor Data'!D160,"",ABS(B$4-'Monitor Data'!D160)))</f>
        <v/>
      </c>
      <c r="C167" s="2" t="str">
        <f>IF(OR('Monitor Data'!G160="",ISBLANK('Monitor Data'!G160)),"",IF(C$4&gt;'Monitor Data'!G160,"",ABS(C$4-'Monitor Data'!G160)))</f>
        <v/>
      </c>
      <c r="D167" s="2" t="str">
        <f>IF(OR('Monitor Data'!J160="",ISBLANK('Monitor Data'!J160)),"",IF(D$4&gt;'Monitor Data'!J160,"",ABS(D$4-'Monitor Data'!J160)))</f>
        <v/>
      </c>
      <c r="E167" s="2" t="str">
        <f>IF(ISBLANK('Monitor Data'!K160),"",IF(E$4&gt;'Monitor Data'!K160,"",ABS(E$4-'Monitor Data'!K160)))</f>
        <v/>
      </c>
    </row>
    <row r="168" spans="1:5" x14ac:dyDescent="0.25">
      <c r="A168" s="4">
        <v>44356</v>
      </c>
      <c r="B168" s="2">
        <f>IF(OR('Monitor Data'!D161="",ISBLANK('Monitor Data'!D161)),"",IF(B$4&gt;'Monitor Data'!D161,"",ABS(B$4-'Monitor Data'!D161)))</f>
        <v>1.8999999999999986</v>
      </c>
      <c r="C168" s="2">
        <f>IF(OR('Monitor Data'!G161="",ISBLANK('Monitor Data'!G161)),"",IF(C$4&gt;'Monitor Data'!G161,"",ABS(C$4-'Monitor Data'!G161)))</f>
        <v>12.850000000000001</v>
      </c>
      <c r="D168" s="2" t="str">
        <f>IF(OR('Monitor Data'!J161="",ISBLANK('Monitor Data'!J161)),"",IF(D$4&gt;'Monitor Data'!J161,"",ABS(D$4-'Monitor Data'!J161)))</f>
        <v/>
      </c>
      <c r="E168" s="2" t="str">
        <f>IF(ISBLANK('Monitor Data'!K161),"",IF(E$4&gt;'Monitor Data'!K161,"",ABS(E$4-'Monitor Data'!K161)))</f>
        <v/>
      </c>
    </row>
    <row r="169" spans="1:5" x14ac:dyDescent="0.25">
      <c r="A169" s="4">
        <v>44357</v>
      </c>
      <c r="B169" s="2" t="str">
        <f>IF(OR('Monitor Data'!D162="",ISBLANK('Monitor Data'!D162)),"",IF(B$4&gt;'Monitor Data'!D162,"",ABS(B$4-'Monitor Data'!D162)))</f>
        <v/>
      </c>
      <c r="C169" s="2" t="str">
        <f>IF(OR('Monitor Data'!G162="",ISBLANK('Monitor Data'!G162)),"",IF(C$4&gt;'Monitor Data'!G162,"",ABS(C$4-'Monitor Data'!G162)))</f>
        <v/>
      </c>
      <c r="D169" s="2" t="str">
        <f>IF(OR('Monitor Data'!J162="",ISBLANK('Monitor Data'!J162)),"",IF(D$4&gt;'Monitor Data'!J162,"",ABS(D$4-'Monitor Data'!J162)))</f>
        <v/>
      </c>
      <c r="E169" s="2" t="str">
        <f>IF(ISBLANK('Monitor Data'!K162),"",IF(E$4&gt;'Monitor Data'!K162,"",ABS(E$4-'Monitor Data'!K162)))</f>
        <v/>
      </c>
    </row>
    <row r="170" spans="1:5" x14ac:dyDescent="0.25">
      <c r="A170" s="4">
        <v>44358</v>
      </c>
      <c r="B170" s="2" t="str">
        <f>IF(OR('Monitor Data'!D163="",ISBLANK('Monitor Data'!D163)),"",IF(B$4&gt;'Monitor Data'!D163,"",ABS(B$4-'Monitor Data'!D163)))</f>
        <v/>
      </c>
      <c r="C170" s="2" t="str">
        <f>IF(OR('Monitor Data'!G163="",ISBLANK('Monitor Data'!G163)),"",IF(C$4&gt;'Monitor Data'!G163,"",ABS(C$4-'Monitor Data'!G163)))</f>
        <v/>
      </c>
      <c r="D170" s="2" t="str">
        <f>IF(OR('Monitor Data'!J163="",ISBLANK('Monitor Data'!J163)),"",IF(D$4&gt;'Monitor Data'!J163,"",ABS(D$4-'Monitor Data'!J163)))</f>
        <v/>
      </c>
      <c r="E170" s="2" t="str">
        <f>IF(ISBLANK('Monitor Data'!K163),"",IF(E$4&gt;'Monitor Data'!K163,"",ABS(E$4-'Monitor Data'!K163)))</f>
        <v/>
      </c>
    </row>
    <row r="171" spans="1:5" x14ac:dyDescent="0.25">
      <c r="A171" s="4">
        <v>44359</v>
      </c>
      <c r="B171" s="2">
        <f>IF(OR('Monitor Data'!D164="",ISBLANK('Monitor Data'!D164)),"",IF(B$4&gt;'Monitor Data'!D164,"",ABS(B$4-'Monitor Data'!D164)))</f>
        <v>9.9499999999999993</v>
      </c>
      <c r="C171" s="2">
        <f>IF(OR('Monitor Data'!G164="",ISBLANK('Monitor Data'!G164)),"",IF(C$4&gt;'Monitor Data'!G164,"",ABS(C$4-'Monitor Data'!G164)))</f>
        <v>4.9999999999997158E-2</v>
      </c>
      <c r="D171" s="2">
        <f>IF(OR('Monitor Data'!J164="",ISBLANK('Monitor Data'!J164)),"",IF(D$4&gt;'Monitor Data'!J164,"",ABS(D$4-'Monitor Data'!J164)))</f>
        <v>10.600000000000001</v>
      </c>
      <c r="E171" s="2" t="str">
        <f>IF(ISBLANK('Monitor Data'!K164),"",IF(E$4&gt;'Monitor Data'!K164,"",ABS(E$4-'Monitor Data'!K164)))</f>
        <v/>
      </c>
    </row>
    <row r="172" spans="1:5" x14ac:dyDescent="0.25">
      <c r="A172" s="4">
        <v>44360</v>
      </c>
      <c r="B172" s="2" t="str">
        <f>IF(OR('Monitor Data'!D165="",ISBLANK('Monitor Data'!D165)),"",IF(B$4&gt;'Monitor Data'!D165,"",ABS(B$4-'Monitor Data'!D165)))</f>
        <v/>
      </c>
      <c r="C172" s="2" t="str">
        <f>IF(OR('Monitor Data'!G165="",ISBLANK('Monitor Data'!G165)),"",IF(C$4&gt;'Monitor Data'!G165,"",ABS(C$4-'Monitor Data'!G165)))</f>
        <v/>
      </c>
      <c r="D172" s="2" t="str">
        <f>IF(OR('Monitor Data'!J165="",ISBLANK('Monitor Data'!J165)),"",IF(D$4&gt;'Monitor Data'!J165,"",ABS(D$4-'Monitor Data'!J165)))</f>
        <v/>
      </c>
      <c r="E172" s="2" t="str">
        <f>IF(ISBLANK('Monitor Data'!K165),"",IF(E$4&gt;'Monitor Data'!K165,"",ABS(E$4-'Monitor Data'!K165)))</f>
        <v/>
      </c>
    </row>
    <row r="173" spans="1:5" x14ac:dyDescent="0.25">
      <c r="A173" s="4">
        <v>44361</v>
      </c>
      <c r="B173" s="2" t="str">
        <f>IF(OR('Monitor Data'!D166="",ISBLANK('Monitor Data'!D166)),"",IF(B$4&gt;'Monitor Data'!D166,"",ABS(B$4-'Monitor Data'!D166)))</f>
        <v/>
      </c>
      <c r="C173" s="2" t="str">
        <f>IF(OR('Monitor Data'!G166="",ISBLANK('Monitor Data'!G166)),"",IF(C$4&gt;'Monitor Data'!G166,"",ABS(C$4-'Monitor Data'!G166)))</f>
        <v/>
      </c>
      <c r="D173" s="2" t="str">
        <f>IF(OR('Monitor Data'!J166="",ISBLANK('Monitor Data'!J166)),"",IF(D$4&gt;'Monitor Data'!J166,"",ABS(D$4-'Monitor Data'!J166)))</f>
        <v/>
      </c>
      <c r="E173" s="2" t="str">
        <f>IF(ISBLANK('Monitor Data'!K166),"",IF(E$4&gt;'Monitor Data'!K166,"",ABS(E$4-'Monitor Data'!K166)))</f>
        <v/>
      </c>
    </row>
    <row r="174" spans="1:5" x14ac:dyDescent="0.25">
      <c r="A174" s="4">
        <v>44362</v>
      </c>
      <c r="B174" s="2">
        <f>IF(OR('Monitor Data'!D167="",ISBLANK('Monitor Data'!D167)),"",IF(B$4&gt;'Monitor Data'!D167,"",ABS(B$4-'Monitor Data'!D167)))</f>
        <v>6.4499999999999993</v>
      </c>
      <c r="C174" s="2">
        <f>IF(OR('Monitor Data'!G167="",ISBLANK('Monitor Data'!G167)),"",IF(C$4&gt;'Monitor Data'!G167,"",ABS(C$4-'Monitor Data'!G167)))</f>
        <v>11.299999999999997</v>
      </c>
      <c r="D174" s="2">
        <f>IF(OR('Monitor Data'!J167="",ISBLANK('Monitor Data'!J167)),"",IF(D$4&gt;'Monitor Data'!J167,"",ABS(D$4-'Monitor Data'!J167)))</f>
        <v>3.6500000000000057</v>
      </c>
      <c r="E174" s="2">
        <f>IF(ISBLANK('Monitor Data'!K167),"",IF(E$4&gt;'Monitor Data'!K167,"",ABS(E$4-'Monitor Data'!K167)))</f>
        <v>9.9000000000000021</v>
      </c>
    </row>
    <row r="175" spans="1:5" x14ac:dyDescent="0.25">
      <c r="A175" s="4">
        <v>44363</v>
      </c>
      <c r="B175" s="2" t="str">
        <f>IF(OR('Monitor Data'!D168="",ISBLANK('Monitor Data'!D168)),"",IF(B$4&gt;'Monitor Data'!D168,"",ABS(B$4-'Monitor Data'!D168)))</f>
        <v/>
      </c>
      <c r="C175" s="2" t="str">
        <f>IF(OR('Monitor Data'!G168="",ISBLANK('Monitor Data'!G168)),"",IF(C$4&gt;'Monitor Data'!G168,"",ABS(C$4-'Monitor Data'!G168)))</f>
        <v/>
      </c>
      <c r="D175" s="2" t="str">
        <f>IF(OR('Monitor Data'!J168="",ISBLANK('Monitor Data'!J168)),"",IF(D$4&gt;'Monitor Data'!J168,"",ABS(D$4-'Monitor Data'!J168)))</f>
        <v/>
      </c>
      <c r="E175" s="2" t="str">
        <f>IF(ISBLANK('Monitor Data'!K168),"",IF(E$4&gt;'Monitor Data'!K168,"",ABS(E$4-'Monitor Data'!K168)))</f>
        <v/>
      </c>
    </row>
    <row r="176" spans="1:5" x14ac:dyDescent="0.25">
      <c r="A176" s="4">
        <v>44364</v>
      </c>
      <c r="B176" s="2" t="str">
        <f>IF(OR('Monitor Data'!D169="",ISBLANK('Monitor Data'!D169)),"",IF(B$4&gt;'Monitor Data'!D169,"",ABS(B$4-'Monitor Data'!D169)))</f>
        <v/>
      </c>
      <c r="C176" s="2" t="str">
        <f>IF(OR('Monitor Data'!G169="",ISBLANK('Monitor Data'!G169)),"",IF(C$4&gt;'Monitor Data'!G169,"",ABS(C$4-'Monitor Data'!G169)))</f>
        <v/>
      </c>
      <c r="D176" s="2" t="str">
        <f>IF(OR('Monitor Data'!J169="",ISBLANK('Monitor Data'!J169)),"",IF(D$4&gt;'Monitor Data'!J169,"",ABS(D$4-'Monitor Data'!J169)))</f>
        <v/>
      </c>
      <c r="E176" s="2" t="str">
        <f>IF(ISBLANK('Monitor Data'!K169),"",IF(E$4&gt;'Monitor Data'!K169,"",ABS(E$4-'Monitor Data'!K169)))</f>
        <v/>
      </c>
    </row>
    <row r="177" spans="1:5" x14ac:dyDescent="0.25">
      <c r="A177" s="4">
        <v>44365</v>
      </c>
      <c r="B177" s="2">
        <f>IF(OR('Monitor Data'!D170="",ISBLANK('Monitor Data'!D170)),"",IF(B$4&gt;'Monitor Data'!D170,"",ABS(B$4-'Monitor Data'!D170)))</f>
        <v>17.450000000000003</v>
      </c>
      <c r="C177" s="2">
        <f>IF(OR('Monitor Data'!G170="",ISBLANK('Monitor Data'!G170)),"",IF(C$4&gt;'Monitor Data'!G170,"",ABS(C$4-'Monitor Data'!G170)))</f>
        <v>18.850000000000001</v>
      </c>
      <c r="D177" s="2">
        <f>IF(OR('Monitor Data'!J170="",ISBLANK('Monitor Data'!J170)),"",IF(D$4&gt;'Monitor Data'!J170,"",ABS(D$4-'Monitor Data'!J170)))</f>
        <v>9.7000000000000028</v>
      </c>
      <c r="E177" s="2">
        <f>IF(ISBLANK('Monitor Data'!K170),"",IF(E$4&gt;'Monitor Data'!K170,"",ABS(E$4-'Monitor Data'!K170)))</f>
        <v>24.000000000000004</v>
      </c>
    </row>
    <row r="178" spans="1:5" x14ac:dyDescent="0.25">
      <c r="A178" s="4">
        <v>44366</v>
      </c>
      <c r="B178" s="2" t="str">
        <f>IF(OR('Monitor Data'!D171="",ISBLANK('Monitor Data'!D171)),"",IF(B$4&gt;'Monitor Data'!D171,"",ABS(B$4-'Monitor Data'!D171)))</f>
        <v/>
      </c>
      <c r="C178" s="2" t="str">
        <f>IF(OR('Monitor Data'!G171="",ISBLANK('Monitor Data'!G171)),"",IF(C$4&gt;'Monitor Data'!G171,"",ABS(C$4-'Monitor Data'!G171)))</f>
        <v/>
      </c>
      <c r="D178" s="2" t="str">
        <f>IF(OR('Monitor Data'!J171="",ISBLANK('Monitor Data'!J171)),"",IF(D$4&gt;'Monitor Data'!J171,"",ABS(D$4-'Monitor Data'!J171)))</f>
        <v/>
      </c>
      <c r="E178" s="2" t="str">
        <f>IF(ISBLANK('Monitor Data'!K171),"",IF(E$4&gt;'Monitor Data'!K171,"",ABS(E$4-'Monitor Data'!K171)))</f>
        <v/>
      </c>
    </row>
    <row r="179" spans="1:5" x14ac:dyDescent="0.25">
      <c r="A179" s="4">
        <v>44367</v>
      </c>
      <c r="B179" s="2" t="str">
        <f>IF(OR('Monitor Data'!D172="",ISBLANK('Monitor Data'!D172)),"",IF(B$4&gt;'Monitor Data'!D172,"",ABS(B$4-'Monitor Data'!D172)))</f>
        <v/>
      </c>
      <c r="C179" s="2" t="str">
        <f>IF(OR('Monitor Data'!G172="",ISBLANK('Monitor Data'!G172)),"",IF(C$4&gt;'Monitor Data'!G172,"",ABS(C$4-'Monitor Data'!G172)))</f>
        <v/>
      </c>
      <c r="D179" s="2" t="str">
        <f>IF(OR('Monitor Data'!J172="",ISBLANK('Monitor Data'!J172)),"",IF(D$4&gt;'Monitor Data'!J172,"",ABS(D$4-'Monitor Data'!J172)))</f>
        <v/>
      </c>
      <c r="E179" s="2" t="str">
        <f>IF(ISBLANK('Monitor Data'!K172),"",IF(E$4&gt;'Monitor Data'!K172,"",ABS(E$4-'Monitor Data'!K172)))</f>
        <v/>
      </c>
    </row>
    <row r="180" spans="1:5" x14ac:dyDescent="0.25">
      <c r="A180" s="4">
        <v>44368</v>
      </c>
      <c r="B180" s="2" t="str">
        <f>IF(OR('Monitor Data'!D173="",ISBLANK('Monitor Data'!D173)),"",IF(B$4&gt;'Monitor Data'!D173,"",ABS(B$4-'Monitor Data'!D173)))</f>
        <v/>
      </c>
      <c r="C180" s="2" t="str">
        <f>IF(OR('Monitor Data'!G173="",ISBLANK('Monitor Data'!G173)),"",IF(C$4&gt;'Monitor Data'!G173,"",ABS(C$4-'Monitor Data'!G173)))</f>
        <v/>
      </c>
      <c r="D180" s="2" t="str">
        <f>IF(OR('Monitor Data'!J173="",ISBLANK('Monitor Data'!J173)),"",IF(D$4&gt;'Monitor Data'!J173,"",ABS(D$4-'Monitor Data'!J173)))</f>
        <v/>
      </c>
      <c r="E180" s="2" t="str">
        <f>IF(ISBLANK('Monitor Data'!K173),"",IF(E$4&gt;'Monitor Data'!K173,"",ABS(E$4-'Monitor Data'!K173)))</f>
        <v/>
      </c>
    </row>
    <row r="181" spans="1:5" x14ac:dyDescent="0.25">
      <c r="A181" s="4">
        <v>44369</v>
      </c>
      <c r="B181" s="2" t="str">
        <f>IF(OR('Monitor Data'!D174="",ISBLANK('Monitor Data'!D174)),"",IF(B$4&gt;'Monitor Data'!D174,"",ABS(B$4-'Monitor Data'!D174)))</f>
        <v/>
      </c>
      <c r="C181" s="2" t="str">
        <f>IF(OR('Monitor Data'!G174="",ISBLANK('Monitor Data'!G174)),"",IF(C$4&gt;'Monitor Data'!G174,"",ABS(C$4-'Monitor Data'!G174)))</f>
        <v/>
      </c>
      <c r="D181" s="2" t="str">
        <f>IF(OR('Monitor Data'!J174="",ISBLANK('Monitor Data'!J174)),"",IF(D$4&gt;'Monitor Data'!J174,"",ABS(D$4-'Monitor Data'!J174)))</f>
        <v/>
      </c>
      <c r="E181" s="2" t="str">
        <f>IF(ISBLANK('Monitor Data'!K174),"",IF(E$4&gt;'Monitor Data'!K174,"",ABS(E$4-'Monitor Data'!K174)))</f>
        <v/>
      </c>
    </row>
    <row r="182" spans="1:5" x14ac:dyDescent="0.25">
      <c r="A182" s="4">
        <v>44370</v>
      </c>
      <c r="B182" s="2" t="str">
        <f>IF(OR('Monitor Data'!D175="",ISBLANK('Monitor Data'!D175)),"",IF(B$4&gt;'Monitor Data'!D175,"",ABS(B$4-'Monitor Data'!D175)))</f>
        <v/>
      </c>
      <c r="C182" s="2" t="str">
        <f>IF(OR('Monitor Data'!G175="",ISBLANK('Monitor Data'!G175)),"",IF(C$4&gt;'Monitor Data'!G175,"",ABS(C$4-'Monitor Data'!G175)))</f>
        <v/>
      </c>
      <c r="D182" s="2" t="str">
        <f>IF(OR('Monitor Data'!J175="",ISBLANK('Monitor Data'!J175)),"",IF(D$4&gt;'Monitor Data'!J175,"",ABS(D$4-'Monitor Data'!J175)))</f>
        <v/>
      </c>
      <c r="E182" s="2" t="str">
        <f>IF(ISBLANK('Monitor Data'!K175),"",IF(E$4&gt;'Monitor Data'!K175,"",ABS(E$4-'Monitor Data'!K175)))</f>
        <v/>
      </c>
    </row>
    <row r="183" spans="1:5" x14ac:dyDescent="0.25">
      <c r="A183" s="4">
        <v>44371</v>
      </c>
      <c r="B183" s="2" t="str">
        <f>IF(OR('Monitor Data'!D176="",ISBLANK('Monitor Data'!D176)),"",IF(B$4&gt;'Monitor Data'!D176,"",ABS(B$4-'Monitor Data'!D176)))</f>
        <v/>
      </c>
      <c r="C183" s="2" t="str">
        <f>IF(OR('Monitor Data'!G176="",ISBLANK('Monitor Data'!G176)),"",IF(C$4&gt;'Monitor Data'!G176,"",ABS(C$4-'Monitor Data'!G176)))</f>
        <v/>
      </c>
      <c r="D183" s="2" t="str">
        <f>IF(OR('Monitor Data'!J176="",ISBLANK('Monitor Data'!J176)),"",IF(D$4&gt;'Monitor Data'!J176,"",ABS(D$4-'Monitor Data'!J176)))</f>
        <v/>
      </c>
      <c r="E183" s="2" t="str">
        <f>IF(ISBLANK('Monitor Data'!K176),"",IF(E$4&gt;'Monitor Data'!K176,"",ABS(E$4-'Monitor Data'!K176)))</f>
        <v/>
      </c>
    </row>
    <row r="184" spans="1:5" x14ac:dyDescent="0.25">
      <c r="A184" s="4">
        <v>44372</v>
      </c>
      <c r="B184" s="2" t="str">
        <f>IF(OR('Monitor Data'!D177="",ISBLANK('Monitor Data'!D177)),"",IF(B$4&gt;'Monitor Data'!D177,"",ABS(B$4-'Monitor Data'!D177)))</f>
        <v/>
      </c>
      <c r="C184" s="2" t="str">
        <f>IF(OR('Monitor Data'!G177="",ISBLANK('Monitor Data'!G177)),"",IF(C$4&gt;'Monitor Data'!G177,"",ABS(C$4-'Monitor Data'!G177)))</f>
        <v/>
      </c>
      <c r="D184" s="2" t="str">
        <f>IF(OR('Monitor Data'!J177="",ISBLANK('Monitor Data'!J177)),"",IF(D$4&gt;'Monitor Data'!J177,"",ABS(D$4-'Monitor Data'!J177)))</f>
        <v/>
      </c>
      <c r="E184" s="2" t="str">
        <f>IF(ISBLANK('Monitor Data'!K177),"",IF(E$4&gt;'Monitor Data'!K177,"",ABS(E$4-'Monitor Data'!K177)))</f>
        <v/>
      </c>
    </row>
    <row r="185" spans="1:5" x14ac:dyDescent="0.25">
      <c r="A185" s="4">
        <v>44373</v>
      </c>
      <c r="B185" s="2" t="str">
        <f>IF(OR('Monitor Data'!D178="",ISBLANK('Monitor Data'!D178)),"",IF(B$4&gt;'Monitor Data'!D178,"",ABS(B$4-'Monitor Data'!D178)))</f>
        <v/>
      </c>
      <c r="C185" s="2" t="str">
        <f>IF(OR('Monitor Data'!G178="",ISBLANK('Monitor Data'!G178)),"",IF(C$4&gt;'Monitor Data'!G178,"",ABS(C$4-'Monitor Data'!G178)))</f>
        <v/>
      </c>
      <c r="D185" s="2" t="str">
        <f>IF(OR('Monitor Data'!J178="",ISBLANK('Monitor Data'!J178)),"",IF(D$4&gt;'Monitor Data'!J178,"",ABS(D$4-'Monitor Data'!J178)))</f>
        <v/>
      </c>
      <c r="E185" s="2" t="str">
        <f>IF(ISBLANK('Monitor Data'!K178),"",IF(E$4&gt;'Monitor Data'!K178,"",ABS(E$4-'Monitor Data'!K178)))</f>
        <v/>
      </c>
    </row>
    <row r="186" spans="1:5" x14ac:dyDescent="0.25">
      <c r="A186" s="4">
        <v>44374</v>
      </c>
      <c r="B186" s="2" t="str">
        <f>IF(OR('Monitor Data'!D179="",ISBLANK('Monitor Data'!D179)),"",IF(B$4&gt;'Monitor Data'!D179,"",ABS(B$4-'Monitor Data'!D179)))</f>
        <v/>
      </c>
      <c r="C186" s="2" t="str">
        <f>IF(OR('Monitor Data'!G179="",ISBLANK('Monitor Data'!G179)),"",IF(C$4&gt;'Monitor Data'!G179,"",ABS(C$4-'Monitor Data'!G179)))</f>
        <v/>
      </c>
      <c r="D186" s="2" t="str">
        <f>IF(OR('Monitor Data'!J179="",ISBLANK('Monitor Data'!J179)),"",IF(D$4&gt;'Monitor Data'!J179,"",ABS(D$4-'Monitor Data'!J179)))</f>
        <v/>
      </c>
      <c r="E186" s="2" t="str">
        <f>IF(ISBLANK('Monitor Data'!K179),"",IF(E$4&gt;'Monitor Data'!K179,"",ABS(E$4-'Monitor Data'!K179)))</f>
        <v/>
      </c>
    </row>
    <row r="187" spans="1:5" x14ac:dyDescent="0.25">
      <c r="A187" s="4">
        <v>44375</v>
      </c>
      <c r="B187" s="2" t="str">
        <f>IF(OR('Monitor Data'!D180="",ISBLANK('Monitor Data'!D180)),"",IF(B$4&gt;'Monitor Data'!D180,"",ABS(B$4-'Monitor Data'!D180)))</f>
        <v/>
      </c>
      <c r="C187" s="2" t="str">
        <f>IF(OR('Monitor Data'!G180="",ISBLANK('Monitor Data'!G180)),"",IF(C$4&gt;'Monitor Data'!G180,"",ABS(C$4-'Monitor Data'!G180)))</f>
        <v/>
      </c>
      <c r="D187" s="2" t="str">
        <f>IF(OR('Monitor Data'!J180="",ISBLANK('Monitor Data'!J180)),"",IF(D$4&gt;'Monitor Data'!J180,"",ABS(D$4-'Monitor Data'!J180)))</f>
        <v/>
      </c>
      <c r="E187" s="2" t="str">
        <f>IF(ISBLANK('Monitor Data'!K180),"",IF(E$4&gt;'Monitor Data'!K180,"",ABS(E$4-'Monitor Data'!K180)))</f>
        <v/>
      </c>
    </row>
    <row r="188" spans="1:5" x14ac:dyDescent="0.25">
      <c r="A188" s="4">
        <v>44376</v>
      </c>
      <c r="B188" s="2" t="str">
        <f>IF(OR('Monitor Data'!D181="",ISBLANK('Monitor Data'!D181)),"",IF(B$4&gt;'Monitor Data'!D181,"",ABS(B$4-'Monitor Data'!D181)))</f>
        <v/>
      </c>
      <c r="C188" s="2" t="str">
        <f>IF(OR('Monitor Data'!G181="",ISBLANK('Monitor Data'!G181)),"",IF(C$4&gt;'Monitor Data'!G181,"",ABS(C$4-'Monitor Data'!G181)))</f>
        <v/>
      </c>
      <c r="D188" s="2" t="str">
        <f>IF(OR('Monitor Data'!J181="",ISBLANK('Monitor Data'!J181)),"",IF(D$4&gt;'Monitor Data'!J181,"",ABS(D$4-'Monitor Data'!J181)))</f>
        <v/>
      </c>
      <c r="E188" s="2" t="str">
        <f>IF(ISBLANK('Monitor Data'!K181),"",IF(E$4&gt;'Monitor Data'!K181,"",ABS(E$4-'Monitor Data'!K181)))</f>
        <v/>
      </c>
    </row>
    <row r="189" spans="1:5" x14ac:dyDescent="0.25">
      <c r="A189" s="4">
        <v>44377</v>
      </c>
      <c r="B189" s="2" t="str">
        <f>IF(OR('Monitor Data'!D182="",ISBLANK('Monitor Data'!D182)),"",IF(B$4&gt;'Monitor Data'!D182,"",ABS(B$4-'Monitor Data'!D182)))</f>
        <v/>
      </c>
      <c r="C189" s="2">
        <f>IF(OR('Monitor Data'!G182="",ISBLANK('Monitor Data'!G182)),"",IF(C$4&gt;'Monitor Data'!G182,"",ABS(C$4-'Monitor Data'!G182)))</f>
        <v>2.6499999999999986</v>
      </c>
      <c r="D189" s="2" t="str">
        <f>IF(OR('Monitor Data'!J182="",ISBLANK('Monitor Data'!J182)),"",IF(D$4&gt;'Monitor Data'!J182,"",ABS(D$4-'Monitor Data'!J182)))</f>
        <v/>
      </c>
      <c r="E189" s="2" t="str">
        <f>IF(ISBLANK('Monitor Data'!K182),"",IF(E$4&gt;'Monitor Data'!K182,"",ABS(E$4-'Monitor Data'!K182)))</f>
        <v/>
      </c>
    </row>
    <row r="190" spans="1:5" x14ac:dyDescent="0.25">
      <c r="A190" s="4">
        <v>44378</v>
      </c>
      <c r="B190" s="2" t="str">
        <f>IF(OR('Monitor Data'!D183="",ISBLANK('Monitor Data'!D183)),"",IF(B$4&gt;'Monitor Data'!D183,"",ABS(B$4-'Monitor Data'!D183)))</f>
        <v/>
      </c>
      <c r="C190" s="2" t="str">
        <f>IF(OR('Monitor Data'!G183="",ISBLANK('Monitor Data'!G183)),"",IF(C$4&gt;'Monitor Data'!G183,"",ABS(C$4-'Monitor Data'!G183)))</f>
        <v/>
      </c>
      <c r="D190" s="2" t="str">
        <f>IF(OR('Monitor Data'!J183="",ISBLANK('Monitor Data'!J183)),"",IF(D$4&gt;'Monitor Data'!J183,"",ABS(D$4-'Monitor Data'!J183)))</f>
        <v/>
      </c>
      <c r="E190" s="2" t="str">
        <f>IF(ISBLANK('Monitor Data'!K183),"",IF(E$4&gt;'Monitor Data'!K183,"",ABS(E$4-'Monitor Data'!K183)))</f>
        <v/>
      </c>
    </row>
    <row r="191" spans="1:5" x14ac:dyDescent="0.25">
      <c r="A191" s="4">
        <v>44379</v>
      </c>
      <c r="B191" s="2" t="str">
        <f>IF(OR('Monitor Data'!D184="",ISBLANK('Monitor Data'!D184)),"",IF(B$4&gt;'Monitor Data'!D184,"",ABS(B$4-'Monitor Data'!D184)))</f>
        <v/>
      </c>
      <c r="C191" s="2" t="str">
        <f>IF(OR('Monitor Data'!G184="",ISBLANK('Monitor Data'!G184)),"",IF(C$4&gt;'Monitor Data'!G184,"",ABS(C$4-'Monitor Data'!G184)))</f>
        <v/>
      </c>
      <c r="D191" s="2" t="str">
        <f>IF(OR('Monitor Data'!J184="",ISBLANK('Monitor Data'!J184)),"",IF(D$4&gt;'Monitor Data'!J184,"",ABS(D$4-'Monitor Data'!J184)))</f>
        <v/>
      </c>
      <c r="E191" s="2" t="str">
        <f>IF(ISBLANK('Monitor Data'!K184),"",IF(E$4&gt;'Monitor Data'!K184,"",ABS(E$4-'Monitor Data'!K184)))</f>
        <v/>
      </c>
    </row>
    <row r="192" spans="1:5" x14ac:dyDescent="0.25">
      <c r="A192" s="4">
        <v>44380</v>
      </c>
      <c r="B192" s="2">
        <f>IF(OR('Monitor Data'!D185="",ISBLANK('Monitor Data'!D185)),"",IF(B$4&gt;'Monitor Data'!D185,"",ABS(B$4-'Monitor Data'!D185)))</f>
        <v>11.25</v>
      </c>
      <c r="C192" s="2">
        <f>IF(OR('Monitor Data'!G185="",ISBLANK('Monitor Data'!G185)),"",IF(C$4&gt;'Monitor Data'!G185,"",ABS(C$4-'Monitor Data'!G185)))</f>
        <v>17.249999999999993</v>
      </c>
      <c r="D192" s="2">
        <f>IF(OR('Monitor Data'!J185="",ISBLANK('Monitor Data'!J185)),"",IF(D$4&gt;'Monitor Data'!J185,"",ABS(D$4-'Monitor Data'!J185)))</f>
        <v>21.700000000000003</v>
      </c>
      <c r="E192" s="2">
        <f>IF(ISBLANK('Monitor Data'!K185),"",IF(E$4&gt;'Monitor Data'!K185,"",ABS(E$4-'Monitor Data'!K185)))</f>
        <v>3.4000000000000021</v>
      </c>
    </row>
    <row r="193" spans="1:5" x14ac:dyDescent="0.25">
      <c r="A193" s="4">
        <v>44381</v>
      </c>
      <c r="B193" s="2" t="str">
        <f>IF(OR('Monitor Data'!D186="",ISBLANK('Monitor Data'!D186)),"",IF(B$4&gt;'Monitor Data'!D186,"",ABS(B$4-'Monitor Data'!D186)))</f>
        <v/>
      </c>
      <c r="C193" s="2" t="str">
        <f>IF(OR('Monitor Data'!G186="",ISBLANK('Monitor Data'!G186)),"",IF(C$4&gt;'Monitor Data'!G186,"",ABS(C$4-'Monitor Data'!G186)))</f>
        <v/>
      </c>
      <c r="D193" s="2" t="str">
        <f>IF(OR('Monitor Data'!J186="",ISBLANK('Monitor Data'!J186)),"",IF(D$4&gt;'Monitor Data'!J186,"",ABS(D$4-'Monitor Data'!J186)))</f>
        <v/>
      </c>
      <c r="E193" s="2" t="str">
        <f>IF(ISBLANK('Monitor Data'!K186),"",IF(E$4&gt;'Monitor Data'!K186,"",ABS(E$4-'Monitor Data'!K186)))</f>
        <v/>
      </c>
    </row>
    <row r="194" spans="1:5" x14ac:dyDescent="0.25">
      <c r="A194" s="4">
        <v>44382</v>
      </c>
      <c r="B194" s="2" t="str">
        <f>IF(OR('Monitor Data'!D187="",ISBLANK('Monitor Data'!D187)),"",IF(B$4&gt;'Monitor Data'!D187,"",ABS(B$4-'Monitor Data'!D187)))</f>
        <v/>
      </c>
      <c r="C194" s="2" t="str">
        <f>IF(OR('Monitor Data'!G187="",ISBLANK('Monitor Data'!G187)),"",IF(C$4&gt;'Monitor Data'!G187,"",ABS(C$4-'Monitor Data'!G187)))</f>
        <v/>
      </c>
      <c r="D194" s="2" t="str">
        <f>IF(OR('Monitor Data'!J187="",ISBLANK('Monitor Data'!J187)),"",IF(D$4&gt;'Monitor Data'!J187,"",ABS(D$4-'Monitor Data'!J187)))</f>
        <v/>
      </c>
      <c r="E194" s="2" t="str">
        <f>IF(ISBLANK('Monitor Data'!K187),"",IF(E$4&gt;'Monitor Data'!K187,"",ABS(E$4-'Monitor Data'!K187)))</f>
        <v/>
      </c>
    </row>
    <row r="195" spans="1:5" x14ac:dyDescent="0.25">
      <c r="A195" s="4">
        <v>44383</v>
      </c>
      <c r="B195" s="2">
        <f>IF(OR('Monitor Data'!D188="",ISBLANK('Monitor Data'!D188)),"",IF(B$4&gt;'Monitor Data'!D188,"",ABS(B$4-'Monitor Data'!D188)))</f>
        <v>21.75</v>
      </c>
      <c r="C195" s="2">
        <f>IF(OR('Monitor Data'!G188="",ISBLANK('Monitor Data'!G188)),"",IF(C$4&gt;'Monitor Data'!G188,"",ABS(C$4-'Monitor Data'!G188)))</f>
        <v>17.850000000000001</v>
      </c>
      <c r="D195" s="2">
        <f>IF(OR('Monitor Data'!J188="",ISBLANK('Monitor Data'!J188)),"",IF(D$4&gt;'Monitor Data'!J188,"",ABS(D$4-'Monitor Data'!J188)))</f>
        <v>14.100000000000001</v>
      </c>
      <c r="E195" s="2">
        <f>IF(ISBLANK('Monitor Data'!K188),"",IF(E$4&gt;'Monitor Data'!K188,"",ABS(E$4-'Monitor Data'!K188)))</f>
        <v>10.3</v>
      </c>
    </row>
    <row r="196" spans="1:5" x14ac:dyDescent="0.25">
      <c r="A196" s="4">
        <v>44384</v>
      </c>
      <c r="B196" s="2" t="str">
        <f>IF(OR('Monitor Data'!D189="",ISBLANK('Monitor Data'!D189)),"",IF(B$4&gt;'Monitor Data'!D189,"",ABS(B$4-'Monitor Data'!D189)))</f>
        <v/>
      </c>
      <c r="C196" s="2" t="str">
        <f>IF(OR('Monitor Data'!G189="",ISBLANK('Monitor Data'!G189)),"",IF(C$4&gt;'Monitor Data'!G189,"",ABS(C$4-'Monitor Data'!G189)))</f>
        <v/>
      </c>
      <c r="D196" s="2" t="str">
        <f>IF(OR('Monitor Data'!J189="",ISBLANK('Monitor Data'!J189)),"",IF(D$4&gt;'Monitor Data'!J189,"",ABS(D$4-'Monitor Data'!J189)))</f>
        <v/>
      </c>
      <c r="E196" s="2" t="str">
        <f>IF(ISBLANK('Monitor Data'!K189),"",IF(E$4&gt;'Monitor Data'!K189,"",ABS(E$4-'Monitor Data'!K189)))</f>
        <v/>
      </c>
    </row>
    <row r="197" spans="1:5" x14ac:dyDescent="0.25">
      <c r="A197" s="4">
        <v>44385</v>
      </c>
      <c r="B197" s="2" t="str">
        <f>IF(OR('Monitor Data'!D190="",ISBLANK('Monitor Data'!D190)),"",IF(B$4&gt;'Monitor Data'!D190,"",ABS(B$4-'Monitor Data'!D190)))</f>
        <v/>
      </c>
      <c r="C197" s="2" t="str">
        <f>IF(OR('Monitor Data'!G190="",ISBLANK('Monitor Data'!G190)),"",IF(C$4&gt;'Monitor Data'!G190,"",ABS(C$4-'Monitor Data'!G190)))</f>
        <v/>
      </c>
      <c r="D197" s="2" t="str">
        <f>IF(OR('Monitor Data'!J190="",ISBLANK('Monitor Data'!J190)),"",IF(D$4&gt;'Monitor Data'!J190,"",ABS(D$4-'Monitor Data'!J190)))</f>
        <v/>
      </c>
      <c r="E197" s="2" t="str">
        <f>IF(ISBLANK('Monitor Data'!K190),"",IF(E$4&gt;'Monitor Data'!K190,"",ABS(E$4-'Monitor Data'!K190)))</f>
        <v/>
      </c>
    </row>
    <row r="198" spans="1:5" x14ac:dyDescent="0.25">
      <c r="A198" s="4">
        <v>44386</v>
      </c>
      <c r="B198" s="2" t="str">
        <f>IF(OR('Monitor Data'!D191="",ISBLANK('Monitor Data'!D191)),"",IF(B$4&gt;'Monitor Data'!D191,"",ABS(B$4-'Monitor Data'!D191)))</f>
        <v/>
      </c>
      <c r="C198" s="2" t="str">
        <f>IF(OR('Monitor Data'!G191="",ISBLANK('Monitor Data'!G191)),"",IF(C$4&gt;'Monitor Data'!G191,"",ABS(C$4-'Monitor Data'!G191)))</f>
        <v/>
      </c>
      <c r="D198" s="2" t="str">
        <f>IF(OR('Monitor Data'!J191="",ISBLANK('Monitor Data'!J191)),"",IF(D$4&gt;'Monitor Data'!J191,"",ABS(D$4-'Monitor Data'!J191)))</f>
        <v/>
      </c>
      <c r="E198" s="2" t="str">
        <f>IF(ISBLANK('Monitor Data'!K191),"",IF(E$4&gt;'Monitor Data'!K191,"",ABS(E$4-'Monitor Data'!K191)))</f>
        <v/>
      </c>
    </row>
    <row r="199" spans="1:5" x14ac:dyDescent="0.25">
      <c r="A199" s="4">
        <v>44387</v>
      </c>
      <c r="B199" s="2" t="str">
        <f>IF(OR('Monitor Data'!D192="",ISBLANK('Monitor Data'!D192)),"",IF(B$4&gt;'Monitor Data'!D192,"",ABS(B$4-'Monitor Data'!D192)))</f>
        <v/>
      </c>
      <c r="C199" s="2" t="str">
        <f>IF(OR('Monitor Data'!G192="",ISBLANK('Monitor Data'!G192)),"",IF(C$4&gt;'Monitor Data'!G192,"",ABS(C$4-'Monitor Data'!G192)))</f>
        <v/>
      </c>
      <c r="D199" s="2" t="str">
        <f>IF(OR('Monitor Data'!J192="",ISBLANK('Monitor Data'!J192)),"",IF(D$4&gt;'Monitor Data'!J192,"",ABS(D$4-'Monitor Data'!J192)))</f>
        <v/>
      </c>
      <c r="E199" s="2" t="str">
        <f>IF(ISBLANK('Monitor Data'!K192),"",IF(E$4&gt;'Monitor Data'!K192,"",ABS(E$4-'Monitor Data'!K192)))</f>
        <v/>
      </c>
    </row>
    <row r="200" spans="1:5" x14ac:dyDescent="0.25">
      <c r="A200" s="4">
        <v>44388</v>
      </c>
      <c r="B200" s="2" t="str">
        <f>IF(OR('Monitor Data'!D193="",ISBLANK('Monitor Data'!D193)),"",IF(B$4&gt;'Monitor Data'!D193,"",ABS(B$4-'Monitor Data'!D193)))</f>
        <v/>
      </c>
      <c r="C200" s="2" t="str">
        <f>IF(OR('Monitor Data'!G193="",ISBLANK('Monitor Data'!G193)),"",IF(C$4&gt;'Monitor Data'!G193,"",ABS(C$4-'Monitor Data'!G193)))</f>
        <v/>
      </c>
      <c r="D200" s="2" t="str">
        <f>IF(OR('Monitor Data'!J193="",ISBLANK('Monitor Data'!J193)),"",IF(D$4&gt;'Monitor Data'!J193,"",ABS(D$4-'Monitor Data'!J193)))</f>
        <v/>
      </c>
      <c r="E200" s="2" t="str">
        <f>IF(ISBLANK('Monitor Data'!K193),"",IF(E$4&gt;'Monitor Data'!K193,"",ABS(E$4-'Monitor Data'!K193)))</f>
        <v/>
      </c>
    </row>
    <row r="201" spans="1:5" x14ac:dyDescent="0.25">
      <c r="A201" s="4">
        <v>44389</v>
      </c>
      <c r="B201" s="2" t="str">
        <f>IF(OR('Monitor Data'!D194="",ISBLANK('Monitor Data'!D194)),"",IF(B$4&gt;'Monitor Data'!D194,"",ABS(B$4-'Monitor Data'!D194)))</f>
        <v/>
      </c>
      <c r="C201" s="2" t="str">
        <f>IF(OR('Monitor Data'!G194="",ISBLANK('Monitor Data'!G194)),"",IF(C$4&gt;'Monitor Data'!G194,"",ABS(C$4-'Monitor Data'!G194)))</f>
        <v/>
      </c>
      <c r="D201" s="2" t="str">
        <f>IF(OR('Monitor Data'!J194="",ISBLANK('Monitor Data'!J194)),"",IF(D$4&gt;'Monitor Data'!J194,"",ABS(D$4-'Monitor Data'!J194)))</f>
        <v/>
      </c>
      <c r="E201" s="2" t="str">
        <f>IF(ISBLANK('Monitor Data'!K194),"",IF(E$4&gt;'Monitor Data'!K194,"",ABS(E$4-'Monitor Data'!K194)))</f>
        <v/>
      </c>
    </row>
    <row r="202" spans="1:5" x14ac:dyDescent="0.25">
      <c r="A202" s="4">
        <v>44390</v>
      </c>
      <c r="B202" s="2" t="str">
        <f>IF(OR('Monitor Data'!D195="",ISBLANK('Monitor Data'!D195)),"",IF(B$4&gt;'Monitor Data'!D195,"",ABS(B$4-'Monitor Data'!D195)))</f>
        <v/>
      </c>
      <c r="C202" s="2" t="str">
        <f>IF(OR('Monitor Data'!G195="",ISBLANK('Monitor Data'!G195)),"",IF(C$4&gt;'Monitor Data'!G195,"",ABS(C$4-'Monitor Data'!G195)))</f>
        <v/>
      </c>
      <c r="D202" s="2" t="str">
        <f>IF(OR('Monitor Data'!J195="",ISBLANK('Monitor Data'!J195)),"",IF(D$4&gt;'Monitor Data'!J195,"",ABS(D$4-'Monitor Data'!J195)))</f>
        <v/>
      </c>
      <c r="E202" s="2" t="str">
        <f>IF(ISBLANK('Monitor Data'!K195),"",IF(E$4&gt;'Monitor Data'!K195,"",ABS(E$4-'Monitor Data'!K195)))</f>
        <v/>
      </c>
    </row>
    <row r="203" spans="1:5" x14ac:dyDescent="0.25">
      <c r="A203" s="4">
        <v>44391</v>
      </c>
      <c r="B203" s="2" t="str">
        <f>IF(OR('Monitor Data'!D196="",ISBLANK('Monitor Data'!D196)),"",IF(B$4&gt;'Monitor Data'!D196,"",ABS(B$4-'Monitor Data'!D196)))</f>
        <v/>
      </c>
      <c r="C203" s="2" t="str">
        <f>IF(OR('Monitor Data'!G196="",ISBLANK('Monitor Data'!G196)),"",IF(C$4&gt;'Monitor Data'!G196,"",ABS(C$4-'Monitor Data'!G196)))</f>
        <v/>
      </c>
      <c r="D203" s="2" t="str">
        <f>IF(OR('Monitor Data'!J196="",ISBLANK('Monitor Data'!J196)),"",IF(D$4&gt;'Monitor Data'!J196,"",ABS(D$4-'Monitor Data'!J196)))</f>
        <v/>
      </c>
      <c r="E203" s="2" t="str">
        <f>IF(ISBLANK('Monitor Data'!K196),"",IF(E$4&gt;'Monitor Data'!K196,"",ABS(E$4-'Monitor Data'!K196)))</f>
        <v/>
      </c>
    </row>
    <row r="204" spans="1:5" x14ac:dyDescent="0.25">
      <c r="A204" s="4">
        <v>44392</v>
      </c>
      <c r="B204" s="2" t="str">
        <f>IF(OR('Monitor Data'!D197="",ISBLANK('Monitor Data'!D197)),"",IF(B$4&gt;'Monitor Data'!D197,"",ABS(B$4-'Monitor Data'!D197)))</f>
        <v/>
      </c>
      <c r="C204" s="2" t="str">
        <f>IF(OR('Monitor Data'!G197="",ISBLANK('Monitor Data'!G197)),"",IF(C$4&gt;'Monitor Data'!G197,"",ABS(C$4-'Monitor Data'!G197)))</f>
        <v/>
      </c>
      <c r="D204" s="2" t="str">
        <f>IF(OR('Monitor Data'!J197="",ISBLANK('Monitor Data'!J197)),"",IF(D$4&gt;'Monitor Data'!J197,"",ABS(D$4-'Monitor Data'!J197)))</f>
        <v/>
      </c>
      <c r="E204" s="2" t="str">
        <f>IF(ISBLANK('Monitor Data'!K197),"",IF(E$4&gt;'Monitor Data'!K197,"",ABS(E$4-'Monitor Data'!K197)))</f>
        <v/>
      </c>
    </row>
    <row r="205" spans="1:5" x14ac:dyDescent="0.25">
      <c r="A205" s="4">
        <v>44393</v>
      </c>
      <c r="B205" s="2" t="str">
        <f>IF(OR('Monitor Data'!D198="",ISBLANK('Monitor Data'!D198)),"",IF(B$4&gt;'Monitor Data'!D198,"",ABS(B$4-'Monitor Data'!D198)))</f>
        <v/>
      </c>
      <c r="C205" s="2" t="str">
        <f>IF(OR('Monitor Data'!G198="",ISBLANK('Monitor Data'!G198)),"",IF(C$4&gt;'Monitor Data'!G198,"",ABS(C$4-'Monitor Data'!G198)))</f>
        <v/>
      </c>
      <c r="D205" s="2" t="str">
        <f>IF(OR('Monitor Data'!J198="",ISBLANK('Monitor Data'!J198)),"",IF(D$4&gt;'Monitor Data'!J198,"",ABS(D$4-'Monitor Data'!J198)))</f>
        <v/>
      </c>
      <c r="E205" s="2" t="str">
        <f>IF(ISBLANK('Monitor Data'!K198),"",IF(E$4&gt;'Monitor Data'!K198,"",ABS(E$4-'Monitor Data'!K198)))</f>
        <v/>
      </c>
    </row>
    <row r="206" spans="1:5" x14ac:dyDescent="0.25">
      <c r="A206" s="4">
        <v>44394</v>
      </c>
      <c r="B206" s="2" t="str">
        <f>IF(OR('Monitor Data'!D199="",ISBLANK('Monitor Data'!D199)),"",IF(B$4&gt;'Monitor Data'!D199,"",ABS(B$4-'Monitor Data'!D199)))</f>
        <v/>
      </c>
      <c r="C206" s="2" t="str">
        <f>IF(OR('Monitor Data'!G199="",ISBLANK('Monitor Data'!G199)),"",IF(C$4&gt;'Monitor Data'!G199,"",ABS(C$4-'Monitor Data'!G199)))</f>
        <v/>
      </c>
      <c r="D206" s="2" t="str">
        <f>IF(OR('Monitor Data'!J199="",ISBLANK('Monitor Data'!J199)),"",IF(D$4&gt;'Monitor Data'!J199,"",ABS(D$4-'Monitor Data'!J199)))</f>
        <v/>
      </c>
      <c r="E206" s="2" t="str">
        <f>IF(ISBLANK('Monitor Data'!K199),"",IF(E$4&gt;'Monitor Data'!K199,"",ABS(E$4-'Monitor Data'!K199)))</f>
        <v/>
      </c>
    </row>
    <row r="207" spans="1:5" x14ac:dyDescent="0.25">
      <c r="A207" s="4">
        <v>44395</v>
      </c>
      <c r="B207" s="2" t="str">
        <f>IF(OR('Monitor Data'!D200="",ISBLANK('Monitor Data'!D200)),"",IF(B$4&gt;'Monitor Data'!D200,"",ABS(B$4-'Monitor Data'!D200)))</f>
        <v/>
      </c>
      <c r="C207" s="2">
        <f>IF(OR('Monitor Data'!G200="",ISBLANK('Monitor Data'!G200)),"",IF(C$4&gt;'Monitor Data'!G200,"",ABS(C$4-'Monitor Data'!G200)))</f>
        <v>5.5499999999999972</v>
      </c>
      <c r="D207" s="2" t="str">
        <f>IF(OR('Monitor Data'!J200="",ISBLANK('Monitor Data'!J200)),"",IF(D$4&gt;'Monitor Data'!J200,"",ABS(D$4-'Monitor Data'!J200)))</f>
        <v/>
      </c>
      <c r="E207" s="2">
        <f>IF(ISBLANK('Monitor Data'!K200),"",IF(E$4&gt;'Monitor Data'!K200,"",ABS(E$4-'Monitor Data'!K200)))</f>
        <v>2.5</v>
      </c>
    </row>
    <row r="208" spans="1:5" x14ac:dyDescent="0.25">
      <c r="A208" s="4">
        <v>44396</v>
      </c>
      <c r="B208" s="2" t="str">
        <f>IF(OR('Monitor Data'!D201="",ISBLANK('Monitor Data'!D201)),"",IF(B$4&gt;'Monitor Data'!D201,"",ABS(B$4-'Monitor Data'!D201)))</f>
        <v/>
      </c>
      <c r="C208" s="2" t="str">
        <f>IF(OR('Monitor Data'!G201="",ISBLANK('Monitor Data'!G201)),"",IF(C$4&gt;'Monitor Data'!G201,"",ABS(C$4-'Monitor Data'!G201)))</f>
        <v/>
      </c>
      <c r="D208" s="2" t="str">
        <f>IF(OR('Monitor Data'!J201="",ISBLANK('Monitor Data'!J201)),"",IF(D$4&gt;'Monitor Data'!J201,"",ABS(D$4-'Monitor Data'!J201)))</f>
        <v/>
      </c>
      <c r="E208" s="2" t="str">
        <f>IF(ISBLANK('Monitor Data'!K201),"",IF(E$4&gt;'Monitor Data'!K201,"",ABS(E$4-'Monitor Data'!K201)))</f>
        <v/>
      </c>
    </row>
    <row r="209" spans="1:5" x14ac:dyDescent="0.25">
      <c r="A209" s="4">
        <v>44397</v>
      </c>
      <c r="B209" s="2" t="str">
        <f>IF(OR('Monitor Data'!D202="",ISBLANK('Monitor Data'!D202)),"",IF(B$4&gt;'Monitor Data'!D202,"",ABS(B$4-'Monitor Data'!D202)))</f>
        <v/>
      </c>
      <c r="C209" s="2" t="str">
        <f>IF(OR('Monitor Data'!G202="",ISBLANK('Monitor Data'!G202)),"",IF(C$4&gt;'Monitor Data'!G202,"",ABS(C$4-'Monitor Data'!G202)))</f>
        <v/>
      </c>
      <c r="D209" s="2" t="str">
        <f>IF(OR('Monitor Data'!J202="",ISBLANK('Monitor Data'!J202)),"",IF(D$4&gt;'Monitor Data'!J202,"",ABS(D$4-'Monitor Data'!J202)))</f>
        <v/>
      </c>
      <c r="E209" s="2" t="str">
        <f>IF(ISBLANK('Monitor Data'!K202),"",IF(E$4&gt;'Monitor Data'!K202,"",ABS(E$4-'Monitor Data'!K202)))</f>
        <v/>
      </c>
    </row>
    <row r="210" spans="1:5" x14ac:dyDescent="0.25">
      <c r="A210" s="4">
        <v>44398</v>
      </c>
      <c r="B210" s="2">
        <f>IF(OR('Monitor Data'!D203="",ISBLANK('Monitor Data'!D203)),"",IF(B$4&gt;'Monitor Data'!D203,"",ABS(B$4-'Monitor Data'!D203)))</f>
        <v>23.049999999999997</v>
      </c>
      <c r="C210" s="2">
        <f>IF(OR('Monitor Data'!G203="",ISBLANK('Monitor Data'!G203)),"",IF(C$4&gt;'Monitor Data'!G203,"",ABS(C$4-'Monitor Data'!G203)))</f>
        <v>23.949999999999996</v>
      </c>
      <c r="D210" s="2">
        <f>IF(OR('Monitor Data'!J203="",ISBLANK('Monitor Data'!J203)),"",IF(D$4&gt;'Monitor Data'!J203,"",ABS(D$4-'Monitor Data'!J203)))</f>
        <v>23.75</v>
      </c>
      <c r="E210" s="2">
        <f>IF(ISBLANK('Monitor Data'!K203),"",IF(E$4&gt;'Monitor Data'!K203,"",ABS(E$4-'Monitor Data'!K203)))</f>
        <v>26.900000000000002</v>
      </c>
    </row>
    <row r="211" spans="1:5" x14ac:dyDescent="0.25">
      <c r="A211" s="4">
        <v>44399</v>
      </c>
      <c r="B211" s="2" t="str">
        <f>IF(OR('Monitor Data'!D204="",ISBLANK('Monitor Data'!D204)),"",IF(B$4&gt;'Monitor Data'!D204,"",ABS(B$4-'Monitor Data'!D204)))</f>
        <v/>
      </c>
      <c r="C211" s="2" t="str">
        <f>IF(OR('Monitor Data'!G204="",ISBLANK('Monitor Data'!G204)),"",IF(C$4&gt;'Monitor Data'!G204,"",ABS(C$4-'Monitor Data'!G204)))</f>
        <v/>
      </c>
      <c r="D211" s="2" t="str">
        <f>IF(OR('Monitor Data'!J204="",ISBLANK('Monitor Data'!J204)),"",IF(D$4&gt;'Monitor Data'!J204,"",ABS(D$4-'Monitor Data'!J204)))</f>
        <v/>
      </c>
      <c r="E211" s="2" t="str">
        <f>IF(ISBLANK('Monitor Data'!K204),"",IF(E$4&gt;'Monitor Data'!K204,"",ABS(E$4-'Monitor Data'!K204)))</f>
        <v/>
      </c>
    </row>
    <row r="212" spans="1:5" x14ac:dyDescent="0.25">
      <c r="A212" s="4">
        <v>44400</v>
      </c>
      <c r="B212" s="2" t="str">
        <f>IF(OR('Monitor Data'!D205="",ISBLANK('Monitor Data'!D205)),"",IF(B$4&gt;'Monitor Data'!D205,"",ABS(B$4-'Monitor Data'!D205)))</f>
        <v/>
      </c>
      <c r="C212" s="2" t="str">
        <f>IF(OR('Monitor Data'!G205="",ISBLANK('Monitor Data'!G205)),"",IF(C$4&gt;'Monitor Data'!G205,"",ABS(C$4-'Monitor Data'!G205)))</f>
        <v/>
      </c>
      <c r="D212" s="2" t="str">
        <f>IF(OR('Monitor Data'!J205="",ISBLANK('Monitor Data'!J205)),"",IF(D$4&gt;'Monitor Data'!J205,"",ABS(D$4-'Monitor Data'!J205)))</f>
        <v/>
      </c>
      <c r="E212" s="2" t="str">
        <f>IF(ISBLANK('Monitor Data'!K205),"",IF(E$4&gt;'Monitor Data'!K205,"",ABS(E$4-'Monitor Data'!K205)))</f>
        <v/>
      </c>
    </row>
    <row r="213" spans="1:5" x14ac:dyDescent="0.25">
      <c r="A213" s="4">
        <v>44401</v>
      </c>
      <c r="B213" s="2">
        <f>IF(OR('Monitor Data'!D206="",ISBLANK('Monitor Data'!D206)),"",IF(B$4&gt;'Monitor Data'!D206,"",ABS(B$4-'Monitor Data'!D206)))</f>
        <v>12.75</v>
      </c>
      <c r="C213" s="2">
        <f>IF(OR('Monitor Data'!G206="",ISBLANK('Monitor Data'!G206)),"",IF(C$4&gt;'Monitor Data'!G206,"",ABS(C$4-'Monitor Data'!G206)))</f>
        <v>14.649999999999999</v>
      </c>
      <c r="D213" s="2">
        <f>IF(OR('Monitor Data'!J206="",ISBLANK('Monitor Data'!J206)),"",IF(D$4&gt;'Monitor Data'!J206,"",ABS(D$4-'Monitor Data'!J206)))</f>
        <v>18.700000000000003</v>
      </c>
      <c r="E213" s="2" t="str">
        <f>IF(ISBLANK('Monitor Data'!K206),"",IF(E$4&gt;'Monitor Data'!K206,"",ABS(E$4-'Monitor Data'!K206)))</f>
        <v/>
      </c>
    </row>
    <row r="214" spans="1:5" x14ac:dyDescent="0.25">
      <c r="A214" s="4">
        <v>44402</v>
      </c>
      <c r="B214" s="2" t="str">
        <f>IF(OR('Monitor Data'!D207="",ISBLANK('Monitor Data'!D207)),"",IF(B$4&gt;'Monitor Data'!D207,"",ABS(B$4-'Monitor Data'!D207)))</f>
        <v/>
      </c>
      <c r="C214" s="2" t="str">
        <f>IF(OR('Monitor Data'!G207="",ISBLANK('Monitor Data'!G207)),"",IF(C$4&gt;'Monitor Data'!G207,"",ABS(C$4-'Monitor Data'!G207)))</f>
        <v/>
      </c>
      <c r="D214" s="2" t="str">
        <f>IF(OR('Monitor Data'!J207="",ISBLANK('Monitor Data'!J207)),"",IF(D$4&gt;'Monitor Data'!J207,"",ABS(D$4-'Monitor Data'!J207)))</f>
        <v/>
      </c>
      <c r="E214" s="2" t="str">
        <f>IF(ISBLANK('Monitor Data'!K207),"",IF(E$4&gt;'Monitor Data'!K207,"",ABS(E$4-'Monitor Data'!K207)))</f>
        <v/>
      </c>
    </row>
    <row r="215" spans="1:5" x14ac:dyDescent="0.25">
      <c r="A215" s="4">
        <v>44403</v>
      </c>
      <c r="B215" s="2" t="str">
        <f>IF(OR('Monitor Data'!D208="",ISBLANK('Monitor Data'!D208)),"",IF(B$4&gt;'Monitor Data'!D208,"",ABS(B$4-'Monitor Data'!D208)))</f>
        <v/>
      </c>
      <c r="C215" s="2" t="str">
        <f>IF(OR('Monitor Data'!G208="",ISBLANK('Monitor Data'!G208)),"",IF(C$4&gt;'Monitor Data'!G208,"",ABS(C$4-'Monitor Data'!G208)))</f>
        <v/>
      </c>
      <c r="D215" s="2" t="str">
        <f>IF(OR('Monitor Data'!J208="",ISBLANK('Monitor Data'!J208)),"",IF(D$4&gt;'Monitor Data'!J208,"",ABS(D$4-'Monitor Data'!J208)))</f>
        <v/>
      </c>
      <c r="E215" s="2" t="str">
        <f>IF(ISBLANK('Monitor Data'!K208),"",IF(E$4&gt;'Monitor Data'!K208,"",ABS(E$4-'Monitor Data'!K208)))</f>
        <v/>
      </c>
    </row>
    <row r="216" spans="1:5" x14ac:dyDescent="0.25">
      <c r="A216" s="4">
        <v>44404</v>
      </c>
      <c r="B216" s="2">
        <f>IF(OR('Monitor Data'!D209="",ISBLANK('Monitor Data'!D209)),"",IF(B$4&gt;'Monitor Data'!D209,"",ABS(B$4-'Monitor Data'!D209)))</f>
        <v>34.049999999999997</v>
      </c>
      <c r="C216" s="2">
        <f>IF(OR('Monitor Data'!G209="",ISBLANK('Monitor Data'!G209)),"",IF(C$4&gt;'Monitor Data'!G209,"",ABS(C$4-'Monitor Data'!G209)))</f>
        <v>27.049999999999997</v>
      </c>
      <c r="D216" s="2">
        <f>IF(OR('Monitor Data'!J209="",ISBLANK('Monitor Data'!J209)),"",IF(D$4&gt;'Monitor Data'!J209,"",ABS(D$4-'Monitor Data'!J209)))</f>
        <v>21.400000000000006</v>
      </c>
      <c r="E216" s="2">
        <f>IF(ISBLANK('Monitor Data'!K209),"",IF(E$4&gt;'Monitor Data'!K209,"",ABS(E$4-'Monitor Data'!K209)))</f>
        <v>18.500000000000004</v>
      </c>
    </row>
    <row r="217" spans="1:5" x14ac:dyDescent="0.25">
      <c r="A217" s="4">
        <v>44405</v>
      </c>
      <c r="B217" s="2" t="str">
        <f>IF(OR('Monitor Data'!D210="",ISBLANK('Monitor Data'!D210)),"",IF(B$4&gt;'Monitor Data'!D210,"",ABS(B$4-'Monitor Data'!D210)))</f>
        <v/>
      </c>
      <c r="C217" s="2" t="str">
        <f>IF(OR('Monitor Data'!G210="",ISBLANK('Monitor Data'!G210)),"",IF(C$4&gt;'Monitor Data'!G210,"",ABS(C$4-'Monitor Data'!G210)))</f>
        <v/>
      </c>
      <c r="D217" s="2" t="str">
        <f>IF(OR('Monitor Data'!J210="",ISBLANK('Monitor Data'!J210)),"",IF(D$4&gt;'Monitor Data'!J210,"",ABS(D$4-'Monitor Data'!J210)))</f>
        <v/>
      </c>
      <c r="E217" s="2" t="str">
        <f>IF(ISBLANK('Monitor Data'!K210),"",IF(E$4&gt;'Monitor Data'!K210,"",ABS(E$4-'Monitor Data'!K210)))</f>
        <v/>
      </c>
    </row>
    <row r="218" spans="1:5" x14ac:dyDescent="0.25">
      <c r="A218" s="4">
        <v>44406</v>
      </c>
      <c r="B218" s="2" t="str">
        <f>IF(OR('Monitor Data'!D211="",ISBLANK('Monitor Data'!D211)),"",IF(B$4&gt;'Monitor Data'!D211,"",ABS(B$4-'Monitor Data'!D211)))</f>
        <v/>
      </c>
      <c r="C218" s="2" t="str">
        <f>IF(OR('Monitor Data'!G211="",ISBLANK('Monitor Data'!G211)),"",IF(C$4&gt;'Monitor Data'!G211,"",ABS(C$4-'Monitor Data'!G211)))</f>
        <v/>
      </c>
      <c r="D218" s="2" t="str">
        <f>IF(OR('Monitor Data'!J211="",ISBLANK('Monitor Data'!J211)),"",IF(D$4&gt;'Monitor Data'!J211,"",ABS(D$4-'Monitor Data'!J211)))</f>
        <v/>
      </c>
      <c r="E218" s="2" t="str">
        <f>IF(ISBLANK('Monitor Data'!K211),"",IF(E$4&gt;'Monitor Data'!K211,"",ABS(E$4-'Monitor Data'!K211)))</f>
        <v/>
      </c>
    </row>
    <row r="219" spans="1:5" x14ac:dyDescent="0.25">
      <c r="A219" s="4">
        <v>44407</v>
      </c>
      <c r="B219" s="2">
        <f>IF(OR('Monitor Data'!D212="",ISBLANK('Monitor Data'!D212)),"",IF(B$4&gt;'Monitor Data'!D212,"",ABS(B$4-'Monitor Data'!D212)))</f>
        <v>10.75</v>
      </c>
      <c r="C219" s="2">
        <f>IF(OR('Monitor Data'!G212="",ISBLANK('Monitor Data'!G212)),"",IF(C$4&gt;'Monitor Data'!G212,"",ABS(C$4-'Monitor Data'!G212)))</f>
        <v>27.85</v>
      </c>
      <c r="D219" s="2">
        <f>IF(OR('Monitor Data'!J212="",ISBLANK('Monitor Data'!J212)),"",IF(D$4&gt;'Monitor Data'!J212,"",ABS(D$4-'Monitor Data'!J212)))</f>
        <v>0.20000000000000284</v>
      </c>
      <c r="E219" s="2">
        <f>IF(ISBLANK('Monitor Data'!K212),"",IF(E$4&gt;'Monitor Data'!K212,"",ABS(E$4-'Monitor Data'!K212)))</f>
        <v>26.099999999999998</v>
      </c>
    </row>
    <row r="220" spans="1:5" x14ac:dyDescent="0.25">
      <c r="A220" s="4">
        <v>44408</v>
      </c>
      <c r="B220" s="2" t="str">
        <f>IF(OR('Monitor Data'!D213="",ISBLANK('Monitor Data'!D213)),"",IF(B$4&gt;'Monitor Data'!D213,"",ABS(B$4-'Monitor Data'!D213)))</f>
        <v/>
      </c>
      <c r="C220" s="2" t="str">
        <f>IF(OR('Monitor Data'!G213="",ISBLANK('Monitor Data'!G213)),"",IF(C$4&gt;'Monitor Data'!G213,"",ABS(C$4-'Monitor Data'!G213)))</f>
        <v/>
      </c>
      <c r="D220" s="2" t="str">
        <f>IF(OR('Monitor Data'!J213="",ISBLANK('Monitor Data'!J213)),"",IF(D$4&gt;'Monitor Data'!J213,"",ABS(D$4-'Monitor Data'!J213)))</f>
        <v/>
      </c>
      <c r="E220" s="2" t="str">
        <f>IF(ISBLANK('Monitor Data'!K213),"",IF(E$4&gt;'Monitor Data'!K213,"",ABS(E$4-'Monitor Data'!K213)))</f>
        <v/>
      </c>
    </row>
    <row r="221" spans="1:5" x14ac:dyDescent="0.25">
      <c r="A221" s="4">
        <v>44409</v>
      </c>
      <c r="B221" s="2" t="str">
        <f>IF(OR('Monitor Data'!D214="",ISBLANK('Monitor Data'!D214)),"",IF(B$4&gt;'Monitor Data'!D214,"",ABS(B$4-'Monitor Data'!D214)))</f>
        <v/>
      </c>
      <c r="C221" s="2" t="str">
        <f>IF(OR('Monitor Data'!G214="",ISBLANK('Monitor Data'!G214)),"",IF(C$4&gt;'Monitor Data'!G214,"",ABS(C$4-'Monitor Data'!G214)))</f>
        <v/>
      </c>
      <c r="D221" s="2" t="str">
        <f>IF(OR('Monitor Data'!J214="",ISBLANK('Monitor Data'!J214)),"",IF(D$4&gt;'Monitor Data'!J214,"",ABS(D$4-'Monitor Data'!J214)))</f>
        <v/>
      </c>
      <c r="E221" s="2" t="str">
        <f>IF(ISBLANK('Monitor Data'!K214),"",IF(E$4&gt;'Monitor Data'!K214,"",ABS(E$4-'Monitor Data'!K214)))</f>
        <v/>
      </c>
    </row>
    <row r="222" spans="1:5" x14ac:dyDescent="0.25">
      <c r="A222" s="4">
        <v>44410</v>
      </c>
      <c r="B222" s="2" t="str">
        <f>IF(OR('Monitor Data'!D215="",ISBLANK('Monitor Data'!D215)),"",IF(B$4&gt;'Monitor Data'!D215,"",ABS(B$4-'Monitor Data'!D215)))</f>
        <v/>
      </c>
      <c r="C222" s="2">
        <f>IF(OR('Monitor Data'!G215="",ISBLANK('Monitor Data'!G215)),"",IF(C$4&gt;'Monitor Data'!G215,"",ABS(C$4-'Monitor Data'!G215)))</f>
        <v>5.5499999999999972</v>
      </c>
      <c r="D222" s="2">
        <f>IF(OR('Monitor Data'!J215="",ISBLANK('Monitor Data'!J215)),"",IF(D$4&gt;'Monitor Data'!J215,"",ABS(D$4-'Monitor Data'!J215)))</f>
        <v>3.4500000000000028</v>
      </c>
      <c r="E222" s="2">
        <f>IF(ISBLANK('Monitor Data'!K215),"",IF(E$4&gt;'Monitor Data'!K215,"",ABS(E$4-'Monitor Data'!K215)))</f>
        <v>7.6000000000000014</v>
      </c>
    </row>
    <row r="223" spans="1:5" x14ac:dyDescent="0.25">
      <c r="A223" s="4">
        <v>44411</v>
      </c>
      <c r="B223" s="2" t="str">
        <f>IF(OR('Monitor Data'!D216="",ISBLANK('Monitor Data'!D216)),"",IF(B$4&gt;'Monitor Data'!D216,"",ABS(B$4-'Monitor Data'!D216)))</f>
        <v/>
      </c>
      <c r="C223" s="2" t="str">
        <f>IF(OR('Monitor Data'!G216="",ISBLANK('Monitor Data'!G216)),"",IF(C$4&gt;'Monitor Data'!G216,"",ABS(C$4-'Monitor Data'!G216)))</f>
        <v/>
      </c>
      <c r="D223" s="2" t="str">
        <f>IF(OR('Monitor Data'!J216="",ISBLANK('Monitor Data'!J216)),"",IF(D$4&gt;'Monitor Data'!J216,"",ABS(D$4-'Monitor Data'!J216)))</f>
        <v/>
      </c>
      <c r="E223" s="2" t="str">
        <f>IF(ISBLANK('Monitor Data'!K216),"",IF(E$4&gt;'Monitor Data'!K216,"",ABS(E$4-'Monitor Data'!K216)))</f>
        <v/>
      </c>
    </row>
    <row r="224" spans="1:5" x14ac:dyDescent="0.25">
      <c r="A224" s="4">
        <v>44412</v>
      </c>
      <c r="B224" s="2" t="str">
        <f>IF(OR('Monitor Data'!D217="",ISBLANK('Monitor Data'!D217)),"",IF(B$4&gt;'Monitor Data'!D217,"",ABS(B$4-'Monitor Data'!D217)))</f>
        <v/>
      </c>
      <c r="C224" s="2" t="str">
        <f>IF(OR('Monitor Data'!G217="",ISBLANK('Monitor Data'!G217)),"",IF(C$4&gt;'Monitor Data'!G217,"",ABS(C$4-'Monitor Data'!G217)))</f>
        <v/>
      </c>
      <c r="D224" s="2" t="str">
        <f>IF(OR('Monitor Data'!J217="",ISBLANK('Monitor Data'!J217)),"",IF(D$4&gt;'Monitor Data'!J217,"",ABS(D$4-'Monitor Data'!J217)))</f>
        <v/>
      </c>
      <c r="E224" s="2" t="str">
        <f>IF(ISBLANK('Monitor Data'!K217),"",IF(E$4&gt;'Monitor Data'!K217,"",ABS(E$4-'Monitor Data'!K217)))</f>
        <v/>
      </c>
    </row>
    <row r="225" spans="1:5" x14ac:dyDescent="0.25">
      <c r="A225" s="4">
        <v>44413</v>
      </c>
      <c r="B225" s="2">
        <f>IF(OR('Monitor Data'!D218="",ISBLANK('Monitor Data'!D218)),"",IF(B$4&gt;'Monitor Data'!D218,"",ABS(B$4-'Monitor Data'!D218)))</f>
        <v>7.8500000000000014</v>
      </c>
      <c r="C225" s="2">
        <f>IF(OR('Monitor Data'!G218="",ISBLANK('Monitor Data'!G218)),"",IF(C$4&gt;'Monitor Data'!G218,"",ABS(C$4-'Monitor Data'!G218)))</f>
        <v>8.25</v>
      </c>
      <c r="D225" s="2">
        <f>IF(OR('Monitor Data'!J218="",ISBLANK('Monitor Data'!J218)),"",IF(D$4&gt;'Monitor Data'!J218,"",ABS(D$4-'Monitor Data'!J218)))</f>
        <v>5.5000000000000036</v>
      </c>
      <c r="E225" s="2">
        <f>IF(ISBLANK('Monitor Data'!K218),"",IF(E$4&gt;'Monitor Data'!K218,"",ABS(E$4-'Monitor Data'!K218)))</f>
        <v>6.5</v>
      </c>
    </row>
    <row r="226" spans="1:5" x14ac:dyDescent="0.25">
      <c r="A226" s="4">
        <v>44414</v>
      </c>
      <c r="B226" s="2" t="str">
        <f>IF(OR('Monitor Data'!D219="",ISBLANK('Monitor Data'!D219)),"",IF(B$4&gt;'Monitor Data'!D219,"",ABS(B$4-'Monitor Data'!D219)))</f>
        <v/>
      </c>
      <c r="C226" s="2" t="str">
        <f>IF(OR('Monitor Data'!G219="",ISBLANK('Monitor Data'!G219)),"",IF(C$4&gt;'Monitor Data'!G219,"",ABS(C$4-'Monitor Data'!G219)))</f>
        <v/>
      </c>
      <c r="D226" s="2" t="str">
        <f>IF(OR('Monitor Data'!J219="",ISBLANK('Monitor Data'!J219)),"",IF(D$4&gt;'Monitor Data'!J219,"",ABS(D$4-'Monitor Data'!J219)))</f>
        <v/>
      </c>
      <c r="E226" s="2" t="str">
        <f>IF(ISBLANK('Monitor Data'!K219),"",IF(E$4&gt;'Monitor Data'!K219,"",ABS(E$4-'Monitor Data'!K219)))</f>
        <v/>
      </c>
    </row>
    <row r="227" spans="1:5" x14ac:dyDescent="0.25">
      <c r="A227" s="4">
        <v>44415</v>
      </c>
      <c r="B227" s="2" t="str">
        <f>IF(OR('Monitor Data'!D220="",ISBLANK('Monitor Data'!D220)),"",IF(B$4&gt;'Monitor Data'!D220,"",ABS(B$4-'Monitor Data'!D220)))</f>
        <v/>
      </c>
      <c r="C227" s="2" t="str">
        <f>IF(OR('Monitor Data'!G220="",ISBLANK('Monitor Data'!G220)),"",IF(C$4&gt;'Monitor Data'!G220,"",ABS(C$4-'Monitor Data'!G220)))</f>
        <v/>
      </c>
      <c r="D227" s="2" t="str">
        <f>IF(OR('Monitor Data'!J220="",ISBLANK('Monitor Data'!J220)),"",IF(D$4&gt;'Monitor Data'!J220,"",ABS(D$4-'Monitor Data'!J220)))</f>
        <v/>
      </c>
      <c r="E227" s="2" t="str">
        <f>IF(ISBLANK('Monitor Data'!K220),"",IF(E$4&gt;'Monitor Data'!K220,"",ABS(E$4-'Monitor Data'!K220)))</f>
        <v/>
      </c>
    </row>
    <row r="228" spans="1:5" x14ac:dyDescent="0.25">
      <c r="A228" s="4">
        <v>44416</v>
      </c>
      <c r="B228" s="2">
        <f>IF(OR('Monitor Data'!D221="",ISBLANK('Monitor Data'!D221)),"",IF(B$4&gt;'Monitor Data'!D221,"",ABS(B$4-'Monitor Data'!D221)))</f>
        <v>5.8999999999999986</v>
      </c>
      <c r="C228" s="2" t="str">
        <f>IF(OR('Monitor Data'!G221="",ISBLANK('Monitor Data'!G221)),"",IF(C$4&gt;'Monitor Data'!G221,"",ABS(C$4-'Monitor Data'!G221)))</f>
        <v/>
      </c>
      <c r="D228" s="2">
        <f>IF(OR('Monitor Data'!J221="",ISBLANK('Monitor Data'!J221)),"",IF(D$4&gt;'Monitor Data'!J221,"",ABS(D$4-'Monitor Data'!J221)))</f>
        <v>8.1000000000000014</v>
      </c>
      <c r="E228" s="2">
        <f>IF(ISBLANK('Monitor Data'!K221),"",IF(E$4&gt;'Monitor Data'!K221,"",ABS(E$4-'Monitor Data'!K221)))</f>
        <v>5.5</v>
      </c>
    </row>
    <row r="229" spans="1:5" x14ac:dyDescent="0.25">
      <c r="A229" s="4">
        <v>44417</v>
      </c>
      <c r="B229" s="2" t="str">
        <f>IF(OR('Monitor Data'!D222="",ISBLANK('Monitor Data'!D222)),"",IF(B$4&gt;'Monitor Data'!D222,"",ABS(B$4-'Monitor Data'!D222)))</f>
        <v/>
      </c>
      <c r="C229" s="2" t="str">
        <f>IF(OR('Monitor Data'!G222="",ISBLANK('Monitor Data'!G222)),"",IF(C$4&gt;'Monitor Data'!G222,"",ABS(C$4-'Monitor Data'!G222)))</f>
        <v/>
      </c>
      <c r="D229" s="2" t="str">
        <f>IF(OR('Monitor Data'!J222="",ISBLANK('Monitor Data'!J222)),"",IF(D$4&gt;'Monitor Data'!J222,"",ABS(D$4-'Monitor Data'!J222)))</f>
        <v/>
      </c>
      <c r="E229" s="2" t="str">
        <f>IF(ISBLANK('Monitor Data'!K222),"",IF(E$4&gt;'Monitor Data'!K222,"",ABS(E$4-'Monitor Data'!K222)))</f>
        <v/>
      </c>
    </row>
    <row r="230" spans="1:5" x14ac:dyDescent="0.25">
      <c r="A230" s="4">
        <v>44418</v>
      </c>
      <c r="B230" s="2" t="str">
        <f>IF(OR('Monitor Data'!D223="",ISBLANK('Monitor Data'!D223)),"",IF(B$4&gt;'Monitor Data'!D223,"",ABS(B$4-'Monitor Data'!D223)))</f>
        <v/>
      </c>
      <c r="C230" s="2" t="str">
        <f>IF(OR('Monitor Data'!G223="",ISBLANK('Monitor Data'!G223)),"",IF(C$4&gt;'Monitor Data'!G223,"",ABS(C$4-'Monitor Data'!G223)))</f>
        <v/>
      </c>
      <c r="D230" s="2" t="str">
        <f>IF(OR('Monitor Data'!J223="",ISBLANK('Monitor Data'!J223)),"",IF(D$4&gt;'Monitor Data'!J223,"",ABS(D$4-'Monitor Data'!J223)))</f>
        <v/>
      </c>
      <c r="E230" s="2" t="str">
        <f>IF(ISBLANK('Monitor Data'!K223),"",IF(E$4&gt;'Monitor Data'!K223,"",ABS(E$4-'Monitor Data'!K223)))</f>
        <v/>
      </c>
    </row>
    <row r="231" spans="1:5" x14ac:dyDescent="0.25">
      <c r="A231" s="4">
        <v>44419</v>
      </c>
      <c r="B231" s="2">
        <f>IF(OR('Monitor Data'!D224="",ISBLANK('Monitor Data'!D224)),"",IF(B$4&gt;'Monitor Data'!D224,"",ABS(B$4-'Monitor Data'!D224)))</f>
        <v>14.950000000000003</v>
      </c>
      <c r="C231" s="2">
        <f>IF(OR('Monitor Data'!G224="",ISBLANK('Monitor Data'!G224)),"",IF(C$4&gt;'Monitor Data'!G224,"",ABS(C$4-'Monitor Data'!G224)))</f>
        <v>25.35</v>
      </c>
      <c r="D231" s="2">
        <f>IF(OR('Monitor Data'!J224="",ISBLANK('Monitor Data'!J224)),"",IF(D$4&gt;'Monitor Data'!J224,"",ABS(D$4-'Monitor Data'!J224)))</f>
        <v>7.2000000000000028</v>
      </c>
      <c r="E231" s="2">
        <f>IF(ISBLANK('Monitor Data'!K224),"",IF(E$4&gt;'Monitor Data'!K224,"",ABS(E$4-'Monitor Data'!K224)))</f>
        <v>10</v>
      </c>
    </row>
    <row r="232" spans="1:5" x14ac:dyDescent="0.25">
      <c r="A232" s="4">
        <v>44420</v>
      </c>
      <c r="B232" s="2" t="str">
        <f>IF(OR('Monitor Data'!D225="",ISBLANK('Monitor Data'!D225)),"",IF(B$4&gt;'Monitor Data'!D225,"",ABS(B$4-'Monitor Data'!D225)))</f>
        <v/>
      </c>
      <c r="C232" s="2" t="str">
        <f>IF(OR('Monitor Data'!G225="",ISBLANK('Monitor Data'!G225)),"",IF(C$4&gt;'Monitor Data'!G225,"",ABS(C$4-'Monitor Data'!G225)))</f>
        <v/>
      </c>
      <c r="D232" s="2" t="str">
        <f>IF(OR('Monitor Data'!J225="",ISBLANK('Monitor Data'!J225)),"",IF(D$4&gt;'Monitor Data'!J225,"",ABS(D$4-'Monitor Data'!J225)))</f>
        <v/>
      </c>
      <c r="E232" s="2" t="str">
        <f>IF(ISBLANK('Monitor Data'!K225),"",IF(E$4&gt;'Monitor Data'!K225,"",ABS(E$4-'Monitor Data'!K225)))</f>
        <v/>
      </c>
    </row>
    <row r="233" spans="1:5" x14ac:dyDescent="0.25">
      <c r="A233" s="4">
        <v>44421</v>
      </c>
      <c r="B233" s="2" t="str">
        <f>IF(OR('Monitor Data'!D226="",ISBLANK('Monitor Data'!D226)),"",IF(B$4&gt;'Monitor Data'!D226,"",ABS(B$4-'Monitor Data'!D226)))</f>
        <v/>
      </c>
      <c r="C233" s="2" t="str">
        <f>IF(OR('Monitor Data'!G226="",ISBLANK('Monitor Data'!G226)),"",IF(C$4&gt;'Monitor Data'!G226,"",ABS(C$4-'Monitor Data'!G226)))</f>
        <v/>
      </c>
      <c r="D233" s="2" t="str">
        <f>IF(OR('Monitor Data'!J226="",ISBLANK('Monitor Data'!J226)),"",IF(D$4&gt;'Monitor Data'!J226,"",ABS(D$4-'Monitor Data'!J226)))</f>
        <v/>
      </c>
      <c r="E233" s="2" t="str">
        <f>IF(ISBLANK('Monitor Data'!K226),"",IF(E$4&gt;'Monitor Data'!K226,"",ABS(E$4-'Monitor Data'!K226)))</f>
        <v/>
      </c>
    </row>
    <row r="234" spans="1:5" x14ac:dyDescent="0.25">
      <c r="A234" s="4">
        <v>44422</v>
      </c>
      <c r="B234" s="2">
        <f>IF(OR('Monitor Data'!D227="",ISBLANK('Monitor Data'!D227)),"",IF(B$4&gt;'Monitor Data'!D227,"",ABS(B$4-'Monitor Data'!D227)))</f>
        <v>6.9499999999999993</v>
      </c>
      <c r="C234" s="2">
        <f>IF(OR('Monitor Data'!G227="",ISBLANK('Monitor Data'!G227)),"",IF(C$4&gt;'Monitor Data'!G227,"",ABS(C$4-'Monitor Data'!G227)))</f>
        <v>8.1000000000000014</v>
      </c>
      <c r="D234" s="2">
        <f>IF(OR('Monitor Data'!J227="",ISBLANK('Monitor Data'!J227)),"",IF(D$4&gt;'Monitor Data'!J227,"",ABS(D$4-'Monitor Data'!J227)))</f>
        <v>1.2000000000000028</v>
      </c>
      <c r="E234" s="2">
        <f>IF(ISBLANK('Monitor Data'!K227),"",IF(E$4&gt;'Monitor Data'!K227,"",ABS(E$4-'Monitor Data'!K227)))</f>
        <v>5.9000000000000021</v>
      </c>
    </row>
    <row r="235" spans="1:5" x14ac:dyDescent="0.25">
      <c r="A235" s="4">
        <v>44423</v>
      </c>
      <c r="B235" s="2" t="str">
        <f>IF(OR('Monitor Data'!D228="",ISBLANK('Monitor Data'!D228)),"",IF(B$4&gt;'Monitor Data'!D228,"",ABS(B$4-'Monitor Data'!D228)))</f>
        <v/>
      </c>
      <c r="C235" s="2" t="str">
        <f>IF(OR('Monitor Data'!G228="",ISBLANK('Monitor Data'!G228)),"",IF(C$4&gt;'Monitor Data'!G228,"",ABS(C$4-'Monitor Data'!G228)))</f>
        <v/>
      </c>
      <c r="D235" s="2" t="str">
        <f>IF(OR('Monitor Data'!J228="",ISBLANK('Monitor Data'!J228)),"",IF(D$4&gt;'Monitor Data'!J228,"",ABS(D$4-'Monitor Data'!J228)))</f>
        <v/>
      </c>
      <c r="E235" s="2" t="str">
        <f>IF(ISBLANK('Monitor Data'!K228),"",IF(E$4&gt;'Monitor Data'!K228,"",ABS(E$4-'Monitor Data'!K228)))</f>
        <v/>
      </c>
    </row>
    <row r="236" spans="1:5" x14ac:dyDescent="0.25">
      <c r="A236" s="4">
        <v>44424</v>
      </c>
      <c r="B236" s="2" t="str">
        <f>IF(OR('Monitor Data'!D229="",ISBLANK('Monitor Data'!D229)),"",IF(B$4&gt;'Monitor Data'!D229,"",ABS(B$4-'Monitor Data'!D229)))</f>
        <v/>
      </c>
      <c r="C236" s="2" t="str">
        <f>IF(OR('Monitor Data'!G229="",ISBLANK('Monitor Data'!G229)),"",IF(C$4&gt;'Monitor Data'!G229,"",ABS(C$4-'Monitor Data'!G229)))</f>
        <v/>
      </c>
      <c r="D236" s="2" t="str">
        <f>IF(OR('Monitor Data'!J229="",ISBLANK('Monitor Data'!J229)),"",IF(D$4&gt;'Monitor Data'!J229,"",ABS(D$4-'Monitor Data'!J229)))</f>
        <v/>
      </c>
      <c r="E236" s="2" t="str">
        <f>IF(ISBLANK('Monitor Data'!K229),"",IF(E$4&gt;'Monitor Data'!K229,"",ABS(E$4-'Monitor Data'!K229)))</f>
        <v/>
      </c>
    </row>
    <row r="237" spans="1:5" x14ac:dyDescent="0.25">
      <c r="A237" s="4">
        <v>44425</v>
      </c>
      <c r="B237" s="2">
        <f>IF(OR('Monitor Data'!D230="",ISBLANK('Monitor Data'!D230)),"",IF(B$4&gt;'Monitor Data'!D230,"",ABS(B$4-'Monitor Data'!D230)))</f>
        <v>12.350000000000001</v>
      </c>
      <c r="C237" s="2">
        <f>IF(OR('Monitor Data'!G230="",ISBLANK('Monitor Data'!G230)),"",IF(C$4&gt;'Monitor Data'!G230,"",ABS(C$4-'Monitor Data'!G230)))</f>
        <v>7.0499999999999972</v>
      </c>
      <c r="D237" s="2">
        <f>IF(OR('Monitor Data'!J230="",ISBLANK('Monitor Data'!J230)),"",IF(D$4&gt;'Monitor Data'!J230,"",ABS(D$4-'Monitor Data'!J230)))</f>
        <v>0.30000000000000426</v>
      </c>
      <c r="E237" s="2">
        <f>IF(ISBLANK('Monitor Data'!K230),"",IF(E$4&gt;'Monitor Data'!K230,"",ABS(E$4-'Monitor Data'!K230)))</f>
        <v>9.1000000000000014</v>
      </c>
    </row>
    <row r="238" spans="1:5" x14ac:dyDescent="0.25">
      <c r="A238" s="4">
        <v>44426</v>
      </c>
      <c r="B238" s="2" t="str">
        <f>IF(OR('Monitor Data'!D231="",ISBLANK('Monitor Data'!D231)),"",IF(B$4&gt;'Monitor Data'!D231,"",ABS(B$4-'Monitor Data'!D231)))</f>
        <v/>
      </c>
      <c r="C238" s="2" t="str">
        <f>IF(OR('Monitor Data'!G231="",ISBLANK('Monitor Data'!G231)),"",IF(C$4&gt;'Monitor Data'!G231,"",ABS(C$4-'Monitor Data'!G231)))</f>
        <v/>
      </c>
      <c r="D238" s="2" t="str">
        <f>IF(OR('Monitor Data'!J231="",ISBLANK('Monitor Data'!J231)),"",IF(D$4&gt;'Monitor Data'!J231,"",ABS(D$4-'Monitor Data'!J231)))</f>
        <v/>
      </c>
      <c r="E238" s="2" t="str">
        <f>IF(ISBLANK('Monitor Data'!K231),"",IF(E$4&gt;'Monitor Data'!K231,"",ABS(E$4-'Monitor Data'!K231)))</f>
        <v/>
      </c>
    </row>
    <row r="239" spans="1:5" x14ac:dyDescent="0.25">
      <c r="A239" s="4">
        <v>44427</v>
      </c>
      <c r="B239" s="2" t="str">
        <f>IF(OR('Monitor Data'!D232="",ISBLANK('Monitor Data'!D232)),"",IF(B$4&gt;'Monitor Data'!D232,"",ABS(B$4-'Monitor Data'!D232)))</f>
        <v/>
      </c>
      <c r="C239" s="2" t="str">
        <f>IF(OR('Monitor Data'!G232="",ISBLANK('Monitor Data'!G232)),"",IF(C$4&gt;'Monitor Data'!G232,"",ABS(C$4-'Monitor Data'!G232)))</f>
        <v/>
      </c>
      <c r="D239" s="2" t="str">
        <f>IF(OR('Monitor Data'!J232="",ISBLANK('Monitor Data'!J232)),"",IF(D$4&gt;'Monitor Data'!J232,"",ABS(D$4-'Monitor Data'!J232)))</f>
        <v/>
      </c>
      <c r="E239" s="2" t="str">
        <f>IF(ISBLANK('Monitor Data'!K232),"",IF(E$4&gt;'Monitor Data'!K232,"",ABS(E$4-'Monitor Data'!K232)))</f>
        <v/>
      </c>
    </row>
    <row r="240" spans="1:5" x14ac:dyDescent="0.25">
      <c r="A240" s="4">
        <v>44428</v>
      </c>
      <c r="B240" s="2">
        <f>IF(OR('Monitor Data'!D233="",ISBLANK('Monitor Data'!D233)),"",IF(B$4&gt;'Monitor Data'!D233,"",ABS(B$4-'Monitor Data'!D233)))</f>
        <v>12.399999999999999</v>
      </c>
      <c r="C240" s="2">
        <f>IF(OR('Monitor Data'!G233="",ISBLANK('Monitor Data'!G233)),"",IF(C$4&gt;'Monitor Data'!G233,"",ABS(C$4-'Monitor Data'!G233)))</f>
        <v>10.199999999999996</v>
      </c>
      <c r="D240" s="2">
        <f>IF(OR('Monitor Data'!J233="",ISBLANK('Monitor Data'!J233)),"",IF(D$4&gt;'Monitor Data'!J233,"",ABS(D$4-'Monitor Data'!J233)))</f>
        <v>7.2000000000000028</v>
      </c>
      <c r="E240" s="2">
        <f>IF(ISBLANK('Monitor Data'!K233),"",IF(E$4&gt;'Monitor Data'!K233,"",ABS(E$4-'Monitor Data'!K233)))</f>
        <v>5.5</v>
      </c>
    </row>
    <row r="241" spans="1:5" x14ac:dyDescent="0.25">
      <c r="A241" s="4">
        <v>44429</v>
      </c>
      <c r="B241" s="2" t="str">
        <f>IF(OR('Monitor Data'!D234="",ISBLANK('Monitor Data'!D234)),"",IF(B$4&gt;'Monitor Data'!D234,"",ABS(B$4-'Monitor Data'!D234)))</f>
        <v/>
      </c>
      <c r="C241" s="2" t="str">
        <f>IF(OR('Monitor Data'!G234="",ISBLANK('Monitor Data'!G234)),"",IF(C$4&gt;'Monitor Data'!G234,"",ABS(C$4-'Monitor Data'!G234)))</f>
        <v/>
      </c>
      <c r="D241" s="2" t="str">
        <f>IF(OR('Monitor Data'!J234="",ISBLANK('Monitor Data'!J234)),"",IF(D$4&gt;'Monitor Data'!J234,"",ABS(D$4-'Monitor Data'!J234)))</f>
        <v/>
      </c>
      <c r="E241" s="2" t="str">
        <f>IF(ISBLANK('Monitor Data'!K234),"",IF(E$4&gt;'Monitor Data'!K234,"",ABS(E$4-'Monitor Data'!K234)))</f>
        <v/>
      </c>
    </row>
    <row r="242" spans="1:5" x14ac:dyDescent="0.25">
      <c r="A242" s="4">
        <v>44430</v>
      </c>
      <c r="B242" s="2" t="str">
        <f>IF(OR('Monitor Data'!D235="",ISBLANK('Monitor Data'!D235)),"",IF(B$4&gt;'Monitor Data'!D235,"",ABS(B$4-'Monitor Data'!D235)))</f>
        <v/>
      </c>
      <c r="C242" s="2" t="str">
        <f>IF(OR('Monitor Data'!G235="",ISBLANK('Monitor Data'!G235)),"",IF(C$4&gt;'Monitor Data'!G235,"",ABS(C$4-'Monitor Data'!G235)))</f>
        <v/>
      </c>
      <c r="D242" s="2" t="str">
        <f>IF(OR('Monitor Data'!J235="",ISBLANK('Monitor Data'!J235)),"",IF(D$4&gt;'Monitor Data'!J235,"",ABS(D$4-'Monitor Data'!J235)))</f>
        <v/>
      </c>
      <c r="E242" s="2" t="str">
        <f>IF(ISBLANK('Monitor Data'!K235),"",IF(E$4&gt;'Monitor Data'!K235,"",ABS(E$4-'Monitor Data'!K235)))</f>
        <v/>
      </c>
    </row>
    <row r="243" spans="1:5" x14ac:dyDescent="0.25">
      <c r="A243" s="4">
        <v>44431</v>
      </c>
      <c r="B243" s="2" t="str">
        <f>IF(OR('Monitor Data'!D236="",ISBLANK('Monitor Data'!D236)),"",IF(B$4&gt;'Monitor Data'!D236,"",ABS(B$4-'Monitor Data'!D236)))</f>
        <v/>
      </c>
      <c r="C243" s="2">
        <f>IF(OR('Monitor Data'!G236="",ISBLANK('Monitor Data'!G236)),"",IF(C$4&gt;'Monitor Data'!G236,"",ABS(C$4-'Monitor Data'!G236)))</f>
        <v>13.850000000000001</v>
      </c>
      <c r="D243" s="2" t="str">
        <f>IF(OR('Monitor Data'!J236="",ISBLANK('Monitor Data'!J236)),"",IF(D$4&gt;'Monitor Data'!J236,"",ABS(D$4-'Monitor Data'!J236)))</f>
        <v/>
      </c>
      <c r="E243" s="2">
        <f>IF(ISBLANK('Monitor Data'!K236),"",IF(E$4&gt;'Monitor Data'!K236,"",ABS(E$4-'Monitor Data'!K236)))</f>
        <v>4.3000000000000007</v>
      </c>
    </row>
    <row r="244" spans="1:5" x14ac:dyDescent="0.25">
      <c r="A244" s="4">
        <v>44432</v>
      </c>
      <c r="B244" s="2" t="str">
        <f>IF(OR('Monitor Data'!D237="",ISBLANK('Monitor Data'!D237)),"",IF(B$4&gt;'Monitor Data'!D237,"",ABS(B$4-'Monitor Data'!D237)))</f>
        <v/>
      </c>
      <c r="C244" s="2" t="str">
        <f>IF(OR('Monitor Data'!G237="",ISBLANK('Monitor Data'!G237)),"",IF(C$4&gt;'Monitor Data'!G237,"",ABS(C$4-'Monitor Data'!G237)))</f>
        <v/>
      </c>
      <c r="D244" s="2" t="str">
        <f>IF(OR('Monitor Data'!J237="",ISBLANK('Monitor Data'!J237)),"",IF(D$4&gt;'Monitor Data'!J237,"",ABS(D$4-'Monitor Data'!J237)))</f>
        <v/>
      </c>
      <c r="E244" s="2" t="str">
        <f>IF(ISBLANK('Monitor Data'!K237),"",IF(E$4&gt;'Monitor Data'!K237,"",ABS(E$4-'Monitor Data'!K237)))</f>
        <v/>
      </c>
    </row>
    <row r="245" spans="1:5" x14ac:dyDescent="0.25">
      <c r="A245" s="4">
        <v>44433</v>
      </c>
      <c r="B245" s="2" t="str">
        <f>IF(OR('Monitor Data'!D238="",ISBLANK('Monitor Data'!D238)),"",IF(B$4&gt;'Monitor Data'!D238,"",ABS(B$4-'Monitor Data'!D238)))</f>
        <v/>
      </c>
      <c r="C245" s="2" t="str">
        <f>IF(OR('Monitor Data'!G238="",ISBLANK('Monitor Data'!G238)),"",IF(C$4&gt;'Monitor Data'!G238,"",ABS(C$4-'Monitor Data'!G238)))</f>
        <v/>
      </c>
      <c r="D245" s="2" t="str">
        <f>IF(OR('Monitor Data'!J238="",ISBLANK('Monitor Data'!J238)),"",IF(D$4&gt;'Monitor Data'!J238,"",ABS(D$4-'Monitor Data'!J238)))</f>
        <v/>
      </c>
      <c r="E245" s="2" t="str">
        <f>IF(ISBLANK('Monitor Data'!K238),"",IF(E$4&gt;'Monitor Data'!K238,"",ABS(E$4-'Monitor Data'!K238)))</f>
        <v/>
      </c>
    </row>
    <row r="246" spans="1:5" x14ac:dyDescent="0.25">
      <c r="A246" s="4">
        <v>44434</v>
      </c>
      <c r="B246" s="2" t="str">
        <f>IF(OR('Monitor Data'!D239="",ISBLANK('Monitor Data'!D239)),"",IF(B$4&gt;'Monitor Data'!D239,"",ABS(B$4-'Monitor Data'!D239)))</f>
        <v/>
      </c>
      <c r="C246" s="2" t="str">
        <f>IF(OR('Monitor Data'!G239="",ISBLANK('Monitor Data'!G239)),"",IF(C$4&gt;'Monitor Data'!G239,"",ABS(C$4-'Monitor Data'!G239)))</f>
        <v/>
      </c>
      <c r="D246" s="2" t="str">
        <f>IF(OR('Monitor Data'!J239="",ISBLANK('Monitor Data'!J239)),"",IF(D$4&gt;'Monitor Data'!J239,"",ABS(D$4-'Monitor Data'!J239)))</f>
        <v/>
      </c>
      <c r="E246" s="2">
        <f>IF(ISBLANK('Monitor Data'!K239),"",IF(E$4&gt;'Monitor Data'!K239,"",ABS(E$4-'Monitor Data'!K239)))</f>
        <v>2.1999999999999993</v>
      </c>
    </row>
    <row r="247" spans="1:5" x14ac:dyDescent="0.25">
      <c r="A247" s="4">
        <v>44435</v>
      </c>
      <c r="B247" s="2" t="str">
        <f>IF(OR('Monitor Data'!D240="",ISBLANK('Monitor Data'!D240)),"",IF(B$4&gt;'Monitor Data'!D240,"",ABS(B$4-'Monitor Data'!D240)))</f>
        <v/>
      </c>
      <c r="C247" s="2" t="str">
        <f>IF(OR('Monitor Data'!G240="",ISBLANK('Monitor Data'!G240)),"",IF(C$4&gt;'Monitor Data'!G240,"",ABS(C$4-'Monitor Data'!G240)))</f>
        <v/>
      </c>
      <c r="D247" s="2" t="str">
        <f>IF(OR('Monitor Data'!J240="",ISBLANK('Monitor Data'!J240)),"",IF(D$4&gt;'Monitor Data'!J240,"",ABS(D$4-'Monitor Data'!J240)))</f>
        <v/>
      </c>
      <c r="E247" s="2" t="str">
        <f>IF(ISBLANK('Monitor Data'!K240),"",IF(E$4&gt;'Monitor Data'!K240,"",ABS(E$4-'Monitor Data'!K240)))</f>
        <v/>
      </c>
    </row>
    <row r="248" spans="1:5" x14ac:dyDescent="0.25">
      <c r="A248" s="4">
        <v>44436</v>
      </c>
      <c r="B248" s="2" t="str">
        <f>IF(OR('Monitor Data'!D241="",ISBLANK('Monitor Data'!D241)),"",IF(B$4&gt;'Monitor Data'!D241,"",ABS(B$4-'Monitor Data'!D241)))</f>
        <v/>
      </c>
      <c r="C248" s="2" t="str">
        <f>IF(OR('Monitor Data'!G241="",ISBLANK('Monitor Data'!G241)),"",IF(C$4&gt;'Monitor Data'!G241,"",ABS(C$4-'Monitor Data'!G241)))</f>
        <v/>
      </c>
      <c r="D248" s="2" t="str">
        <f>IF(OR('Monitor Data'!J241="",ISBLANK('Monitor Data'!J241)),"",IF(D$4&gt;'Monitor Data'!J241,"",ABS(D$4-'Monitor Data'!J241)))</f>
        <v/>
      </c>
      <c r="E248" s="2" t="str">
        <f>IF(ISBLANK('Monitor Data'!K241),"",IF(E$4&gt;'Monitor Data'!K241,"",ABS(E$4-'Monitor Data'!K241)))</f>
        <v/>
      </c>
    </row>
    <row r="249" spans="1:5" x14ac:dyDescent="0.25">
      <c r="A249" s="4">
        <v>44437</v>
      </c>
      <c r="B249" s="2">
        <f>IF(OR('Monitor Data'!D242="",ISBLANK('Monitor Data'!D242)),"",IF(B$4&gt;'Monitor Data'!D242,"",ABS(B$4-'Monitor Data'!D242)))</f>
        <v>0.64999999999999858</v>
      </c>
      <c r="C249" s="2">
        <f>IF(OR('Monitor Data'!G242="",ISBLANK('Monitor Data'!G242)),"",IF(C$4&gt;'Monitor Data'!G242,"",ABS(C$4-'Monitor Data'!G242)))</f>
        <v>5.3499999999999979</v>
      </c>
      <c r="D249" s="2">
        <f>IF(OR('Monitor Data'!J242="",ISBLANK('Monitor Data'!J242)),"",IF(D$4&gt;'Monitor Data'!J242,"",ABS(D$4-'Monitor Data'!J242)))</f>
        <v>7.9000000000000021</v>
      </c>
      <c r="E249" s="2">
        <f>IF(ISBLANK('Monitor Data'!K242),"",IF(E$4&gt;'Monitor Data'!K242,"",ABS(E$4-'Monitor Data'!K242)))</f>
        <v>8.6999999999999993</v>
      </c>
    </row>
    <row r="250" spans="1:5" x14ac:dyDescent="0.25">
      <c r="A250" s="4">
        <v>44438</v>
      </c>
      <c r="B250" s="2" t="str">
        <f>IF(OR('Monitor Data'!D243="",ISBLANK('Monitor Data'!D243)),"",IF(B$4&gt;'Monitor Data'!D243,"",ABS(B$4-'Monitor Data'!D243)))</f>
        <v/>
      </c>
      <c r="C250" s="2" t="str">
        <f>IF(OR('Monitor Data'!G243="",ISBLANK('Monitor Data'!G243)),"",IF(C$4&gt;'Monitor Data'!G243,"",ABS(C$4-'Monitor Data'!G243)))</f>
        <v/>
      </c>
      <c r="D250" s="2" t="str">
        <f>IF(OR('Monitor Data'!J243="",ISBLANK('Monitor Data'!J243)),"",IF(D$4&gt;'Monitor Data'!J243,"",ABS(D$4-'Monitor Data'!J243)))</f>
        <v/>
      </c>
      <c r="E250" s="2" t="str">
        <f>IF(ISBLANK('Monitor Data'!K243),"",IF(E$4&gt;'Monitor Data'!K243,"",ABS(E$4-'Monitor Data'!K243)))</f>
        <v/>
      </c>
    </row>
    <row r="251" spans="1:5" x14ac:dyDescent="0.25">
      <c r="A251" s="4">
        <v>44439</v>
      </c>
      <c r="B251" s="2" t="str">
        <f>IF(OR('Monitor Data'!D244="",ISBLANK('Monitor Data'!D244)),"",IF(B$4&gt;'Monitor Data'!D244,"",ABS(B$4-'Monitor Data'!D244)))</f>
        <v/>
      </c>
      <c r="C251" s="2" t="str">
        <f>IF(OR('Monitor Data'!G244="",ISBLANK('Monitor Data'!G244)),"",IF(C$4&gt;'Monitor Data'!G244,"",ABS(C$4-'Monitor Data'!G244)))</f>
        <v/>
      </c>
      <c r="D251" s="2" t="str">
        <f>IF(OR('Monitor Data'!J244="",ISBLANK('Monitor Data'!J244)),"",IF(D$4&gt;'Monitor Data'!J244,"",ABS(D$4-'Monitor Data'!J244)))</f>
        <v/>
      </c>
      <c r="E251" s="2" t="str">
        <f>IF(ISBLANK('Monitor Data'!K244),"",IF(E$4&gt;'Monitor Data'!K244,"",ABS(E$4-'Monitor Data'!K244)))</f>
        <v/>
      </c>
    </row>
    <row r="252" spans="1:5" x14ac:dyDescent="0.25">
      <c r="A252" s="4">
        <v>44440</v>
      </c>
      <c r="B252" s="2" t="str">
        <f>IF(OR('Monitor Data'!D245="",ISBLANK('Monitor Data'!D245)),"",IF(B$4&gt;'Monitor Data'!D245,"",ABS(B$4-'Monitor Data'!D245)))</f>
        <v/>
      </c>
      <c r="C252" s="2" t="str">
        <f>IF(OR('Monitor Data'!G245="",ISBLANK('Monitor Data'!G245)),"",IF(C$4&gt;'Monitor Data'!G245,"",ABS(C$4-'Monitor Data'!G245)))</f>
        <v/>
      </c>
      <c r="D252" s="2" t="str">
        <f>IF(OR('Monitor Data'!J245="",ISBLANK('Monitor Data'!J245)),"",IF(D$4&gt;'Monitor Data'!J245,"",ABS(D$4-'Monitor Data'!J245)))</f>
        <v/>
      </c>
      <c r="E252" s="2">
        <f>IF(ISBLANK('Monitor Data'!K245),"",IF(E$4&gt;'Monitor Data'!K245,"",ABS(E$4-'Monitor Data'!K245)))</f>
        <v>1.1000000000000014</v>
      </c>
    </row>
    <row r="253" spans="1:5" x14ac:dyDescent="0.25">
      <c r="A253" s="4">
        <v>44441</v>
      </c>
      <c r="B253" s="2" t="str">
        <f>IF(OR('Monitor Data'!D246="",ISBLANK('Monitor Data'!D246)),"",IF(B$4&gt;'Monitor Data'!D246,"",ABS(B$4-'Monitor Data'!D246)))</f>
        <v/>
      </c>
      <c r="C253" s="2" t="str">
        <f>IF(OR('Monitor Data'!G246="",ISBLANK('Monitor Data'!G246)),"",IF(C$4&gt;'Monitor Data'!G246,"",ABS(C$4-'Monitor Data'!G246)))</f>
        <v/>
      </c>
      <c r="D253" s="2" t="str">
        <f>IF(OR('Monitor Data'!J246="",ISBLANK('Monitor Data'!J246)),"",IF(D$4&gt;'Monitor Data'!J246,"",ABS(D$4-'Monitor Data'!J246)))</f>
        <v/>
      </c>
      <c r="E253" s="2" t="str">
        <f>IF(ISBLANK('Monitor Data'!K246),"",IF(E$4&gt;'Monitor Data'!K246,"",ABS(E$4-'Monitor Data'!K246)))</f>
        <v/>
      </c>
    </row>
    <row r="254" spans="1:5" x14ac:dyDescent="0.25">
      <c r="A254" s="4">
        <v>44442</v>
      </c>
      <c r="B254" s="2" t="str">
        <f>IF(OR('Monitor Data'!D247="",ISBLANK('Monitor Data'!D247)),"",IF(B$4&gt;'Monitor Data'!D247,"",ABS(B$4-'Monitor Data'!D247)))</f>
        <v/>
      </c>
      <c r="C254" s="2" t="str">
        <f>IF(OR('Monitor Data'!G247="",ISBLANK('Monitor Data'!G247)),"",IF(C$4&gt;'Monitor Data'!G247,"",ABS(C$4-'Monitor Data'!G247)))</f>
        <v/>
      </c>
      <c r="D254" s="2" t="str">
        <f>IF(OR('Monitor Data'!J247="",ISBLANK('Monitor Data'!J247)),"",IF(D$4&gt;'Monitor Data'!J247,"",ABS(D$4-'Monitor Data'!J247)))</f>
        <v/>
      </c>
      <c r="E254" s="2" t="str">
        <f>IF(ISBLANK('Monitor Data'!K247),"",IF(E$4&gt;'Monitor Data'!K247,"",ABS(E$4-'Monitor Data'!K247)))</f>
        <v/>
      </c>
    </row>
    <row r="255" spans="1:5" x14ac:dyDescent="0.25">
      <c r="A255" s="4">
        <v>44443</v>
      </c>
      <c r="B255" s="2" t="str">
        <f>IF(OR('Monitor Data'!D248="",ISBLANK('Monitor Data'!D248)),"",IF(B$4&gt;'Monitor Data'!D248,"",ABS(B$4-'Monitor Data'!D248)))</f>
        <v/>
      </c>
      <c r="C255" s="2" t="str">
        <f>IF(OR('Monitor Data'!G248="",ISBLANK('Monitor Data'!G248)),"",IF(C$4&gt;'Monitor Data'!G248,"",ABS(C$4-'Monitor Data'!G248)))</f>
        <v/>
      </c>
      <c r="D255" s="2" t="str">
        <f>IF(OR('Monitor Data'!J248="",ISBLANK('Monitor Data'!J248)),"",IF(D$4&gt;'Monitor Data'!J248,"",ABS(D$4-'Monitor Data'!J248)))</f>
        <v/>
      </c>
      <c r="E255" s="2" t="str">
        <f>IF(ISBLANK('Monitor Data'!K248),"",IF(E$4&gt;'Monitor Data'!K248,"",ABS(E$4-'Monitor Data'!K248)))</f>
        <v/>
      </c>
    </row>
    <row r="256" spans="1:5" x14ac:dyDescent="0.25">
      <c r="A256" s="4">
        <v>44444</v>
      </c>
      <c r="B256" s="2" t="str">
        <f>IF(OR('Monitor Data'!D249="",ISBLANK('Monitor Data'!D249)),"",IF(B$4&gt;'Monitor Data'!D249,"",ABS(B$4-'Monitor Data'!D249)))</f>
        <v/>
      </c>
      <c r="C256" s="2" t="str">
        <f>IF(OR('Monitor Data'!G249="",ISBLANK('Monitor Data'!G249)),"",IF(C$4&gt;'Monitor Data'!G249,"",ABS(C$4-'Monitor Data'!G249)))</f>
        <v/>
      </c>
      <c r="D256" s="2" t="str">
        <f>IF(OR('Monitor Data'!J249="",ISBLANK('Monitor Data'!J249)),"",IF(D$4&gt;'Monitor Data'!J249,"",ABS(D$4-'Monitor Data'!J249)))</f>
        <v/>
      </c>
      <c r="E256" s="2" t="str">
        <f>IF(ISBLANK('Monitor Data'!K249),"",IF(E$4&gt;'Monitor Data'!K249,"",ABS(E$4-'Monitor Data'!K249)))</f>
        <v/>
      </c>
    </row>
    <row r="257" spans="1:5" x14ac:dyDescent="0.25">
      <c r="A257" s="4">
        <v>44445</v>
      </c>
      <c r="B257" s="2" t="str">
        <f>IF(OR('Monitor Data'!D250="",ISBLANK('Monitor Data'!D250)),"",IF(B$4&gt;'Monitor Data'!D250,"",ABS(B$4-'Monitor Data'!D250)))</f>
        <v/>
      </c>
      <c r="C257" s="2" t="str">
        <f>IF(OR('Monitor Data'!G250="",ISBLANK('Monitor Data'!G250)),"",IF(C$4&gt;'Monitor Data'!G250,"",ABS(C$4-'Monitor Data'!G250)))</f>
        <v/>
      </c>
      <c r="D257" s="2" t="str">
        <f>IF(OR('Monitor Data'!J250="",ISBLANK('Monitor Data'!J250)),"",IF(D$4&gt;'Monitor Data'!J250,"",ABS(D$4-'Monitor Data'!J250)))</f>
        <v/>
      </c>
      <c r="E257" s="2" t="str">
        <f>IF(ISBLANK('Monitor Data'!K250),"",IF(E$4&gt;'Monitor Data'!K250,"",ABS(E$4-'Monitor Data'!K250)))</f>
        <v/>
      </c>
    </row>
    <row r="258" spans="1:5" x14ac:dyDescent="0.25">
      <c r="A258" s="4">
        <v>44446</v>
      </c>
      <c r="B258" s="2">
        <f>IF(OR('Monitor Data'!D251="",ISBLANK('Monitor Data'!D251)),"",IF(B$4&gt;'Monitor Data'!D251,"",ABS(B$4-'Monitor Data'!D251)))</f>
        <v>7.9499999999999993</v>
      </c>
      <c r="C258" s="2">
        <f>IF(OR('Monitor Data'!G251="",ISBLANK('Monitor Data'!G251)),"",IF(C$4&gt;'Monitor Data'!G251,"",ABS(C$4-'Monitor Data'!G251)))</f>
        <v>5.75</v>
      </c>
      <c r="D258" s="2">
        <f>IF(OR('Monitor Data'!J251="",ISBLANK('Monitor Data'!J251)),"",IF(D$4&gt;'Monitor Data'!J251,"",ABS(D$4-'Monitor Data'!J251)))</f>
        <v>9.6500000000000021</v>
      </c>
      <c r="E258" s="2">
        <f>IF(ISBLANK('Monitor Data'!K251),"",IF(E$4&gt;'Monitor Data'!K251,"",ABS(E$4-'Monitor Data'!K251)))</f>
        <v>10.100000000000001</v>
      </c>
    </row>
    <row r="259" spans="1:5" x14ac:dyDescent="0.25">
      <c r="A259" s="4">
        <v>44447</v>
      </c>
      <c r="B259" s="2" t="str">
        <f>IF(OR('Monitor Data'!D252="",ISBLANK('Monitor Data'!D252)),"",IF(B$4&gt;'Monitor Data'!D252,"",ABS(B$4-'Monitor Data'!D252)))</f>
        <v/>
      </c>
      <c r="C259" s="2" t="str">
        <f>IF(OR('Monitor Data'!G252="",ISBLANK('Monitor Data'!G252)),"",IF(C$4&gt;'Monitor Data'!G252,"",ABS(C$4-'Monitor Data'!G252)))</f>
        <v/>
      </c>
      <c r="D259" s="2" t="str">
        <f>IF(OR('Monitor Data'!J252="",ISBLANK('Monitor Data'!J252)),"",IF(D$4&gt;'Monitor Data'!J252,"",ABS(D$4-'Monitor Data'!J252)))</f>
        <v/>
      </c>
      <c r="E259" s="2" t="str">
        <f>IF(ISBLANK('Monitor Data'!K252),"",IF(E$4&gt;'Monitor Data'!K252,"",ABS(E$4-'Monitor Data'!K252)))</f>
        <v/>
      </c>
    </row>
    <row r="260" spans="1:5" x14ac:dyDescent="0.25">
      <c r="A260" s="4">
        <v>44448</v>
      </c>
      <c r="B260" s="2" t="str">
        <f>IF(OR('Monitor Data'!D253="",ISBLANK('Monitor Data'!D253)),"",IF(B$4&gt;'Monitor Data'!D253,"",ABS(B$4-'Monitor Data'!D253)))</f>
        <v/>
      </c>
      <c r="C260" s="2" t="str">
        <f>IF(OR('Monitor Data'!G253="",ISBLANK('Monitor Data'!G253)),"",IF(C$4&gt;'Monitor Data'!G253,"",ABS(C$4-'Monitor Data'!G253)))</f>
        <v/>
      </c>
      <c r="D260" s="2" t="str">
        <f>IF(OR('Monitor Data'!J253="",ISBLANK('Monitor Data'!J253)),"",IF(D$4&gt;'Monitor Data'!J253,"",ABS(D$4-'Monitor Data'!J253)))</f>
        <v/>
      </c>
      <c r="E260" s="2" t="str">
        <f>IF(ISBLANK('Monitor Data'!K253),"",IF(E$4&gt;'Monitor Data'!K253,"",ABS(E$4-'Monitor Data'!K253)))</f>
        <v/>
      </c>
    </row>
    <row r="261" spans="1:5" x14ac:dyDescent="0.25">
      <c r="A261" s="4">
        <v>44449</v>
      </c>
      <c r="B261" s="2">
        <f>IF(OR('Monitor Data'!D254="",ISBLANK('Monitor Data'!D254)),"",IF(B$4&gt;'Monitor Data'!D254,"",ABS(B$4-'Monitor Data'!D254)))</f>
        <v>17.950000000000003</v>
      </c>
      <c r="C261" s="2">
        <f>IF(OR('Monitor Data'!G254="",ISBLANK('Monitor Data'!G254)),"",IF(C$4&gt;'Monitor Data'!G254,"",ABS(C$4-'Monitor Data'!G254)))</f>
        <v>13.149999999999999</v>
      </c>
      <c r="D261" s="2">
        <f>IF(OR('Monitor Data'!J254="",ISBLANK('Monitor Data'!J254)),"",IF(D$4&gt;'Monitor Data'!J254,"",ABS(D$4-'Monitor Data'!J254)))</f>
        <v>6.0000000000000036</v>
      </c>
      <c r="E261" s="2">
        <f>IF(ISBLANK('Monitor Data'!K254),"",IF(E$4&gt;'Monitor Data'!K254,"",ABS(E$4-'Monitor Data'!K254)))</f>
        <v>6.4000000000000021</v>
      </c>
    </row>
    <row r="262" spans="1:5" x14ac:dyDescent="0.25">
      <c r="A262" s="4">
        <v>44450</v>
      </c>
      <c r="B262" s="2" t="str">
        <f>IF(OR('Monitor Data'!D255="",ISBLANK('Monitor Data'!D255)),"",IF(B$4&gt;'Monitor Data'!D255,"",ABS(B$4-'Monitor Data'!D255)))</f>
        <v/>
      </c>
      <c r="C262" s="2" t="str">
        <f>IF(OR('Monitor Data'!G255="",ISBLANK('Monitor Data'!G255)),"",IF(C$4&gt;'Monitor Data'!G255,"",ABS(C$4-'Monitor Data'!G255)))</f>
        <v/>
      </c>
      <c r="D262" s="2" t="str">
        <f>IF(OR('Monitor Data'!J255="",ISBLANK('Monitor Data'!J255)),"",IF(D$4&gt;'Monitor Data'!J255,"",ABS(D$4-'Monitor Data'!J255)))</f>
        <v/>
      </c>
      <c r="E262" s="2" t="str">
        <f>IF(ISBLANK('Monitor Data'!K255),"",IF(E$4&gt;'Monitor Data'!K255,"",ABS(E$4-'Monitor Data'!K255)))</f>
        <v/>
      </c>
    </row>
    <row r="263" spans="1:5" x14ac:dyDescent="0.25">
      <c r="A263" s="4">
        <v>44451</v>
      </c>
      <c r="B263" s="2" t="str">
        <f>IF(OR('Monitor Data'!D256="",ISBLANK('Monitor Data'!D256)),"",IF(B$4&gt;'Monitor Data'!D256,"",ABS(B$4-'Monitor Data'!D256)))</f>
        <v/>
      </c>
      <c r="C263" s="2" t="str">
        <f>IF(OR('Monitor Data'!G256="",ISBLANK('Monitor Data'!G256)),"",IF(C$4&gt;'Monitor Data'!G256,"",ABS(C$4-'Monitor Data'!G256)))</f>
        <v/>
      </c>
      <c r="D263" s="2" t="str">
        <f>IF(OR('Monitor Data'!J256="",ISBLANK('Monitor Data'!J256)),"",IF(D$4&gt;'Monitor Data'!J256,"",ABS(D$4-'Monitor Data'!J256)))</f>
        <v/>
      </c>
      <c r="E263" s="2" t="str">
        <f>IF(ISBLANK('Monitor Data'!K256),"",IF(E$4&gt;'Monitor Data'!K256,"",ABS(E$4-'Monitor Data'!K256)))</f>
        <v/>
      </c>
    </row>
    <row r="264" spans="1:5" x14ac:dyDescent="0.25">
      <c r="A264" s="4">
        <v>44452</v>
      </c>
      <c r="B264" s="2">
        <f>IF(OR('Monitor Data'!D257="",ISBLANK('Monitor Data'!D257)),"",IF(B$4&gt;'Monitor Data'!D257,"",ABS(B$4-'Monitor Data'!D257)))</f>
        <v>28.549999999999997</v>
      </c>
      <c r="C264" s="2">
        <f>IF(OR('Monitor Data'!G257="",ISBLANK('Monitor Data'!G257)),"",IF(C$4&gt;'Monitor Data'!G257,"",ABS(C$4-'Monitor Data'!G257)))</f>
        <v>18.949999999999996</v>
      </c>
      <c r="D264" s="2">
        <f>IF(OR('Monitor Data'!J257="",ISBLANK('Monitor Data'!J257)),"",IF(D$4&gt;'Monitor Data'!J257,"",ABS(D$4-'Monitor Data'!J257)))</f>
        <v>10.950000000000003</v>
      </c>
      <c r="E264" s="2">
        <f>IF(ISBLANK('Monitor Data'!K257),"",IF(E$4&gt;'Monitor Data'!K257,"",ABS(E$4-'Monitor Data'!K257)))</f>
        <v>12.2</v>
      </c>
    </row>
    <row r="265" spans="1:5" x14ac:dyDescent="0.25">
      <c r="A265" s="4">
        <v>44453</v>
      </c>
      <c r="B265" s="2" t="str">
        <f>IF(OR('Monitor Data'!D258="",ISBLANK('Monitor Data'!D258)),"",IF(B$4&gt;'Monitor Data'!D258,"",ABS(B$4-'Monitor Data'!D258)))</f>
        <v/>
      </c>
      <c r="C265" s="2" t="str">
        <f>IF(OR('Monitor Data'!G258="",ISBLANK('Monitor Data'!G258)),"",IF(C$4&gt;'Monitor Data'!G258,"",ABS(C$4-'Monitor Data'!G258)))</f>
        <v/>
      </c>
      <c r="D265" s="2" t="str">
        <f>IF(OR('Monitor Data'!J258="",ISBLANK('Monitor Data'!J258)),"",IF(D$4&gt;'Monitor Data'!J258,"",ABS(D$4-'Monitor Data'!J258)))</f>
        <v/>
      </c>
      <c r="E265" s="2" t="str">
        <f>IF(ISBLANK('Monitor Data'!K258),"",IF(E$4&gt;'Monitor Data'!K258,"",ABS(E$4-'Monitor Data'!K258)))</f>
        <v/>
      </c>
    </row>
    <row r="266" spans="1:5" x14ac:dyDescent="0.25">
      <c r="A266" s="4">
        <v>44454</v>
      </c>
      <c r="B266" s="2" t="str">
        <f>IF(OR('Monitor Data'!D259="",ISBLANK('Monitor Data'!D259)),"",IF(B$4&gt;'Monitor Data'!D259,"",ABS(B$4-'Monitor Data'!D259)))</f>
        <v/>
      </c>
      <c r="C266" s="2" t="str">
        <f>IF(OR('Monitor Data'!G259="",ISBLANK('Monitor Data'!G259)),"",IF(C$4&gt;'Monitor Data'!G259,"",ABS(C$4-'Monitor Data'!G259)))</f>
        <v/>
      </c>
      <c r="D266" s="2" t="str">
        <f>IF(OR('Monitor Data'!J259="",ISBLANK('Monitor Data'!J259)),"",IF(D$4&gt;'Monitor Data'!J259,"",ABS(D$4-'Monitor Data'!J259)))</f>
        <v/>
      </c>
      <c r="E266" s="2" t="str">
        <f>IF(ISBLANK('Monitor Data'!K259),"",IF(E$4&gt;'Monitor Data'!K259,"",ABS(E$4-'Monitor Data'!K259)))</f>
        <v/>
      </c>
    </row>
    <row r="267" spans="1:5" x14ac:dyDescent="0.25">
      <c r="A267" s="4">
        <v>44455</v>
      </c>
      <c r="B267" s="2">
        <f>IF(OR('Monitor Data'!D260="",ISBLANK('Monitor Data'!D260)),"",IF(B$4&gt;'Monitor Data'!D260,"",ABS(B$4-'Monitor Data'!D260)))</f>
        <v>28.549999999999997</v>
      </c>
      <c r="C267" s="2">
        <f>IF(OR('Monitor Data'!G260="",ISBLANK('Monitor Data'!G260)),"",IF(C$4&gt;'Monitor Data'!G260,"",ABS(C$4-'Monitor Data'!G260)))</f>
        <v>9.0499999999999972</v>
      </c>
      <c r="D267" s="2">
        <f>IF(OR('Monitor Data'!J260="",ISBLANK('Monitor Data'!J260)),"",IF(D$4&gt;'Monitor Data'!J260,"",ABS(D$4-'Monitor Data'!J260)))</f>
        <v>1.0000000000000036</v>
      </c>
      <c r="E267" s="2">
        <f>IF(ISBLANK('Monitor Data'!K260),"",IF(E$4&gt;'Monitor Data'!K260,"",ABS(E$4-'Monitor Data'!K260)))</f>
        <v>2.9000000000000021</v>
      </c>
    </row>
    <row r="268" spans="1:5" x14ac:dyDescent="0.25">
      <c r="A268" s="4">
        <v>44456</v>
      </c>
      <c r="B268" s="2" t="str">
        <f>IF(OR('Monitor Data'!D261="",ISBLANK('Monitor Data'!D261)),"",IF(B$4&gt;'Monitor Data'!D261,"",ABS(B$4-'Monitor Data'!D261)))</f>
        <v/>
      </c>
      <c r="C268" s="2" t="str">
        <f>IF(OR('Monitor Data'!G261="",ISBLANK('Monitor Data'!G261)),"",IF(C$4&gt;'Monitor Data'!G261,"",ABS(C$4-'Monitor Data'!G261)))</f>
        <v/>
      </c>
      <c r="D268" s="2" t="str">
        <f>IF(OR('Monitor Data'!J261="",ISBLANK('Monitor Data'!J261)),"",IF(D$4&gt;'Monitor Data'!J261,"",ABS(D$4-'Monitor Data'!J261)))</f>
        <v/>
      </c>
      <c r="E268" s="2" t="str">
        <f>IF(ISBLANK('Monitor Data'!K261),"",IF(E$4&gt;'Monitor Data'!K261,"",ABS(E$4-'Monitor Data'!K261)))</f>
        <v/>
      </c>
    </row>
    <row r="269" spans="1:5" x14ac:dyDescent="0.25">
      <c r="A269" s="4">
        <v>44457</v>
      </c>
      <c r="B269" s="2" t="str">
        <f>IF(OR('Monitor Data'!D262="",ISBLANK('Monitor Data'!D262)),"",IF(B$4&gt;'Monitor Data'!D262,"",ABS(B$4-'Monitor Data'!D262)))</f>
        <v/>
      </c>
      <c r="C269" s="2" t="str">
        <f>IF(OR('Monitor Data'!G262="",ISBLANK('Monitor Data'!G262)),"",IF(C$4&gt;'Monitor Data'!G262,"",ABS(C$4-'Monitor Data'!G262)))</f>
        <v/>
      </c>
      <c r="D269" s="2" t="str">
        <f>IF(OR('Monitor Data'!J262="",ISBLANK('Monitor Data'!J262)),"",IF(D$4&gt;'Monitor Data'!J262,"",ABS(D$4-'Monitor Data'!J262)))</f>
        <v/>
      </c>
      <c r="E269" s="2" t="str">
        <f>IF(ISBLANK('Monitor Data'!K262),"",IF(E$4&gt;'Monitor Data'!K262,"",ABS(E$4-'Monitor Data'!K262)))</f>
        <v/>
      </c>
    </row>
    <row r="270" spans="1:5" x14ac:dyDescent="0.25">
      <c r="A270" s="4">
        <v>44458</v>
      </c>
      <c r="B270" s="2">
        <f>IF(OR('Monitor Data'!D263="",ISBLANK('Monitor Data'!D263)),"",IF(B$4&gt;'Monitor Data'!D263,"",ABS(B$4-'Monitor Data'!D263)))</f>
        <v>10.600000000000001</v>
      </c>
      <c r="C270" s="2">
        <f>IF(OR('Monitor Data'!G263="",ISBLANK('Monitor Data'!G263)),"",IF(C$4&gt;'Monitor Data'!G263,"",ABS(C$4-'Monitor Data'!G263)))</f>
        <v>4.5499999999999972</v>
      </c>
      <c r="D270" s="2">
        <f>IF(OR('Monitor Data'!J263="",ISBLANK('Monitor Data'!J263)),"",IF(D$4&gt;'Monitor Data'!J263,"",ABS(D$4-'Monitor Data'!J263)))</f>
        <v>4.2000000000000028</v>
      </c>
      <c r="E270" s="2">
        <f>IF(ISBLANK('Monitor Data'!K263),"",IF(E$4&gt;'Monitor Data'!K263,"",ABS(E$4-'Monitor Data'!K263)))</f>
        <v>4.6000000000000014</v>
      </c>
    </row>
    <row r="271" spans="1:5" x14ac:dyDescent="0.25">
      <c r="A271" s="4">
        <v>44459</v>
      </c>
      <c r="B271" s="2" t="str">
        <f>IF(OR('Monitor Data'!D264="",ISBLANK('Monitor Data'!D264)),"",IF(B$4&gt;'Monitor Data'!D264,"",ABS(B$4-'Monitor Data'!D264)))</f>
        <v/>
      </c>
      <c r="C271" s="2" t="str">
        <f>IF(OR('Monitor Data'!G264="",ISBLANK('Monitor Data'!G264)),"",IF(C$4&gt;'Monitor Data'!G264,"",ABS(C$4-'Monitor Data'!G264)))</f>
        <v/>
      </c>
      <c r="D271" s="2" t="str">
        <f>IF(OR('Monitor Data'!J264="",ISBLANK('Monitor Data'!J264)),"",IF(D$4&gt;'Monitor Data'!J264,"",ABS(D$4-'Monitor Data'!J264)))</f>
        <v/>
      </c>
      <c r="E271" s="2" t="str">
        <f>IF(ISBLANK('Monitor Data'!K264),"",IF(E$4&gt;'Monitor Data'!K264,"",ABS(E$4-'Monitor Data'!K264)))</f>
        <v/>
      </c>
    </row>
    <row r="272" spans="1:5" x14ac:dyDescent="0.25">
      <c r="A272" s="4">
        <v>44460</v>
      </c>
      <c r="B272" s="2" t="str">
        <f>IF(OR('Monitor Data'!D265="",ISBLANK('Monitor Data'!D265)),"",IF(B$4&gt;'Monitor Data'!D265,"",ABS(B$4-'Monitor Data'!D265)))</f>
        <v/>
      </c>
      <c r="C272" s="2" t="str">
        <f>IF(OR('Monitor Data'!G265="",ISBLANK('Monitor Data'!G265)),"",IF(C$4&gt;'Monitor Data'!G265,"",ABS(C$4-'Monitor Data'!G265)))</f>
        <v/>
      </c>
      <c r="D272" s="2" t="str">
        <f>IF(OR('Monitor Data'!J265="",ISBLANK('Monitor Data'!J265)),"",IF(D$4&gt;'Monitor Data'!J265,"",ABS(D$4-'Monitor Data'!J265)))</f>
        <v/>
      </c>
      <c r="E272" s="2" t="str">
        <f>IF(ISBLANK('Monitor Data'!K265),"",IF(E$4&gt;'Monitor Data'!K265,"",ABS(E$4-'Monitor Data'!K265)))</f>
        <v/>
      </c>
    </row>
    <row r="273" spans="1:5" x14ac:dyDescent="0.25">
      <c r="A273" s="4">
        <v>44461</v>
      </c>
      <c r="B273" s="2" t="str">
        <f>IF(OR('Monitor Data'!D266="",ISBLANK('Monitor Data'!D266)),"",IF(B$4&gt;'Monitor Data'!D266,"",ABS(B$4-'Monitor Data'!D266)))</f>
        <v/>
      </c>
      <c r="C273" s="2">
        <f>IF(OR('Monitor Data'!G266="",ISBLANK('Monitor Data'!G266)),"",IF(C$4&gt;'Monitor Data'!G266,"",ABS(C$4-'Monitor Data'!G266)))</f>
        <v>14.850000000000001</v>
      </c>
      <c r="D273" s="2" t="str">
        <f>IF(OR('Monitor Data'!J266="",ISBLANK('Monitor Data'!J266)),"",IF(D$4&gt;'Monitor Data'!J266,"",ABS(D$4-'Monitor Data'!J266)))</f>
        <v/>
      </c>
      <c r="E273" s="2">
        <f>IF(ISBLANK('Monitor Data'!K266),"",IF(E$4&gt;'Monitor Data'!K266,"",ABS(E$4-'Monitor Data'!K266)))</f>
        <v>0.10000000000000142</v>
      </c>
    </row>
    <row r="274" spans="1:5" x14ac:dyDescent="0.25">
      <c r="A274" s="4">
        <v>44462</v>
      </c>
      <c r="B274" s="2" t="str">
        <f>IF(OR('Monitor Data'!D267="",ISBLANK('Monitor Data'!D267)),"",IF(B$4&gt;'Monitor Data'!D267,"",ABS(B$4-'Monitor Data'!D267)))</f>
        <v/>
      </c>
      <c r="C274" s="2" t="str">
        <f>IF(OR('Monitor Data'!G267="",ISBLANK('Monitor Data'!G267)),"",IF(C$4&gt;'Monitor Data'!G267,"",ABS(C$4-'Monitor Data'!G267)))</f>
        <v/>
      </c>
      <c r="D274" s="2" t="str">
        <f>IF(OR('Monitor Data'!J267="",ISBLANK('Monitor Data'!J267)),"",IF(D$4&gt;'Monitor Data'!J267,"",ABS(D$4-'Monitor Data'!J267)))</f>
        <v/>
      </c>
      <c r="E274" s="2" t="str">
        <f>IF(ISBLANK('Monitor Data'!K267),"",IF(E$4&gt;'Monitor Data'!K267,"",ABS(E$4-'Monitor Data'!K267)))</f>
        <v/>
      </c>
    </row>
    <row r="275" spans="1:5" x14ac:dyDescent="0.25">
      <c r="A275" s="4">
        <v>44463</v>
      </c>
      <c r="B275" s="2" t="str">
        <f>IF(OR('Monitor Data'!D268="",ISBLANK('Monitor Data'!D268)),"",IF(B$4&gt;'Monitor Data'!D268,"",ABS(B$4-'Monitor Data'!D268)))</f>
        <v/>
      </c>
      <c r="C275" s="2" t="str">
        <f>IF(OR('Monitor Data'!G268="",ISBLANK('Monitor Data'!G268)),"",IF(C$4&gt;'Monitor Data'!G268,"",ABS(C$4-'Monitor Data'!G268)))</f>
        <v/>
      </c>
      <c r="D275" s="2" t="str">
        <f>IF(OR('Monitor Data'!J268="",ISBLANK('Monitor Data'!J268)),"",IF(D$4&gt;'Monitor Data'!J268,"",ABS(D$4-'Monitor Data'!J268)))</f>
        <v/>
      </c>
      <c r="E275" s="2" t="str">
        <f>IF(ISBLANK('Monitor Data'!K268),"",IF(E$4&gt;'Monitor Data'!K268,"",ABS(E$4-'Monitor Data'!K268)))</f>
        <v/>
      </c>
    </row>
    <row r="276" spans="1:5" x14ac:dyDescent="0.25">
      <c r="A276" s="4">
        <v>44464</v>
      </c>
      <c r="B276" s="2">
        <f>IF(OR('Monitor Data'!D269="",ISBLANK('Monitor Data'!D269)),"",IF(B$4&gt;'Monitor Data'!D269,"",ABS(B$4-'Monitor Data'!D269)))</f>
        <v>2.5499999999999972</v>
      </c>
      <c r="C276" s="2">
        <f>IF(OR('Monitor Data'!G269="",ISBLANK('Monitor Data'!G269)),"",IF(C$4&gt;'Monitor Data'!G269,"",ABS(C$4-'Monitor Data'!G269)))</f>
        <v>8.75</v>
      </c>
      <c r="D276" s="2" t="str">
        <f>IF(OR('Monitor Data'!J269="",ISBLANK('Monitor Data'!J269)),"",IF(D$4&gt;'Monitor Data'!J269,"",ABS(D$4-'Monitor Data'!J269)))</f>
        <v/>
      </c>
      <c r="E276" s="2" t="str">
        <f>IF(ISBLANK('Monitor Data'!K269),"",IF(E$4&gt;'Monitor Data'!K269,"",ABS(E$4-'Monitor Data'!K269)))</f>
        <v/>
      </c>
    </row>
    <row r="277" spans="1:5" x14ac:dyDescent="0.25">
      <c r="A277" s="4">
        <v>44465</v>
      </c>
      <c r="B277" s="2" t="str">
        <f>IF(OR('Monitor Data'!D270="",ISBLANK('Monitor Data'!D270)),"",IF(B$4&gt;'Monitor Data'!D270,"",ABS(B$4-'Monitor Data'!D270)))</f>
        <v/>
      </c>
      <c r="C277" s="2" t="str">
        <f>IF(OR('Monitor Data'!G270="",ISBLANK('Monitor Data'!G270)),"",IF(C$4&gt;'Monitor Data'!G270,"",ABS(C$4-'Monitor Data'!G270)))</f>
        <v/>
      </c>
      <c r="D277" s="2" t="str">
        <f>IF(OR('Monitor Data'!J270="",ISBLANK('Monitor Data'!J270)),"",IF(D$4&gt;'Monitor Data'!J270,"",ABS(D$4-'Monitor Data'!J270)))</f>
        <v/>
      </c>
      <c r="E277" s="2" t="str">
        <f>IF(ISBLANK('Monitor Data'!K270),"",IF(E$4&gt;'Monitor Data'!K270,"",ABS(E$4-'Monitor Data'!K270)))</f>
        <v/>
      </c>
    </row>
    <row r="278" spans="1:5" x14ac:dyDescent="0.25">
      <c r="A278" s="4">
        <v>44466</v>
      </c>
      <c r="B278" s="2" t="str">
        <f>IF(OR('Monitor Data'!D271="",ISBLANK('Monitor Data'!D271)),"",IF(B$4&gt;'Monitor Data'!D271,"",ABS(B$4-'Monitor Data'!D271)))</f>
        <v/>
      </c>
      <c r="C278" s="2" t="str">
        <f>IF(OR('Monitor Data'!G271="",ISBLANK('Monitor Data'!G271)),"",IF(C$4&gt;'Monitor Data'!G271,"",ABS(C$4-'Monitor Data'!G271)))</f>
        <v/>
      </c>
      <c r="D278" s="2" t="str">
        <f>IF(OR('Monitor Data'!J271="",ISBLANK('Monitor Data'!J271)),"",IF(D$4&gt;'Monitor Data'!J271,"",ABS(D$4-'Monitor Data'!J271)))</f>
        <v/>
      </c>
      <c r="E278" s="2" t="str">
        <f>IF(ISBLANK('Monitor Data'!K271),"",IF(E$4&gt;'Monitor Data'!K271,"",ABS(E$4-'Monitor Data'!K271)))</f>
        <v/>
      </c>
    </row>
    <row r="279" spans="1:5" x14ac:dyDescent="0.25">
      <c r="A279" s="4">
        <v>44467</v>
      </c>
      <c r="B279" s="2">
        <f>IF(OR('Monitor Data'!D272="",ISBLANK('Monitor Data'!D272)),"",IF(B$4&gt;'Monitor Data'!D272,"",ABS(B$4-'Monitor Data'!D272)))</f>
        <v>19.25</v>
      </c>
      <c r="C279" s="2">
        <f>IF(OR('Monitor Data'!G272="",ISBLANK('Monitor Data'!G272)),"",IF(C$4&gt;'Monitor Data'!G272,"",ABS(C$4-'Monitor Data'!G272)))</f>
        <v>34.449999999999996</v>
      </c>
      <c r="D279" s="2">
        <f>IF(OR('Monitor Data'!J272="",ISBLANK('Monitor Data'!J272)),"",IF(D$4&gt;'Monitor Data'!J272,"",ABS(D$4-'Monitor Data'!J272)))</f>
        <v>2.9000000000000021</v>
      </c>
      <c r="E279" s="2" t="str">
        <f>IF(ISBLANK('Monitor Data'!K272),"",IF(E$4&gt;'Monitor Data'!K272,"",ABS(E$4-'Monitor Data'!K272)))</f>
        <v/>
      </c>
    </row>
    <row r="280" spans="1:5" x14ac:dyDescent="0.25">
      <c r="A280" s="4">
        <v>44468</v>
      </c>
      <c r="B280" s="2" t="str">
        <f>IF(OR('Monitor Data'!D273="",ISBLANK('Monitor Data'!D273)),"",IF(B$4&gt;'Monitor Data'!D273,"",ABS(B$4-'Monitor Data'!D273)))</f>
        <v/>
      </c>
      <c r="C280" s="2" t="str">
        <f>IF(OR('Monitor Data'!G273="",ISBLANK('Monitor Data'!G273)),"",IF(C$4&gt;'Monitor Data'!G273,"",ABS(C$4-'Monitor Data'!G273)))</f>
        <v/>
      </c>
      <c r="D280" s="2" t="str">
        <f>IF(OR('Monitor Data'!J273="",ISBLANK('Monitor Data'!J273)),"",IF(D$4&gt;'Monitor Data'!J273,"",ABS(D$4-'Monitor Data'!J273)))</f>
        <v/>
      </c>
      <c r="E280" s="2" t="str">
        <f>IF(ISBLANK('Monitor Data'!K273),"",IF(E$4&gt;'Monitor Data'!K273,"",ABS(E$4-'Monitor Data'!K273)))</f>
        <v/>
      </c>
    </row>
    <row r="281" spans="1:5" x14ac:dyDescent="0.25">
      <c r="A281" s="4">
        <v>44469</v>
      </c>
      <c r="B281" s="2" t="str">
        <f>IF(OR('Monitor Data'!D274="",ISBLANK('Monitor Data'!D274)),"",IF(B$4&gt;'Monitor Data'!D274,"",ABS(B$4-'Monitor Data'!D274)))</f>
        <v/>
      </c>
      <c r="C281" s="2" t="str">
        <f>IF(OR('Monitor Data'!G274="",ISBLANK('Monitor Data'!G274)),"",IF(C$4&gt;'Monitor Data'!G274,"",ABS(C$4-'Monitor Data'!G274)))</f>
        <v/>
      </c>
      <c r="D281" s="2" t="str">
        <f>IF(OR('Monitor Data'!J274="",ISBLANK('Monitor Data'!J274)),"",IF(D$4&gt;'Monitor Data'!J274,"",ABS(D$4-'Monitor Data'!J274)))</f>
        <v/>
      </c>
      <c r="E281" s="2" t="str">
        <f>IF(ISBLANK('Monitor Data'!K274),"",IF(E$4&gt;'Monitor Data'!K274,"",ABS(E$4-'Monitor Data'!K274)))</f>
        <v/>
      </c>
    </row>
    <row r="282" spans="1:5" x14ac:dyDescent="0.25">
      <c r="A282" s="4">
        <v>44470</v>
      </c>
      <c r="B282" s="2">
        <f>IF(OR('Monitor Data'!D275="",ISBLANK('Monitor Data'!D275)),"",IF(B$4&gt;'Monitor Data'!D275,"",ABS(B$4-'Monitor Data'!D275)))</f>
        <v>23.349999999999994</v>
      </c>
      <c r="C282" s="2" t="str">
        <f>IF(OR('Monitor Data'!G275="",ISBLANK('Monitor Data'!G275)),"",IF(C$4&gt;'Monitor Data'!G275,"",ABS(C$4-'Monitor Data'!G275)))</f>
        <v/>
      </c>
      <c r="D282" s="2">
        <f>IF(OR('Monitor Data'!J275="",ISBLANK('Monitor Data'!J275)),"",IF(D$4&gt;'Monitor Data'!J275,"",ABS(D$4-'Monitor Data'!J275)))</f>
        <v>12.650000000000006</v>
      </c>
      <c r="E282" s="2" t="str">
        <f>IF(ISBLANK('Monitor Data'!K275),"",IF(E$4&gt;'Monitor Data'!K275,"",ABS(E$4-'Monitor Data'!K275)))</f>
        <v/>
      </c>
    </row>
    <row r="283" spans="1:5" x14ac:dyDescent="0.25">
      <c r="A283" s="4">
        <v>44471</v>
      </c>
      <c r="B283" s="2" t="str">
        <f>IF(OR('Monitor Data'!D276="",ISBLANK('Monitor Data'!D276)),"",IF(B$4&gt;'Monitor Data'!D276,"",ABS(B$4-'Monitor Data'!D276)))</f>
        <v/>
      </c>
      <c r="C283" s="2" t="str">
        <f>IF(OR('Monitor Data'!G276="",ISBLANK('Monitor Data'!G276)),"",IF(C$4&gt;'Monitor Data'!G276,"",ABS(C$4-'Monitor Data'!G276)))</f>
        <v/>
      </c>
      <c r="D283" s="2" t="str">
        <f>IF(OR('Monitor Data'!J276="",ISBLANK('Monitor Data'!J276)),"",IF(D$4&gt;'Monitor Data'!J276,"",ABS(D$4-'Monitor Data'!J276)))</f>
        <v/>
      </c>
      <c r="E283" s="2" t="str">
        <f>IF(ISBLANK('Monitor Data'!K276),"",IF(E$4&gt;'Monitor Data'!K276,"",ABS(E$4-'Monitor Data'!K276)))</f>
        <v/>
      </c>
    </row>
    <row r="284" spans="1:5" x14ac:dyDescent="0.25">
      <c r="A284" s="4">
        <v>44472</v>
      </c>
      <c r="B284" s="2" t="str">
        <f>IF(OR('Monitor Data'!D277="",ISBLANK('Monitor Data'!D277)),"",IF(B$4&gt;'Monitor Data'!D277,"",ABS(B$4-'Monitor Data'!D277)))</f>
        <v/>
      </c>
      <c r="C284" s="2" t="str">
        <f>IF(OR('Monitor Data'!G277="",ISBLANK('Monitor Data'!G277)),"",IF(C$4&gt;'Monitor Data'!G277,"",ABS(C$4-'Monitor Data'!G277)))</f>
        <v/>
      </c>
      <c r="D284" s="2" t="str">
        <f>IF(OR('Monitor Data'!J277="",ISBLANK('Monitor Data'!J277)),"",IF(D$4&gt;'Monitor Data'!J277,"",ABS(D$4-'Monitor Data'!J277)))</f>
        <v/>
      </c>
      <c r="E284" s="2" t="str">
        <f>IF(ISBLANK('Monitor Data'!K277),"",IF(E$4&gt;'Monitor Data'!K277,"",ABS(E$4-'Monitor Data'!K277)))</f>
        <v/>
      </c>
    </row>
    <row r="285" spans="1:5" x14ac:dyDescent="0.25">
      <c r="A285" s="4">
        <v>44473</v>
      </c>
      <c r="B285" s="2" t="str">
        <f>IF(OR('Monitor Data'!D278="",ISBLANK('Monitor Data'!D278)),"",IF(B$4&gt;'Monitor Data'!D278,"",ABS(B$4-'Monitor Data'!D278)))</f>
        <v/>
      </c>
      <c r="C285" s="2">
        <f>IF(OR('Monitor Data'!G278="",ISBLANK('Monitor Data'!G278)),"",IF(C$4&gt;'Monitor Data'!G278,"",ABS(C$4-'Monitor Data'!G278)))</f>
        <v>7.75</v>
      </c>
      <c r="D285" s="2" t="str">
        <f>IF(OR('Monitor Data'!J278="",ISBLANK('Monitor Data'!J278)),"",IF(D$4&gt;'Monitor Data'!J278,"",ABS(D$4-'Monitor Data'!J278)))</f>
        <v/>
      </c>
      <c r="E285" s="2" t="str">
        <f>IF(ISBLANK('Monitor Data'!K278),"",IF(E$4&gt;'Monitor Data'!K278,"",ABS(E$4-'Monitor Data'!K278)))</f>
        <v/>
      </c>
    </row>
    <row r="286" spans="1:5" x14ac:dyDescent="0.25">
      <c r="A286" s="4">
        <v>44474</v>
      </c>
      <c r="B286" s="2" t="str">
        <f>IF(OR('Monitor Data'!D279="",ISBLANK('Monitor Data'!D279)),"",IF(B$4&gt;'Monitor Data'!D279,"",ABS(B$4-'Monitor Data'!D279)))</f>
        <v/>
      </c>
      <c r="C286" s="2" t="str">
        <f>IF(OR('Monitor Data'!G279="",ISBLANK('Monitor Data'!G279)),"",IF(C$4&gt;'Monitor Data'!G279,"",ABS(C$4-'Monitor Data'!G279)))</f>
        <v/>
      </c>
      <c r="D286" s="2" t="str">
        <f>IF(OR('Monitor Data'!J279="",ISBLANK('Monitor Data'!J279)),"",IF(D$4&gt;'Monitor Data'!J279,"",ABS(D$4-'Monitor Data'!J279)))</f>
        <v/>
      </c>
      <c r="E286" s="2" t="str">
        <f>IF(ISBLANK('Monitor Data'!K279),"",IF(E$4&gt;'Monitor Data'!K279,"",ABS(E$4-'Monitor Data'!K279)))</f>
        <v/>
      </c>
    </row>
    <row r="287" spans="1:5" x14ac:dyDescent="0.25">
      <c r="A287" s="4">
        <v>44475</v>
      </c>
      <c r="B287" s="2" t="str">
        <f>IF(OR('Monitor Data'!D280="",ISBLANK('Monitor Data'!D280)),"",IF(B$4&gt;'Monitor Data'!D280,"",ABS(B$4-'Monitor Data'!D280)))</f>
        <v/>
      </c>
      <c r="C287" s="2" t="str">
        <f>IF(OR('Monitor Data'!G280="",ISBLANK('Monitor Data'!G280)),"",IF(C$4&gt;'Monitor Data'!G280,"",ABS(C$4-'Monitor Data'!G280)))</f>
        <v/>
      </c>
      <c r="D287" s="2" t="str">
        <f>IF(OR('Monitor Data'!J280="",ISBLANK('Monitor Data'!J280)),"",IF(D$4&gt;'Monitor Data'!J280,"",ABS(D$4-'Monitor Data'!J280)))</f>
        <v/>
      </c>
      <c r="E287" s="2" t="str">
        <f>IF(ISBLANK('Monitor Data'!K280),"",IF(E$4&gt;'Monitor Data'!K280,"",ABS(E$4-'Monitor Data'!K280)))</f>
        <v/>
      </c>
    </row>
    <row r="288" spans="1:5" x14ac:dyDescent="0.25">
      <c r="A288" s="4">
        <v>44476</v>
      </c>
      <c r="B288" s="2">
        <f>IF(OR('Monitor Data'!D281="",ISBLANK('Monitor Data'!D281)),"",IF(B$4&gt;'Monitor Data'!D281,"",ABS(B$4-'Monitor Data'!D281)))</f>
        <v>6.1499999999999986</v>
      </c>
      <c r="C288" s="2">
        <f>IF(OR('Monitor Data'!G281="",ISBLANK('Monitor Data'!G281)),"",IF(C$4&gt;'Monitor Data'!G281,"",ABS(C$4-'Monitor Data'!G281)))</f>
        <v>7.6000000000000014</v>
      </c>
      <c r="D288" s="2" t="str">
        <f>IF(OR('Monitor Data'!J281="",ISBLANK('Monitor Data'!J281)),"",IF(D$4&gt;'Monitor Data'!J281,"",ABS(D$4-'Monitor Data'!J281)))</f>
        <v/>
      </c>
      <c r="E288" s="2" t="str">
        <f>IF(ISBLANK('Monitor Data'!K281),"",IF(E$4&gt;'Monitor Data'!K281,"",ABS(E$4-'Monitor Data'!K281)))</f>
        <v/>
      </c>
    </row>
    <row r="289" spans="1:5" x14ac:dyDescent="0.25">
      <c r="A289" s="4">
        <v>44477</v>
      </c>
      <c r="B289" s="2" t="str">
        <f>IF(OR('Monitor Data'!D282="",ISBLANK('Monitor Data'!D282)),"",IF(B$4&gt;'Monitor Data'!D282,"",ABS(B$4-'Monitor Data'!D282)))</f>
        <v/>
      </c>
      <c r="C289" s="2" t="str">
        <f>IF(OR('Monitor Data'!G282="",ISBLANK('Monitor Data'!G282)),"",IF(C$4&gt;'Monitor Data'!G282,"",ABS(C$4-'Monitor Data'!G282)))</f>
        <v/>
      </c>
      <c r="D289" s="2" t="str">
        <f>IF(OR('Monitor Data'!J282="",ISBLANK('Monitor Data'!J282)),"",IF(D$4&gt;'Monitor Data'!J282,"",ABS(D$4-'Monitor Data'!J282)))</f>
        <v/>
      </c>
      <c r="E289" s="2" t="str">
        <f>IF(ISBLANK('Monitor Data'!K282),"",IF(E$4&gt;'Monitor Data'!K282,"",ABS(E$4-'Monitor Data'!K282)))</f>
        <v/>
      </c>
    </row>
    <row r="290" spans="1:5" x14ac:dyDescent="0.25">
      <c r="A290" s="4">
        <v>44478</v>
      </c>
      <c r="B290" s="2" t="str">
        <f>IF(OR('Monitor Data'!D283="",ISBLANK('Monitor Data'!D283)),"",IF(B$4&gt;'Monitor Data'!D283,"",ABS(B$4-'Monitor Data'!D283)))</f>
        <v/>
      </c>
      <c r="C290" s="2" t="str">
        <f>IF(OR('Monitor Data'!G283="",ISBLANK('Monitor Data'!G283)),"",IF(C$4&gt;'Monitor Data'!G283,"",ABS(C$4-'Monitor Data'!G283)))</f>
        <v/>
      </c>
      <c r="D290" s="2" t="str">
        <f>IF(OR('Monitor Data'!J283="",ISBLANK('Monitor Data'!J283)),"",IF(D$4&gt;'Monitor Data'!J283,"",ABS(D$4-'Monitor Data'!J283)))</f>
        <v/>
      </c>
      <c r="E290" s="2" t="str">
        <f>IF(ISBLANK('Monitor Data'!K283),"",IF(E$4&gt;'Monitor Data'!K283,"",ABS(E$4-'Monitor Data'!K283)))</f>
        <v/>
      </c>
    </row>
    <row r="291" spans="1:5" x14ac:dyDescent="0.25">
      <c r="A291" s="4">
        <v>44479</v>
      </c>
      <c r="B291" s="2">
        <f>IF(OR('Monitor Data'!D284="",ISBLANK('Monitor Data'!D284)),"",IF(B$4&gt;'Monitor Data'!D284,"",ABS(B$4-'Monitor Data'!D284)))</f>
        <v>3.25</v>
      </c>
      <c r="C291" s="2">
        <f>IF(OR('Monitor Data'!G284="",ISBLANK('Monitor Data'!G284)),"",IF(C$4&gt;'Monitor Data'!G284,"",ABS(C$4-'Monitor Data'!G284)))</f>
        <v>15.350000000000001</v>
      </c>
      <c r="D291" s="2">
        <f>IF(OR('Monitor Data'!J284="",ISBLANK('Monitor Data'!J284)),"",IF(D$4&gt;'Monitor Data'!J284,"",ABS(D$4-'Monitor Data'!J284)))</f>
        <v>6.1000000000000014</v>
      </c>
      <c r="E291" s="2" t="str">
        <f>IF(ISBLANK('Monitor Data'!K284),"",IF(E$4&gt;'Monitor Data'!K284,"",ABS(E$4-'Monitor Data'!K284)))</f>
        <v/>
      </c>
    </row>
    <row r="292" spans="1:5" x14ac:dyDescent="0.25">
      <c r="A292" s="4">
        <v>44480</v>
      </c>
      <c r="B292" s="2" t="str">
        <f>IF(OR('Monitor Data'!D285="",ISBLANK('Monitor Data'!D285)),"",IF(B$4&gt;'Monitor Data'!D285,"",ABS(B$4-'Monitor Data'!D285)))</f>
        <v/>
      </c>
      <c r="C292" s="2" t="str">
        <f>IF(OR('Monitor Data'!G285="",ISBLANK('Monitor Data'!G285)),"",IF(C$4&gt;'Monitor Data'!G285,"",ABS(C$4-'Monitor Data'!G285)))</f>
        <v/>
      </c>
      <c r="D292" s="2" t="str">
        <f>IF(OR('Monitor Data'!J285="",ISBLANK('Monitor Data'!J285)),"",IF(D$4&gt;'Monitor Data'!J285,"",ABS(D$4-'Monitor Data'!J285)))</f>
        <v/>
      </c>
      <c r="E292" s="2" t="str">
        <f>IF(ISBLANK('Monitor Data'!K285),"",IF(E$4&gt;'Monitor Data'!K285,"",ABS(E$4-'Monitor Data'!K285)))</f>
        <v/>
      </c>
    </row>
    <row r="293" spans="1:5" x14ac:dyDescent="0.25">
      <c r="A293" s="4">
        <v>44481</v>
      </c>
      <c r="B293" s="2" t="str">
        <f>IF(OR('Monitor Data'!D286="",ISBLANK('Monitor Data'!D286)),"",IF(B$4&gt;'Monitor Data'!D286,"",ABS(B$4-'Monitor Data'!D286)))</f>
        <v/>
      </c>
      <c r="C293" s="2" t="str">
        <f>IF(OR('Monitor Data'!G286="",ISBLANK('Monitor Data'!G286)),"",IF(C$4&gt;'Monitor Data'!G286,"",ABS(C$4-'Monitor Data'!G286)))</f>
        <v/>
      </c>
      <c r="D293" s="2" t="str">
        <f>IF(OR('Monitor Data'!J286="",ISBLANK('Monitor Data'!J286)),"",IF(D$4&gt;'Monitor Data'!J286,"",ABS(D$4-'Monitor Data'!J286)))</f>
        <v/>
      </c>
      <c r="E293" s="2" t="str">
        <f>IF(ISBLANK('Monitor Data'!K286),"",IF(E$4&gt;'Monitor Data'!K286,"",ABS(E$4-'Monitor Data'!K286)))</f>
        <v/>
      </c>
    </row>
    <row r="294" spans="1:5" x14ac:dyDescent="0.25">
      <c r="A294" s="4">
        <v>44482</v>
      </c>
      <c r="B294" s="2" t="str">
        <f>IF(OR('Monitor Data'!D287="",ISBLANK('Monitor Data'!D287)),"",IF(B$4&gt;'Monitor Data'!D287,"",ABS(B$4-'Monitor Data'!D287)))</f>
        <v/>
      </c>
      <c r="C294" s="2" t="str">
        <f>IF(OR('Monitor Data'!G287="",ISBLANK('Monitor Data'!G287)),"",IF(C$4&gt;'Monitor Data'!G287,"",ABS(C$4-'Monitor Data'!G287)))</f>
        <v/>
      </c>
      <c r="D294" s="2" t="str">
        <f>IF(OR('Monitor Data'!J287="",ISBLANK('Monitor Data'!J287)),"",IF(D$4&gt;'Monitor Data'!J287,"",ABS(D$4-'Monitor Data'!J287)))</f>
        <v/>
      </c>
      <c r="E294" s="2" t="str">
        <f>IF(ISBLANK('Monitor Data'!K287),"",IF(E$4&gt;'Monitor Data'!K287,"",ABS(E$4-'Monitor Data'!K287)))</f>
        <v/>
      </c>
    </row>
    <row r="295" spans="1:5" x14ac:dyDescent="0.25">
      <c r="A295" s="4">
        <v>44483</v>
      </c>
      <c r="B295" s="2" t="str">
        <f>IF(OR('Monitor Data'!D288="",ISBLANK('Monitor Data'!D288)),"",IF(B$4&gt;'Monitor Data'!D288,"",ABS(B$4-'Monitor Data'!D288)))</f>
        <v/>
      </c>
      <c r="C295" s="2" t="str">
        <f>IF(OR('Monitor Data'!G288="",ISBLANK('Monitor Data'!G288)),"",IF(C$4&gt;'Monitor Data'!G288,"",ABS(C$4-'Monitor Data'!G288)))</f>
        <v/>
      </c>
      <c r="D295" s="2" t="str">
        <f>IF(OR('Monitor Data'!J288="",ISBLANK('Monitor Data'!J288)),"",IF(D$4&gt;'Monitor Data'!J288,"",ABS(D$4-'Monitor Data'!J288)))</f>
        <v/>
      </c>
      <c r="E295" s="2" t="str">
        <f>IF(ISBLANK('Monitor Data'!K288),"",IF(E$4&gt;'Monitor Data'!K288,"",ABS(E$4-'Monitor Data'!K288)))</f>
        <v/>
      </c>
    </row>
    <row r="296" spans="1:5" x14ac:dyDescent="0.25">
      <c r="A296" s="4">
        <v>44484</v>
      </c>
      <c r="B296" s="2" t="str">
        <f>IF(OR('Monitor Data'!D289="",ISBLANK('Monitor Data'!D289)),"",IF(B$4&gt;'Monitor Data'!D289,"",ABS(B$4-'Monitor Data'!D289)))</f>
        <v/>
      </c>
      <c r="C296" s="2" t="str">
        <f>IF(OR('Monitor Data'!G289="",ISBLANK('Monitor Data'!G289)),"",IF(C$4&gt;'Monitor Data'!G289,"",ABS(C$4-'Monitor Data'!G289)))</f>
        <v/>
      </c>
      <c r="D296" s="2" t="str">
        <f>IF(OR('Monitor Data'!J289="",ISBLANK('Monitor Data'!J289)),"",IF(D$4&gt;'Monitor Data'!J289,"",ABS(D$4-'Monitor Data'!J289)))</f>
        <v/>
      </c>
      <c r="E296" s="2" t="str">
        <f>IF(ISBLANK('Monitor Data'!K289),"",IF(E$4&gt;'Monitor Data'!K289,"",ABS(E$4-'Monitor Data'!K289)))</f>
        <v/>
      </c>
    </row>
    <row r="297" spans="1:5" x14ac:dyDescent="0.25">
      <c r="A297" s="4">
        <v>44485</v>
      </c>
      <c r="B297" s="2">
        <f>IF(OR('Monitor Data'!D290="",ISBLANK('Monitor Data'!D290)),"",IF(B$4&gt;'Monitor Data'!D290,"",ABS(B$4-'Monitor Data'!D290)))</f>
        <v>4.5500000000000007</v>
      </c>
      <c r="C297" s="2">
        <f>IF(OR('Monitor Data'!G290="",ISBLANK('Monitor Data'!G290)),"",IF(C$4&gt;'Monitor Data'!G290,"",ABS(C$4-'Monitor Data'!G290)))</f>
        <v>1.6499999999999986</v>
      </c>
      <c r="D297" s="2">
        <f>IF(OR('Monitor Data'!J290="",ISBLANK('Monitor Data'!J290)),"",IF(D$4&gt;'Monitor Data'!J290,"",ABS(D$4-'Monitor Data'!J290)))</f>
        <v>3.8000000000000043</v>
      </c>
      <c r="E297" s="2" t="str">
        <f>IF(ISBLANK('Monitor Data'!K290),"",IF(E$4&gt;'Monitor Data'!K290,"",ABS(E$4-'Monitor Data'!K290)))</f>
        <v/>
      </c>
    </row>
    <row r="298" spans="1:5" x14ac:dyDescent="0.25">
      <c r="A298" s="4">
        <v>44486</v>
      </c>
      <c r="B298" s="2" t="str">
        <f>IF(OR('Monitor Data'!D291="",ISBLANK('Monitor Data'!D291)),"",IF(B$4&gt;'Monitor Data'!D291,"",ABS(B$4-'Monitor Data'!D291)))</f>
        <v/>
      </c>
      <c r="C298" s="2" t="str">
        <f>IF(OR('Monitor Data'!G291="",ISBLANK('Monitor Data'!G291)),"",IF(C$4&gt;'Monitor Data'!G291,"",ABS(C$4-'Monitor Data'!G291)))</f>
        <v/>
      </c>
      <c r="D298" s="2" t="str">
        <f>IF(OR('Monitor Data'!J291="",ISBLANK('Monitor Data'!J291)),"",IF(D$4&gt;'Monitor Data'!J291,"",ABS(D$4-'Monitor Data'!J291)))</f>
        <v/>
      </c>
      <c r="E298" s="2" t="str">
        <f>IF(ISBLANK('Monitor Data'!K291),"",IF(E$4&gt;'Monitor Data'!K291,"",ABS(E$4-'Monitor Data'!K291)))</f>
        <v/>
      </c>
    </row>
    <row r="299" spans="1:5" x14ac:dyDescent="0.25">
      <c r="A299" s="4">
        <v>44487</v>
      </c>
      <c r="B299" s="2" t="str">
        <f>IF(OR('Monitor Data'!D292="",ISBLANK('Monitor Data'!D292)),"",IF(B$4&gt;'Monitor Data'!D292,"",ABS(B$4-'Monitor Data'!D292)))</f>
        <v/>
      </c>
      <c r="C299" s="2" t="str">
        <f>IF(OR('Monitor Data'!G292="",ISBLANK('Monitor Data'!G292)),"",IF(C$4&gt;'Monitor Data'!G292,"",ABS(C$4-'Monitor Data'!G292)))</f>
        <v/>
      </c>
      <c r="D299" s="2" t="str">
        <f>IF(OR('Monitor Data'!J292="",ISBLANK('Monitor Data'!J292)),"",IF(D$4&gt;'Monitor Data'!J292,"",ABS(D$4-'Monitor Data'!J292)))</f>
        <v/>
      </c>
      <c r="E299" s="2" t="str">
        <f>IF(ISBLANK('Monitor Data'!K292),"",IF(E$4&gt;'Monitor Data'!K292,"",ABS(E$4-'Monitor Data'!K292)))</f>
        <v/>
      </c>
    </row>
    <row r="300" spans="1:5" x14ac:dyDescent="0.25">
      <c r="A300" s="4">
        <v>44488</v>
      </c>
      <c r="B300" s="2">
        <f>IF(OR('Monitor Data'!D293="",ISBLANK('Monitor Data'!D293)),"",IF(B$4&gt;'Monitor Data'!D293,"",ABS(B$4-'Monitor Data'!D293)))</f>
        <v>17.350000000000001</v>
      </c>
      <c r="C300" s="2">
        <f>IF(OR('Monitor Data'!G293="",ISBLANK('Monitor Data'!G293)),"",IF(C$4&gt;'Monitor Data'!G293,"",ABS(C$4-'Monitor Data'!G293)))</f>
        <v>6.25</v>
      </c>
      <c r="D300" s="2">
        <f>IF(OR('Monitor Data'!J293="",ISBLANK('Monitor Data'!J293)),"",IF(D$4&gt;'Monitor Data'!J293,"",ABS(D$4-'Monitor Data'!J293)))</f>
        <v>4.7500000000000036</v>
      </c>
      <c r="E300" s="2">
        <f>IF(ISBLANK('Monitor Data'!K293),"",IF(E$4&gt;'Monitor Data'!K293,"",ABS(E$4-'Monitor Data'!K293)))</f>
        <v>4</v>
      </c>
    </row>
    <row r="301" spans="1:5" x14ac:dyDescent="0.25">
      <c r="A301" s="4">
        <v>44489</v>
      </c>
      <c r="B301" s="2" t="str">
        <f>IF(OR('Monitor Data'!D294="",ISBLANK('Monitor Data'!D294)),"",IF(B$4&gt;'Monitor Data'!D294,"",ABS(B$4-'Monitor Data'!D294)))</f>
        <v/>
      </c>
      <c r="C301" s="2" t="str">
        <f>IF(OR('Monitor Data'!G294="",ISBLANK('Monitor Data'!G294)),"",IF(C$4&gt;'Monitor Data'!G294,"",ABS(C$4-'Monitor Data'!G294)))</f>
        <v/>
      </c>
      <c r="D301" s="2" t="str">
        <f>IF(OR('Monitor Data'!J294="",ISBLANK('Monitor Data'!J294)),"",IF(D$4&gt;'Monitor Data'!J294,"",ABS(D$4-'Monitor Data'!J294)))</f>
        <v/>
      </c>
      <c r="E301" s="2" t="str">
        <f>IF(ISBLANK('Monitor Data'!K294),"",IF(E$4&gt;'Monitor Data'!K294,"",ABS(E$4-'Monitor Data'!K294)))</f>
        <v/>
      </c>
    </row>
    <row r="302" spans="1:5" x14ac:dyDescent="0.25">
      <c r="A302" s="4">
        <v>44490</v>
      </c>
      <c r="B302" s="2" t="str">
        <f>IF(OR('Monitor Data'!D295="",ISBLANK('Monitor Data'!D295)),"",IF(B$4&gt;'Monitor Data'!D295,"",ABS(B$4-'Monitor Data'!D295)))</f>
        <v/>
      </c>
      <c r="C302" s="2" t="str">
        <f>IF(OR('Monitor Data'!G295="",ISBLANK('Monitor Data'!G295)),"",IF(C$4&gt;'Monitor Data'!G295,"",ABS(C$4-'Monitor Data'!G295)))</f>
        <v/>
      </c>
      <c r="D302" s="2" t="str">
        <f>IF(OR('Monitor Data'!J295="",ISBLANK('Monitor Data'!J295)),"",IF(D$4&gt;'Monitor Data'!J295,"",ABS(D$4-'Monitor Data'!J295)))</f>
        <v/>
      </c>
      <c r="E302" s="2" t="str">
        <f>IF(ISBLANK('Monitor Data'!K295),"",IF(E$4&gt;'Monitor Data'!K295,"",ABS(E$4-'Monitor Data'!K295)))</f>
        <v/>
      </c>
    </row>
    <row r="303" spans="1:5" x14ac:dyDescent="0.25">
      <c r="A303" s="4">
        <v>44491</v>
      </c>
      <c r="B303" s="2" t="str">
        <f>IF(OR('Monitor Data'!D296="",ISBLANK('Monitor Data'!D296)),"",IF(B$4&gt;'Monitor Data'!D296,"",ABS(B$4-'Monitor Data'!D296)))</f>
        <v/>
      </c>
      <c r="C303" s="2" t="str">
        <f>IF(OR('Monitor Data'!G296="",ISBLANK('Monitor Data'!G296)),"",IF(C$4&gt;'Monitor Data'!G296,"",ABS(C$4-'Monitor Data'!G296)))</f>
        <v/>
      </c>
      <c r="D303" s="2" t="str">
        <f>IF(OR('Monitor Data'!J296="",ISBLANK('Monitor Data'!J296)),"",IF(D$4&gt;'Monitor Data'!J296,"",ABS(D$4-'Monitor Data'!J296)))</f>
        <v/>
      </c>
      <c r="E303" s="2">
        <f>IF(ISBLANK('Monitor Data'!K296),"",IF(E$4&gt;'Monitor Data'!K296,"",ABS(E$4-'Monitor Data'!K296)))</f>
        <v>3.8000000000000007</v>
      </c>
    </row>
    <row r="304" spans="1:5" x14ac:dyDescent="0.25">
      <c r="A304" s="4">
        <v>44492</v>
      </c>
      <c r="B304" s="2" t="str">
        <f>IF(OR('Monitor Data'!D297="",ISBLANK('Monitor Data'!D297)),"",IF(B$4&gt;'Monitor Data'!D297,"",ABS(B$4-'Monitor Data'!D297)))</f>
        <v/>
      </c>
      <c r="C304" s="2" t="str">
        <f>IF(OR('Monitor Data'!G297="",ISBLANK('Monitor Data'!G297)),"",IF(C$4&gt;'Monitor Data'!G297,"",ABS(C$4-'Monitor Data'!G297)))</f>
        <v/>
      </c>
      <c r="D304" s="2" t="str">
        <f>IF(OR('Monitor Data'!J297="",ISBLANK('Monitor Data'!J297)),"",IF(D$4&gt;'Monitor Data'!J297,"",ABS(D$4-'Monitor Data'!J297)))</f>
        <v/>
      </c>
      <c r="E304" s="2" t="str">
        <f>IF(ISBLANK('Monitor Data'!K297),"",IF(E$4&gt;'Monitor Data'!K297,"",ABS(E$4-'Monitor Data'!K297)))</f>
        <v/>
      </c>
    </row>
    <row r="305" spans="1:5" x14ac:dyDescent="0.25">
      <c r="A305" s="4">
        <v>44493</v>
      </c>
      <c r="B305" s="2" t="str">
        <f>IF(OR('Monitor Data'!D298="",ISBLANK('Monitor Data'!D298)),"",IF(B$4&gt;'Monitor Data'!D298,"",ABS(B$4-'Monitor Data'!D298)))</f>
        <v/>
      </c>
      <c r="C305" s="2" t="str">
        <f>IF(OR('Monitor Data'!G298="",ISBLANK('Monitor Data'!G298)),"",IF(C$4&gt;'Monitor Data'!G298,"",ABS(C$4-'Monitor Data'!G298)))</f>
        <v/>
      </c>
      <c r="D305" s="2" t="str">
        <f>IF(OR('Monitor Data'!J298="",ISBLANK('Monitor Data'!J298)),"",IF(D$4&gt;'Monitor Data'!J298,"",ABS(D$4-'Monitor Data'!J298)))</f>
        <v/>
      </c>
      <c r="E305" s="2" t="str">
        <f>IF(ISBLANK('Monitor Data'!K298),"",IF(E$4&gt;'Monitor Data'!K298,"",ABS(E$4-'Monitor Data'!K298)))</f>
        <v/>
      </c>
    </row>
    <row r="306" spans="1:5" x14ac:dyDescent="0.25">
      <c r="A306" s="4">
        <v>44494</v>
      </c>
      <c r="B306" s="2" t="str">
        <f>IF(OR('Monitor Data'!D299="",ISBLANK('Monitor Data'!D299)),"",IF(B$4&gt;'Monitor Data'!D299,"",ABS(B$4-'Monitor Data'!D299)))</f>
        <v/>
      </c>
      <c r="C306" s="2" t="str">
        <f>IF(OR('Monitor Data'!G299="",ISBLANK('Monitor Data'!G299)),"",IF(C$4&gt;'Monitor Data'!G299,"",ABS(C$4-'Monitor Data'!G299)))</f>
        <v/>
      </c>
      <c r="D306" s="2" t="str">
        <f>IF(OR('Monitor Data'!J299="",ISBLANK('Monitor Data'!J299)),"",IF(D$4&gt;'Monitor Data'!J299,"",ABS(D$4-'Monitor Data'!J299)))</f>
        <v/>
      </c>
      <c r="E306" s="2" t="str">
        <f>IF(ISBLANK('Monitor Data'!K299),"",IF(E$4&gt;'Monitor Data'!K299,"",ABS(E$4-'Monitor Data'!K299)))</f>
        <v/>
      </c>
    </row>
    <row r="307" spans="1:5" x14ac:dyDescent="0.25">
      <c r="A307" s="4">
        <v>44495</v>
      </c>
      <c r="B307" s="2" t="str">
        <f>IF(OR('Monitor Data'!D300="",ISBLANK('Monitor Data'!D300)),"",IF(B$4&gt;'Monitor Data'!D300,"",ABS(B$4-'Monitor Data'!D300)))</f>
        <v/>
      </c>
      <c r="C307" s="2" t="str">
        <f>IF(OR('Monitor Data'!G300="",ISBLANK('Monitor Data'!G300)),"",IF(C$4&gt;'Monitor Data'!G300,"",ABS(C$4-'Monitor Data'!G300)))</f>
        <v/>
      </c>
      <c r="D307" s="2" t="str">
        <f>IF(OR('Monitor Data'!J300="",ISBLANK('Monitor Data'!J300)),"",IF(D$4&gt;'Monitor Data'!J300,"",ABS(D$4-'Monitor Data'!J300)))</f>
        <v/>
      </c>
      <c r="E307" s="2" t="str">
        <f>IF(ISBLANK('Monitor Data'!K300),"",IF(E$4&gt;'Monitor Data'!K300,"",ABS(E$4-'Monitor Data'!K300)))</f>
        <v/>
      </c>
    </row>
    <row r="308" spans="1:5" x14ac:dyDescent="0.25">
      <c r="A308" s="4">
        <v>44496</v>
      </c>
      <c r="B308" s="2" t="str">
        <f>IF(OR('Monitor Data'!D301="",ISBLANK('Monitor Data'!D301)),"",IF(B$4&gt;'Monitor Data'!D301,"",ABS(B$4-'Monitor Data'!D301)))</f>
        <v/>
      </c>
      <c r="C308" s="2" t="str">
        <f>IF(OR('Monitor Data'!G301="",ISBLANK('Monitor Data'!G301)),"",IF(C$4&gt;'Monitor Data'!G301,"",ABS(C$4-'Monitor Data'!G301)))</f>
        <v/>
      </c>
      <c r="D308" s="2" t="str">
        <f>IF(OR('Monitor Data'!J301="",ISBLANK('Monitor Data'!J301)),"",IF(D$4&gt;'Monitor Data'!J301,"",ABS(D$4-'Monitor Data'!J301)))</f>
        <v/>
      </c>
      <c r="E308" s="2" t="str">
        <f>IF(ISBLANK('Monitor Data'!K301),"",IF(E$4&gt;'Monitor Data'!K301,"",ABS(E$4-'Monitor Data'!K301)))</f>
        <v/>
      </c>
    </row>
    <row r="309" spans="1:5" x14ac:dyDescent="0.25">
      <c r="A309" s="4">
        <v>44497</v>
      </c>
      <c r="B309" s="2" t="str">
        <f>IF(OR('Monitor Data'!D302="",ISBLANK('Monitor Data'!D302)),"",IF(B$4&gt;'Monitor Data'!D302,"",ABS(B$4-'Monitor Data'!D302)))</f>
        <v/>
      </c>
      <c r="C309" s="2" t="str">
        <f>IF(OR('Monitor Data'!G302="",ISBLANK('Monitor Data'!G302)),"",IF(C$4&gt;'Monitor Data'!G302,"",ABS(C$4-'Monitor Data'!G302)))</f>
        <v/>
      </c>
      <c r="D309" s="2" t="str">
        <f>IF(OR('Monitor Data'!J302="",ISBLANK('Monitor Data'!J302)),"",IF(D$4&gt;'Monitor Data'!J302,"",ABS(D$4-'Monitor Data'!J302)))</f>
        <v/>
      </c>
      <c r="E309" s="2" t="str">
        <f>IF(ISBLANK('Monitor Data'!K302),"",IF(E$4&gt;'Monitor Data'!K302,"",ABS(E$4-'Monitor Data'!K302)))</f>
        <v/>
      </c>
    </row>
    <row r="310" spans="1:5" x14ac:dyDescent="0.25">
      <c r="A310" s="4">
        <v>44498</v>
      </c>
      <c r="B310" s="2" t="str">
        <f>IF(OR('Monitor Data'!D303="",ISBLANK('Monitor Data'!D303)),"",IF(B$4&gt;'Monitor Data'!D303,"",ABS(B$4-'Monitor Data'!D303)))</f>
        <v/>
      </c>
      <c r="C310" s="2" t="str">
        <f>IF(OR('Monitor Data'!G303="",ISBLANK('Monitor Data'!G303)),"",IF(C$4&gt;'Monitor Data'!G303,"",ABS(C$4-'Monitor Data'!G303)))</f>
        <v/>
      </c>
      <c r="D310" s="2" t="str">
        <f>IF(OR('Monitor Data'!J303="",ISBLANK('Monitor Data'!J303)),"",IF(D$4&gt;'Monitor Data'!J303,"",ABS(D$4-'Monitor Data'!J303)))</f>
        <v/>
      </c>
      <c r="E310" s="2" t="str">
        <f>IF(ISBLANK('Monitor Data'!K303),"",IF(E$4&gt;'Monitor Data'!K303,"",ABS(E$4-'Monitor Data'!K303)))</f>
        <v/>
      </c>
    </row>
    <row r="311" spans="1:5" x14ac:dyDescent="0.25">
      <c r="A311" s="4">
        <v>44499</v>
      </c>
      <c r="B311" s="2" t="str">
        <f>IF(OR('Monitor Data'!D304="",ISBLANK('Monitor Data'!D304)),"",IF(B$4&gt;'Monitor Data'!D304,"",ABS(B$4-'Monitor Data'!D304)))</f>
        <v/>
      </c>
      <c r="C311" s="2" t="str">
        <f>IF(OR('Monitor Data'!G304="",ISBLANK('Monitor Data'!G304)),"",IF(C$4&gt;'Monitor Data'!G304,"",ABS(C$4-'Monitor Data'!G304)))</f>
        <v/>
      </c>
      <c r="D311" s="2" t="str">
        <f>IF(OR('Monitor Data'!J304="",ISBLANK('Monitor Data'!J304)),"",IF(D$4&gt;'Monitor Data'!J304,"",ABS(D$4-'Monitor Data'!J304)))</f>
        <v/>
      </c>
      <c r="E311" s="2" t="str">
        <f>IF(ISBLANK('Monitor Data'!K304),"",IF(E$4&gt;'Monitor Data'!K304,"",ABS(E$4-'Monitor Data'!K304)))</f>
        <v/>
      </c>
    </row>
    <row r="312" spans="1:5" x14ac:dyDescent="0.25">
      <c r="A312" s="4">
        <v>44500</v>
      </c>
      <c r="B312" s="2" t="str">
        <f>IF(OR('Monitor Data'!D305="",ISBLANK('Monitor Data'!D305)),"",IF(B$4&gt;'Monitor Data'!D305,"",ABS(B$4-'Monitor Data'!D305)))</f>
        <v/>
      </c>
      <c r="C312" s="2" t="str">
        <f>IF(OR('Monitor Data'!G305="",ISBLANK('Monitor Data'!G305)),"",IF(C$4&gt;'Monitor Data'!G305,"",ABS(C$4-'Monitor Data'!G305)))</f>
        <v/>
      </c>
      <c r="D312" s="2" t="str">
        <f>IF(OR('Monitor Data'!J305="",ISBLANK('Monitor Data'!J305)),"",IF(D$4&gt;'Monitor Data'!J305,"",ABS(D$4-'Monitor Data'!J305)))</f>
        <v/>
      </c>
      <c r="E312" s="2" t="str">
        <f>IF(ISBLANK('Monitor Data'!K305),"",IF(E$4&gt;'Monitor Data'!K305,"",ABS(E$4-'Monitor Data'!K305)))</f>
        <v/>
      </c>
    </row>
    <row r="313" spans="1:5" x14ac:dyDescent="0.25">
      <c r="A313" s="4">
        <v>44501</v>
      </c>
      <c r="B313" s="2" t="str">
        <f>IF(OR('Monitor Data'!D306="",ISBLANK('Monitor Data'!D306)),"",IF(B$4&gt;'Monitor Data'!D306,"",ABS(B$4-'Monitor Data'!D306)))</f>
        <v/>
      </c>
      <c r="C313" s="2" t="str">
        <f>IF(OR('Monitor Data'!G306="",ISBLANK('Monitor Data'!G306)),"",IF(C$4&gt;'Monitor Data'!G306,"",ABS(C$4-'Monitor Data'!G306)))</f>
        <v/>
      </c>
      <c r="D313" s="2" t="str">
        <f>IF(OR('Monitor Data'!J306="",ISBLANK('Monitor Data'!J306)),"",IF(D$4&gt;'Monitor Data'!J306,"",ABS(D$4-'Monitor Data'!J306)))</f>
        <v/>
      </c>
      <c r="E313" s="2" t="str">
        <f>IF(ISBLANK('Monitor Data'!K306),"",IF(E$4&gt;'Monitor Data'!K306,"",ABS(E$4-'Monitor Data'!K306)))</f>
        <v/>
      </c>
    </row>
    <row r="314" spans="1:5" x14ac:dyDescent="0.25">
      <c r="A314" s="4">
        <v>44502</v>
      </c>
      <c r="B314" s="2" t="str">
        <f>IF(OR('Monitor Data'!D307="",ISBLANK('Monitor Data'!D307)),"",IF(B$4&gt;'Monitor Data'!D307,"",ABS(B$4-'Monitor Data'!D307)))</f>
        <v/>
      </c>
      <c r="C314" s="2" t="str">
        <f>IF(OR('Monitor Data'!G307="",ISBLANK('Monitor Data'!G307)),"",IF(C$4&gt;'Monitor Data'!G307,"",ABS(C$4-'Monitor Data'!G307)))</f>
        <v/>
      </c>
      <c r="D314" s="2" t="str">
        <f>IF(OR('Monitor Data'!J307="",ISBLANK('Monitor Data'!J307)),"",IF(D$4&gt;'Monitor Data'!J307,"",ABS(D$4-'Monitor Data'!J307)))</f>
        <v/>
      </c>
      <c r="E314" s="2" t="str">
        <f>IF(ISBLANK('Monitor Data'!K307),"",IF(E$4&gt;'Monitor Data'!K307,"",ABS(E$4-'Monitor Data'!K307)))</f>
        <v/>
      </c>
    </row>
    <row r="315" spans="1:5" x14ac:dyDescent="0.25">
      <c r="A315" s="4">
        <v>44503</v>
      </c>
      <c r="B315" s="2">
        <f>IF(OR('Monitor Data'!D308="",ISBLANK('Monitor Data'!D308)),"",IF(B$4&gt;'Monitor Data'!D308,"",ABS(B$4-'Monitor Data'!D308)))</f>
        <v>8.4499999999999993</v>
      </c>
      <c r="C315" s="2">
        <f>IF(OR('Monitor Data'!G308="",ISBLANK('Monitor Data'!G308)),"",IF(C$4&gt;'Monitor Data'!G308,"",ABS(C$4-'Monitor Data'!G308)))</f>
        <v>6.5499999999999972</v>
      </c>
      <c r="D315" s="2">
        <f>IF(OR('Monitor Data'!J308="",ISBLANK('Monitor Data'!J308)),"",IF(D$4&gt;'Monitor Data'!J308,"",ABS(D$4-'Monitor Data'!J308)))</f>
        <v>0.80000000000000426</v>
      </c>
      <c r="E315" s="2">
        <f>IF(ISBLANK('Monitor Data'!K308),"",IF(E$4&gt;'Monitor Data'!K308,"",ABS(E$4-'Monitor Data'!K308)))</f>
        <v>1</v>
      </c>
    </row>
    <row r="316" spans="1:5" x14ac:dyDescent="0.25">
      <c r="A316" s="4">
        <v>44504</v>
      </c>
      <c r="B316" s="2" t="str">
        <f>IF(OR('Monitor Data'!D309="",ISBLANK('Monitor Data'!D309)),"",IF(B$4&gt;'Monitor Data'!D309,"",ABS(B$4-'Monitor Data'!D309)))</f>
        <v/>
      </c>
      <c r="C316" s="2" t="str">
        <f>IF(OR('Monitor Data'!G309="",ISBLANK('Monitor Data'!G309)),"",IF(C$4&gt;'Monitor Data'!G309,"",ABS(C$4-'Monitor Data'!G309)))</f>
        <v/>
      </c>
      <c r="D316" s="2" t="str">
        <f>IF(OR('Monitor Data'!J309="",ISBLANK('Monitor Data'!J309)),"",IF(D$4&gt;'Monitor Data'!J309,"",ABS(D$4-'Monitor Data'!J309)))</f>
        <v/>
      </c>
      <c r="E316" s="2" t="str">
        <f>IF(ISBLANK('Monitor Data'!K309),"",IF(E$4&gt;'Monitor Data'!K309,"",ABS(E$4-'Monitor Data'!K309)))</f>
        <v/>
      </c>
    </row>
    <row r="317" spans="1:5" x14ac:dyDescent="0.25">
      <c r="A317" s="4">
        <v>44505</v>
      </c>
      <c r="B317" s="2" t="str">
        <f>IF(OR('Monitor Data'!D310="",ISBLANK('Monitor Data'!D310)),"",IF(B$4&gt;'Monitor Data'!D310,"",ABS(B$4-'Monitor Data'!D310)))</f>
        <v/>
      </c>
      <c r="C317" s="2" t="str">
        <f>IF(OR('Monitor Data'!G310="",ISBLANK('Monitor Data'!G310)),"",IF(C$4&gt;'Monitor Data'!G310,"",ABS(C$4-'Monitor Data'!G310)))</f>
        <v/>
      </c>
      <c r="D317" s="2" t="str">
        <f>IF(OR('Monitor Data'!J310="",ISBLANK('Monitor Data'!J310)),"",IF(D$4&gt;'Monitor Data'!J310,"",ABS(D$4-'Monitor Data'!J310)))</f>
        <v/>
      </c>
      <c r="E317" s="2" t="str">
        <f>IF(ISBLANK('Monitor Data'!K310),"",IF(E$4&gt;'Monitor Data'!K310,"",ABS(E$4-'Monitor Data'!K310)))</f>
        <v/>
      </c>
    </row>
    <row r="318" spans="1:5" x14ac:dyDescent="0.25">
      <c r="A318" s="4">
        <v>44506</v>
      </c>
      <c r="B318" s="2">
        <f>IF(OR('Monitor Data'!D311="",ISBLANK('Monitor Data'!D311)),"",IF(B$4&gt;'Monitor Data'!D311,"",ABS(B$4-'Monitor Data'!D311)))</f>
        <v>13.649999999999999</v>
      </c>
      <c r="C318" s="2">
        <f>IF(OR('Monitor Data'!G311="",ISBLANK('Monitor Data'!G311)),"",IF(C$4&gt;'Monitor Data'!G311,"",ABS(C$4-'Monitor Data'!G311)))</f>
        <v>0.89999999999999858</v>
      </c>
      <c r="D318" s="2">
        <f>IF(OR('Monitor Data'!J311="",ISBLANK('Monitor Data'!J311)),"",IF(D$4&gt;'Monitor Data'!J311,"",ABS(D$4-'Monitor Data'!J311)))</f>
        <v>5.2000000000000028</v>
      </c>
      <c r="E318" s="2">
        <f>IF(ISBLANK('Monitor Data'!K311),"",IF(E$4&gt;'Monitor Data'!K311,"",ABS(E$4-'Monitor Data'!K311)))</f>
        <v>4.5</v>
      </c>
    </row>
    <row r="319" spans="1:5" x14ac:dyDescent="0.25">
      <c r="A319" s="4">
        <v>44507</v>
      </c>
      <c r="B319" s="2" t="str">
        <f>IF(OR('Monitor Data'!D312="",ISBLANK('Monitor Data'!D312)),"",IF(B$4&gt;'Monitor Data'!D312,"",ABS(B$4-'Monitor Data'!D312)))</f>
        <v/>
      </c>
      <c r="C319" s="2" t="str">
        <f>IF(OR('Monitor Data'!G312="",ISBLANK('Monitor Data'!G312)),"",IF(C$4&gt;'Monitor Data'!G312,"",ABS(C$4-'Monitor Data'!G312)))</f>
        <v/>
      </c>
      <c r="D319" s="2" t="str">
        <f>IF(OR('Monitor Data'!J312="",ISBLANK('Monitor Data'!J312)),"",IF(D$4&gt;'Monitor Data'!J312,"",ABS(D$4-'Monitor Data'!J312)))</f>
        <v/>
      </c>
      <c r="E319" s="2" t="str">
        <f>IF(ISBLANK('Monitor Data'!K312),"",IF(E$4&gt;'Monitor Data'!K312,"",ABS(E$4-'Monitor Data'!K312)))</f>
        <v/>
      </c>
    </row>
    <row r="320" spans="1:5" x14ac:dyDescent="0.25">
      <c r="A320" s="4">
        <v>44508</v>
      </c>
      <c r="B320" s="2" t="str">
        <f>IF(OR('Monitor Data'!D313="",ISBLANK('Monitor Data'!D313)),"",IF(B$4&gt;'Monitor Data'!D313,"",ABS(B$4-'Monitor Data'!D313)))</f>
        <v/>
      </c>
      <c r="C320" s="2" t="str">
        <f>IF(OR('Monitor Data'!G313="",ISBLANK('Monitor Data'!G313)),"",IF(C$4&gt;'Monitor Data'!G313,"",ABS(C$4-'Monitor Data'!G313)))</f>
        <v/>
      </c>
      <c r="D320" s="2" t="str">
        <f>IF(OR('Monitor Data'!J313="",ISBLANK('Monitor Data'!J313)),"",IF(D$4&gt;'Monitor Data'!J313,"",ABS(D$4-'Monitor Data'!J313)))</f>
        <v/>
      </c>
      <c r="E320" s="2" t="str">
        <f>IF(ISBLANK('Monitor Data'!K313),"",IF(E$4&gt;'Monitor Data'!K313,"",ABS(E$4-'Monitor Data'!K313)))</f>
        <v/>
      </c>
    </row>
    <row r="321" spans="1:5" x14ac:dyDescent="0.25">
      <c r="A321" s="4">
        <v>44509</v>
      </c>
      <c r="B321" s="2">
        <f>IF(OR('Monitor Data'!D314="",ISBLANK('Monitor Data'!D314)),"",IF(B$4&gt;'Monitor Data'!D314,"",ABS(B$4-'Monitor Data'!D314)))</f>
        <v>11.149999999999999</v>
      </c>
      <c r="C321" s="2">
        <f>IF(OR('Monitor Data'!G314="",ISBLANK('Monitor Data'!G314)),"",IF(C$4&gt;'Monitor Data'!G314,"",ABS(C$4-'Monitor Data'!G314)))</f>
        <v>18.75</v>
      </c>
      <c r="D321" s="2">
        <f>IF(OR('Monitor Data'!J314="",ISBLANK('Monitor Data'!J314)),"",IF(D$4&gt;'Monitor Data'!J314,"",ABS(D$4-'Monitor Data'!J314)))</f>
        <v>10.200000000000003</v>
      </c>
      <c r="E321" s="2">
        <f>IF(ISBLANK('Monitor Data'!K314),"",IF(E$4&gt;'Monitor Data'!K314,"",ABS(E$4-'Monitor Data'!K314)))</f>
        <v>30.900000000000002</v>
      </c>
    </row>
    <row r="322" spans="1:5" x14ac:dyDescent="0.25">
      <c r="A322" s="4">
        <v>44510</v>
      </c>
      <c r="B322" s="2" t="str">
        <f>IF(OR('Monitor Data'!D315="",ISBLANK('Monitor Data'!D315)),"",IF(B$4&gt;'Monitor Data'!D315,"",ABS(B$4-'Monitor Data'!D315)))</f>
        <v/>
      </c>
      <c r="C322" s="2" t="str">
        <f>IF(OR('Monitor Data'!G315="",ISBLANK('Monitor Data'!G315)),"",IF(C$4&gt;'Monitor Data'!G315,"",ABS(C$4-'Monitor Data'!G315)))</f>
        <v/>
      </c>
      <c r="D322" s="2" t="str">
        <f>IF(OR('Monitor Data'!J315="",ISBLANK('Monitor Data'!J315)),"",IF(D$4&gt;'Monitor Data'!J315,"",ABS(D$4-'Monitor Data'!J315)))</f>
        <v/>
      </c>
      <c r="E322" s="2" t="str">
        <f>IF(ISBLANK('Monitor Data'!K315),"",IF(E$4&gt;'Monitor Data'!K315,"",ABS(E$4-'Monitor Data'!K315)))</f>
        <v/>
      </c>
    </row>
    <row r="323" spans="1:5" x14ac:dyDescent="0.25">
      <c r="A323" s="4">
        <v>44511</v>
      </c>
      <c r="B323" s="2" t="str">
        <f>IF(OR('Monitor Data'!D316="",ISBLANK('Monitor Data'!D316)),"",IF(B$4&gt;'Monitor Data'!D316,"",ABS(B$4-'Monitor Data'!D316)))</f>
        <v/>
      </c>
      <c r="C323" s="2" t="str">
        <f>IF(OR('Monitor Data'!G316="",ISBLANK('Monitor Data'!G316)),"",IF(C$4&gt;'Monitor Data'!G316,"",ABS(C$4-'Monitor Data'!G316)))</f>
        <v/>
      </c>
      <c r="D323" s="2" t="str">
        <f>IF(OR('Monitor Data'!J316="",ISBLANK('Monitor Data'!J316)),"",IF(D$4&gt;'Monitor Data'!J316,"",ABS(D$4-'Monitor Data'!J316)))</f>
        <v/>
      </c>
      <c r="E323" s="2" t="str">
        <f>IF(ISBLANK('Monitor Data'!K316),"",IF(E$4&gt;'Monitor Data'!K316,"",ABS(E$4-'Monitor Data'!K316)))</f>
        <v/>
      </c>
    </row>
    <row r="324" spans="1:5" x14ac:dyDescent="0.25">
      <c r="A324" s="4">
        <v>44512</v>
      </c>
      <c r="B324" s="2" t="str">
        <f>IF(OR('Monitor Data'!D317="",ISBLANK('Monitor Data'!D317)),"",IF(B$4&gt;'Monitor Data'!D317,"",ABS(B$4-'Monitor Data'!D317)))</f>
        <v/>
      </c>
      <c r="C324" s="2" t="str">
        <f>IF(OR('Monitor Data'!G317="",ISBLANK('Monitor Data'!G317)),"",IF(C$4&gt;'Monitor Data'!G317,"",ABS(C$4-'Monitor Data'!G317)))</f>
        <v/>
      </c>
      <c r="D324" s="2" t="str">
        <f>IF(OR('Monitor Data'!J317="",ISBLANK('Monitor Data'!J317)),"",IF(D$4&gt;'Monitor Data'!J317,"",ABS(D$4-'Monitor Data'!J317)))</f>
        <v/>
      </c>
      <c r="E324" s="2" t="str">
        <f>IF(ISBLANK('Monitor Data'!K317),"",IF(E$4&gt;'Monitor Data'!K317,"",ABS(E$4-'Monitor Data'!K317)))</f>
        <v/>
      </c>
    </row>
    <row r="325" spans="1:5" x14ac:dyDescent="0.25">
      <c r="A325" s="4">
        <v>44513</v>
      </c>
      <c r="B325" s="2" t="str">
        <f>IF(OR('Monitor Data'!D318="",ISBLANK('Monitor Data'!D318)),"",IF(B$4&gt;'Monitor Data'!D318,"",ABS(B$4-'Monitor Data'!D318)))</f>
        <v/>
      </c>
      <c r="C325" s="2" t="str">
        <f>IF(OR('Monitor Data'!G318="",ISBLANK('Monitor Data'!G318)),"",IF(C$4&gt;'Monitor Data'!G318,"",ABS(C$4-'Monitor Data'!G318)))</f>
        <v/>
      </c>
      <c r="D325" s="2" t="str">
        <f>IF(OR('Monitor Data'!J318="",ISBLANK('Monitor Data'!J318)),"",IF(D$4&gt;'Monitor Data'!J318,"",ABS(D$4-'Monitor Data'!J318)))</f>
        <v/>
      </c>
      <c r="E325" s="2" t="str">
        <f>IF(ISBLANK('Monitor Data'!K318),"",IF(E$4&gt;'Monitor Data'!K318,"",ABS(E$4-'Monitor Data'!K318)))</f>
        <v/>
      </c>
    </row>
    <row r="326" spans="1:5" x14ac:dyDescent="0.25">
      <c r="A326" s="4">
        <v>44514</v>
      </c>
      <c r="B326" s="2" t="str">
        <f>IF(OR('Monitor Data'!D319="",ISBLANK('Monitor Data'!D319)),"",IF(B$4&gt;'Monitor Data'!D319,"",ABS(B$4-'Monitor Data'!D319)))</f>
        <v/>
      </c>
      <c r="C326" s="2" t="str">
        <f>IF(OR('Monitor Data'!G319="",ISBLANK('Monitor Data'!G319)),"",IF(C$4&gt;'Monitor Data'!G319,"",ABS(C$4-'Monitor Data'!G319)))</f>
        <v/>
      </c>
      <c r="D326" s="2" t="str">
        <f>IF(OR('Monitor Data'!J319="",ISBLANK('Monitor Data'!J319)),"",IF(D$4&gt;'Monitor Data'!J319,"",ABS(D$4-'Monitor Data'!J319)))</f>
        <v/>
      </c>
      <c r="E326" s="2" t="str">
        <f>IF(ISBLANK('Monitor Data'!K319),"",IF(E$4&gt;'Monitor Data'!K319,"",ABS(E$4-'Monitor Data'!K319)))</f>
        <v/>
      </c>
    </row>
    <row r="327" spans="1:5" x14ac:dyDescent="0.25">
      <c r="A327" s="4">
        <v>44515</v>
      </c>
      <c r="B327" s="2" t="str">
        <f>IF(OR('Monitor Data'!D320="",ISBLANK('Monitor Data'!D320)),"",IF(B$4&gt;'Monitor Data'!D320,"",ABS(B$4-'Monitor Data'!D320)))</f>
        <v/>
      </c>
      <c r="C327" s="2" t="str">
        <f>IF(OR('Monitor Data'!G320="",ISBLANK('Monitor Data'!G320)),"",IF(C$4&gt;'Monitor Data'!G320,"",ABS(C$4-'Monitor Data'!G320)))</f>
        <v/>
      </c>
      <c r="D327" s="2" t="str">
        <f>IF(OR('Monitor Data'!J320="",ISBLANK('Monitor Data'!J320)),"",IF(D$4&gt;'Monitor Data'!J320,"",ABS(D$4-'Monitor Data'!J320)))</f>
        <v/>
      </c>
      <c r="E327" s="2" t="str">
        <f>IF(ISBLANK('Monitor Data'!K320),"",IF(E$4&gt;'Monitor Data'!K320,"",ABS(E$4-'Monitor Data'!K320)))</f>
        <v/>
      </c>
    </row>
    <row r="328" spans="1:5" x14ac:dyDescent="0.25">
      <c r="A328" s="4">
        <v>44516</v>
      </c>
      <c r="B328" s="2" t="str">
        <f>IF(OR('Monitor Data'!D321="",ISBLANK('Monitor Data'!D321)),"",IF(B$4&gt;'Monitor Data'!D321,"",ABS(B$4-'Monitor Data'!D321)))</f>
        <v/>
      </c>
      <c r="C328" s="2" t="str">
        <f>IF(OR('Monitor Data'!G321="",ISBLANK('Monitor Data'!G321)),"",IF(C$4&gt;'Monitor Data'!G321,"",ABS(C$4-'Monitor Data'!G321)))</f>
        <v/>
      </c>
      <c r="D328" s="2" t="str">
        <f>IF(OR('Monitor Data'!J321="",ISBLANK('Monitor Data'!J321)),"",IF(D$4&gt;'Monitor Data'!J321,"",ABS(D$4-'Monitor Data'!J321)))</f>
        <v/>
      </c>
      <c r="E328" s="2" t="str">
        <f>IF(ISBLANK('Monitor Data'!K321),"",IF(E$4&gt;'Monitor Data'!K321,"",ABS(E$4-'Monitor Data'!K321)))</f>
        <v/>
      </c>
    </row>
    <row r="329" spans="1:5" x14ac:dyDescent="0.25">
      <c r="A329" s="4">
        <v>44517</v>
      </c>
      <c r="B329" s="2" t="str">
        <f>IF(OR('Monitor Data'!D322="",ISBLANK('Monitor Data'!D322)),"",IF(B$4&gt;'Monitor Data'!D322,"",ABS(B$4-'Monitor Data'!D322)))</f>
        <v/>
      </c>
      <c r="C329" s="2" t="str">
        <f>IF(OR('Monitor Data'!G322="",ISBLANK('Monitor Data'!G322)),"",IF(C$4&gt;'Monitor Data'!G322,"",ABS(C$4-'Monitor Data'!G322)))</f>
        <v/>
      </c>
      <c r="D329" s="2" t="str">
        <f>IF(OR('Monitor Data'!J322="",ISBLANK('Monitor Data'!J322)),"",IF(D$4&gt;'Monitor Data'!J322,"",ABS(D$4-'Monitor Data'!J322)))</f>
        <v/>
      </c>
      <c r="E329" s="2" t="str">
        <f>IF(ISBLANK('Monitor Data'!K322),"",IF(E$4&gt;'Monitor Data'!K322,"",ABS(E$4-'Monitor Data'!K322)))</f>
        <v/>
      </c>
    </row>
    <row r="330" spans="1:5" x14ac:dyDescent="0.25">
      <c r="A330" s="4">
        <v>44518</v>
      </c>
      <c r="B330" s="2" t="str">
        <f>IF(OR('Monitor Data'!D323="",ISBLANK('Monitor Data'!D323)),"",IF(B$4&gt;'Monitor Data'!D323,"",ABS(B$4-'Monitor Data'!D323)))</f>
        <v/>
      </c>
      <c r="C330" s="2">
        <f>IF(OR('Monitor Data'!G323="",ISBLANK('Monitor Data'!G323)),"",IF(C$4&gt;'Monitor Data'!G323,"",ABS(C$4-'Monitor Data'!G323)))</f>
        <v>7.2999999999999972</v>
      </c>
      <c r="D330" s="2" t="str">
        <f>IF(OR('Monitor Data'!J323="",ISBLANK('Monitor Data'!J323)),"",IF(D$4&gt;'Monitor Data'!J323,"",ABS(D$4-'Monitor Data'!J323)))</f>
        <v/>
      </c>
      <c r="E330" s="2">
        <f>IF(ISBLANK('Monitor Data'!K323),"",IF(E$4&gt;'Monitor Data'!K323,"",ABS(E$4-'Monitor Data'!K323)))</f>
        <v>3.6999999999999993</v>
      </c>
    </row>
    <row r="331" spans="1:5" x14ac:dyDescent="0.25">
      <c r="A331" s="4">
        <v>44519</v>
      </c>
      <c r="B331" s="2" t="str">
        <f>IF(OR('Monitor Data'!D324="",ISBLANK('Monitor Data'!D324)),"",IF(B$4&gt;'Monitor Data'!D324,"",ABS(B$4-'Monitor Data'!D324)))</f>
        <v/>
      </c>
      <c r="C331" s="2" t="str">
        <f>IF(OR('Monitor Data'!G324="",ISBLANK('Monitor Data'!G324)),"",IF(C$4&gt;'Monitor Data'!G324,"",ABS(C$4-'Monitor Data'!G324)))</f>
        <v/>
      </c>
      <c r="D331" s="2" t="str">
        <f>IF(OR('Monitor Data'!J324="",ISBLANK('Monitor Data'!J324)),"",IF(D$4&gt;'Monitor Data'!J324,"",ABS(D$4-'Monitor Data'!J324)))</f>
        <v/>
      </c>
      <c r="E331" s="2" t="str">
        <f>IF(ISBLANK('Monitor Data'!K324),"",IF(E$4&gt;'Monitor Data'!K324,"",ABS(E$4-'Monitor Data'!K324)))</f>
        <v/>
      </c>
    </row>
    <row r="332" spans="1:5" x14ac:dyDescent="0.25">
      <c r="A332" s="4">
        <v>44520</v>
      </c>
      <c r="B332" s="2" t="str">
        <f>IF(OR('Monitor Data'!D325="",ISBLANK('Monitor Data'!D325)),"",IF(B$4&gt;'Monitor Data'!D325,"",ABS(B$4-'Monitor Data'!D325)))</f>
        <v/>
      </c>
      <c r="C332" s="2" t="str">
        <f>IF(OR('Monitor Data'!G325="",ISBLANK('Monitor Data'!G325)),"",IF(C$4&gt;'Monitor Data'!G325,"",ABS(C$4-'Monitor Data'!G325)))</f>
        <v/>
      </c>
      <c r="D332" s="2" t="str">
        <f>IF(OR('Monitor Data'!J325="",ISBLANK('Monitor Data'!J325)),"",IF(D$4&gt;'Monitor Data'!J325,"",ABS(D$4-'Monitor Data'!J325)))</f>
        <v/>
      </c>
      <c r="E332" s="2" t="str">
        <f>IF(ISBLANK('Monitor Data'!K325),"",IF(E$4&gt;'Monitor Data'!K325,"",ABS(E$4-'Monitor Data'!K325)))</f>
        <v/>
      </c>
    </row>
    <row r="333" spans="1:5" x14ac:dyDescent="0.25">
      <c r="A333" s="4">
        <v>44521</v>
      </c>
      <c r="B333" s="2">
        <f>IF(OR('Monitor Data'!D326="",ISBLANK('Monitor Data'!D326)),"",IF(B$4&gt;'Monitor Data'!D326,"",ABS(B$4-'Monitor Data'!D326)))</f>
        <v>8.3500000000000014</v>
      </c>
      <c r="C333" s="2" t="str">
        <f>IF(OR('Monitor Data'!G326="",ISBLANK('Monitor Data'!G326)),"",IF(C$4&gt;'Monitor Data'!G326,"",ABS(C$4-'Monitor Data'!G326)))</f>
        <v/>
      </c>
      <c r="D333" s="2">
        <f>IF(OR('Monitor Data'!J326="",ISBLANK('Monitor Data'!J326)),"",IF(D$4&gt;'Monitor Data'!J326,"",ABS(D$4-'Monitor Data'!J326)))</f>
        <v>16.100000000000001</v>
      </c>
      <c r="E333" s="2">
        <f>IF(ISBLANK('Monitor Data'!K326),"",IF(E$4&gt;'Monitor Data'!K326,"",ABS(E$4-'Monitor Data'!K326)))</f>
        <v>12</v>
      </c>
    </row>
    <row r="334" spans="1:5" x14ac:dyDescent="0.25">
      <c r="A334" s="4">
        <v>44522</v>
      </c>
      <c r="B334" s="2" t="str">
        <f>IF(OR('Monitor Data'!D327="",ISBLANK('Monitor Data'!D327)),"",IF(B$4&gt;'Monitor Data'!D327,"",ABS(B$4-'Monitor Data'!D327)))</f>
        <v/>
      </c>
      <c r="C334" s="2" t="str">
        <f>IF(OR('Monitor Data'!G327="",ISBLANK('Monitor Data'!G327)),"",IF(C$4&gt;'Monitor Data'!G327,"",ABS(C$4-'Monitor Data'!G327)))</f>
        <v/>
      </c>
      <c r="D334" s="2" t="str">
        <f>IF(OR('Monitor Data'!J327="",ISBLANK('Monitor Data'!J327)),"",IF(D$4&gt;'Monitor Data'!J327,"",ABS(D$4-'Monitor Data'!J327)))</f>
        <v/>
      </c>
      <c r="E334" s="2" t="str">
        <f>IF(ISBLANK('Monitor Data'!K327),"",IF(E$4&gt;'Monitor Data'!K327,"",ABS(E$4-'Monitor Data'!K327)))</f>
        <v/>
      </c>
    </row>
    <row r="335" spans="1:5" x14ac:dyDescent="0.25">
      <c r="A335" s="4">
        <v>44523</v>
      </c>
      <c r="B335" s="2" t="str">
        <f>IF(OR('Monitor Data'!D328="",ISBLANK('Monitor Data'!D328)),"",IF(B$4&gt;'Monitor Data'!D328,"",ABS(B$4-'Monitor Data'!D328)))</f>
        <v/>
      </c>
      <c r="C335" s="2" t="str">
        <f>IF(OR('Monitor Data'!G328="",ISBLANK('Monitor Data'!G328)),"",IF(C$4&gt;'Monitor Data'!G328,"",ABS(C$4-'Monitor Data'!G328)))</f>
        <v/>
      </c>
      <c r="D335" s="2" t="str">
        <f>IF(OR('Monitor Data'!J328="",ISBLANK('Monitor Data'!J328)),"",IF(D$4&gt;'Monitor Data'!J328,"",ABS(D$4-'Monitor Data'!J328)))</f>
        <v/>
      </c>
      <c r="E335" s="2" t="str">
        <f>IF(ISBLANK('Monitor Data'!K328),"",IF(E$4&gt;'Monitor Data'!K328,"",ABS(E$4-'Monitor Data'!K328)))</f>
        <v/>
      </c>
    </row>
    <row r="336" spans="1:5" x14ac:dyDescent="0.25">
      <c r="A336" s="4">
        <v>44524</v>
      </c>
      <c r="B336" s="2">
        <f>IF(OR('Monitor Data'!D329="",ISBLANK('Monitor Data'!D329)),"",IF(B$4&gt;'Monitor Data'!D329,"",ABS(B$4-'Monitor Data'!D329)))</f>
        <v>18.149999999999999</v>
      </c>
      <c r="C336" s="2">
        <f>IF(OR('Monitor Data'!G329="",ISBLANK('Monitor Data'!G329)),"",IF(C$4&gt;'Monitor Data'!G329,"",ABS(C$4-'Monitor Data'!G329)))</f>
        <v>10.7</v>
      </c>
      <c r="D336" s="2">
        <f>IF(OR('Monitor Data'!J329="",ISBLANK('Monitor Data'!J329)),"",IF(D$4&gt;'Monitor Data'!J329,"",ABS(D$4-'Monitor Data'!J329)))</f>
        <v>7.6000000000000014</v>
      </c>
      <c r="E336" s="2">
        <f>IF(ISBLANK('Monitor Data'!K329),"",IF(E$4&gt;'Monitor Data'!K329,"",ABS(E$4-'Monitor Data'!K329)))</f>
        <v>13.100000000000001</v>
      </c>
    </row>
    <row r="337" spans="1:5" x14ac:dyDescent="0.25">
      <c r="A337" s="4">
        <v>44525</v>
      </c>
      <c r="B337" s="2" t="str">
        <f>IF(OR('Monitor Data'!D330="",ISBLANK('Monitor Data'!D330)),"",IF(B$4&gt;'Monitor Data'!D330,"",ABS(B$4-'Monitor Data'!D330)))</f>
        <v/>
      </c>
      <c r="C337" s="2" t="str">
        <f>IF(OR('Monitor Data'!G330="",ISBLANK('Monitor Data'!G330)),"",IF(C$4&gt;'Monitor Data'!G330,"",ABS(C$4-'Monitor Data'!G330)))</f>
        <v/>
      </c>
      <c r="D337" s="2" t="str">
        <f>IF(OR('Monitor Data'!J330="",ISBLANK('Monitor Data'!J330)),"",IF(D$4&gt;'Monitor Data'!J330,"",ABS(D$4-'Monitor Data'!J330)))</f>
        <v/>
      </c>
      <c r="E337" s="2" t="str">
        <f>IF(ISBLANK('Monitor Data'!K330),"",IF(E$4&gt;'Monitor Data'!K330,"",ABS(E$4-'Monitor Data'!K330)))</f>
        <v/>
      </c>
    </row>
    <row r="338" spans="1:5" x14ac:dyDescent="0.25">
      <c r="A338" s="4">
        <v>44526</v>
      </c>
      <c r="B338" s="2" t="str">
        <f>IF(OR('Monitor Data'!D331="",ISBLANK('Monitor Data'!D331)),"",IF(B$4&gt;'Monitor Data'!D331,"",ABS(B$4-'Monitor Data'!D331)))</f>
        <v/>
      </c>
      <c r="C338" s="2" t="str">
        <f>IF(OR('Monitor Data'!G331="",ISBLANK('Monitor Data'!G331)),"",IF(C$4&gt;'Monitor Data'!G331,"",ABS(C$4-'Monitor Data'!G331)))</f>
        <v/>
      </c>
      <c r="D338" s="2" t="str">
        <f>IF(OR('Monitor Data'!J331="",ISBLANK('Monitor Data'!J331)),"",IF(D$4&gt;'Monitor Data'!J331,"",ABS(D$4-'Monitor Data'!J331)))</f>
        <v/>
      </c>
      <c r="E338" s="2" t="str">
        <f>IF(ISBLANK('Monitor Data'!K331),"",IF(E$4&gt;'Monitor Data'!K331,"",ABS(E$4-'Monitor Data'!K331)))</f>
        <v/>
      </c>
    </row>
    <row r="339" spans="1:5" x14ac:dyDescent="0.25">
      <c r="A339" s="4">
        <v>44527</v>
      </c>
      <c r="B339" s="2">
        <f>IF(OR('Monitor Data'!D332="",ISBLANK('Monitor Data'!D332)),"",IF(B$4&gt;'Monitor Data'!D332,"",ABS(B$4-'Monitor Data'!D332)))</f>
        <v>1.9499999999999993</v>
      </c>
      <c r="C339" s="2">
        <f>IF(OR('Monitor Data'!G332="",ISBLANK('Monitor Data'!G332)),"",IF(C$4&gt;'Monitor Data'!G332,"",ABS(C$4-'Monitor Data'!G332)))</f>
        <v>1.9499999999999993</v>
      </c>
      <c r="D339" s="2" t="str">
        <f>IF(OR('Monitor Data'!J332="",ISBLANK('Monitor Data'!J332)),"",IF(D$4&gt;'Monitor Data'!J332,"",ABS(D$4-'Monitor Data'!J332)))</f>
        <v/>
      </c>
      <c r="E339" s="2">
        <f>IF(ISBLANK('Monitor Data'!K332),"",IF(E$4&gt;'Monitor Data'!K332,"",ABS(E$4-'Monitor Data'!K332)))</f>
        <v>3.1000000000000014</v>
      </c>
    </row>
    <row r="340" spans="1:5" x14ac:dyDescent="0.25">
      <c r="A340" s="4">
        <v>44528</v>
      </c>
      <c r="B340" s="2" t="str">
        <f>IF(OR('Monitor Data'!D333="",ISBLANK('Monitor Data'!D333)),"",IF(B$4&gt;'Monitor Data'!D333,"",ABS(B$4-'Monitor Data'!D333)))</f>
        <v/>
      </c>
      <c r="C340" s="2" t="str">
        <f>IF(OR('Monitor Data'!G333="",ISBLANK('Monitor Data'!G333)),"",IF(C$4&gt;'Monitor Data'!G333,"",ABS(C$4-'Monitor Data'!G333)))</f>
        <v/>
      </c>
      <c r="D340" s="2" t="str">
        <f>IF(OR('Monitor Data'!J333="",ISBLANK('Monitor Data'!J333)),"",IF(D$4&gt;'Monitor Data'!J333,"",ABS(D$4-'Monitor Data'!J333)))</f>
        <v/>
      </c>
      <c r="E340" s="2" t="str">
        <f>IF(ISBLANK('Monitor Data'!K333),"",IF(E$4&gt;'Monitor Data'!K333,"",ABS(E$4-'Monitor Data'!K333)))</f>
        <v/>
      </c>
    </row>
    <row r="341" spans="1:5" x14ac:dyDescent="0.25">
      <c r="A341" s="4">
        <v>44529</v>
      </c>
      <c r="B341" s="2" t="str">
        <f>IF(OR('Monitor Data'!D334="",ISBLANK('Monitor Data'!D334)),"",IF(B$4&gt;'Monitor Data'!D334,"",ABS(B$4-'Monitor Data'!D334)))</f>
        <v/>
      </c>
      <c r="C341" s="2" t="str">
        <f>IF(OR('Monitor Data'!G334="",ISBLANK('Monitor Data'!G334)),"",IF(C$4&gt;'Monitor Data'!G334,"",ABS(C$4-'Monitor Data'!G334)))</f>
        <v/>
      </c>
      <c r="D341" s="2" t="str">
        <f>IF(OR('Monitor Data'!J334="",ISBLANK('Monitor Data'!J334)),"",IF(D$4&gt;'Monitor Data'!J334,"",ABS(D$4-'Monitor Data'!J334)))</f>
        <v/>
      </c>
      <c r="E341" s="2" t="str">
        <f>IF(ISBLANK('Monitor Data'!K334),"",IF(E$4&gt;'Monitor Data'!K334,"",ABS(E$4-'Monitor Data'!K334)))</f>
        <v/>
      </c>
    </row>
    <row r="342" spans="1:5" x14ac:dyDescent="0.25">
      <c r="A342" s="4">
        <v>44530</v>
      </c>
      <c r="B342" s="2">
        <f>IF(OR('Monitor Data'!D335="",ISBLANK('Monitor Data'!D335)),"",IF(B$4&gt;'Monitor Data'!D335,"",ABS(B$4-'Monitor Data'!D335)))</f>
        <v>13</v>
      </c>
      <c r="C342" s="2">
        <f>IF(OR('Monitor Data'!G335="",ISBLANK('Monitor Data'!G335)),"",IF(C$4&gt;'Monitor Data'!G335,"",ABS(C$4-'Monitor Data'!G335)))</f>
        <v>7.6499999999999986</v>
      </c>
      <c r="D342" s="2">
        <f>IF(OR('Monitor Data'!J335="",ISBLANK('Monitor Data'!J335)),"",IF(D$4&gt;'Monitor Data'!J335,"",ABS(D$4-'Monitor Data'!J335)))</f>
        <v>11.800000000000004</v>
      </c>
      <c r="E342" s="2">
        <f>IF(ISBLANK('Monitor Data'!K335),"",IF(E$4&gt;'Monitor Data'!K335,"",ABS(E$4-'Monitor Data'!K335)))</f>
        <v>13.600000000000001</v>
      </c>
    </row>
    <row r="343" spans="1:5" x14ac:dyDescent="0.25">
      <c r="A343" s="4">
        <v>44531</v>
      </c>
      <c r="B343" s="2" t="str">
        <f>IF(OR('Monitor Data'!D336="",ISBLANK('Monitor Data'!D336)),"",IF(B$4&gt;'Monitor Data'!D336,"",ABS(B$4-'Monitor Data'!D336)))</f>
        <v/>
      </c>
      <c r="C343" s="2" t="str">
        <f>IF(OR('Monitor Data'!G336="",ISBLANK('Monitor Data'!G336)),"",IF(C$4&gt;'Monitor Data'!G336,"",ABS(C$4-'Monitor Data'!G336)))</f>
        <v/>
      </c>
      <c r="D343" s="2" t="str">
        <f>IF(OR('Monitor Data'!J336="",ISBLANK('Monitor Data'!J336)),"",IF(D$4&gt;'Monitor Data'!J336,"",ABS(D$4-'Monitor Data'!J336)))</f>
        <v/>
      </c>
      <c r="E343" s="2" t="str">
        <f>IF(ISBLANK('Monitor Data'!K336),"",IF(E$4&gt;'Monitor Data'!K336,"",ABS(E$4-'Monitor Data'!K336)))</f>
        <v/>
      </c>
    </row>
    <row r="344" spans="1:5" x14ac:dyDescent="0.25">
      <c r="A344" s="4">
        <v>44532</v>
      </c>
      <c r="B344" s="2" t="str">
        <f>IF(OR('Monitor Data'!D337="",ISBLANK('Monitor Data'!D337)),"",IF(B$4&gt;'Monitor Data'!D337,"",ABS(B$4-'Monitor Data'!D337)))</f>
        <v/>
      </c>
      <c r="C344" s="2" t="str">
        <f>IF(OR('Monitor Data'!G337="",ISBLANK('Monitor Data'!G337)),"",IF(C$4&gt;'Monitor Data'!G337,"",ABS(C$4-'Monitor Data'!G337)))</f>
        <v/>
      </c>
      <c r="D344" s="2" t="str">
        <f>IF(OR('Monitor Data'!J337="",ISBLANK('Monitor Data'!J337)),"",IF(D$4&gt;'Monitor Data'!J337,"",ABS(D$4-'Monitor Data'!J337)))</f>
        <v/>
      </c>
      <c r="E344" s="2" t="str">
        <f>IF(ISBLANK('Monitor Data'!K337),"",IF(E$4&gt;'Monitor Data'!K337,"",ABS(E$4-'Monitor Data'!K337)))</f>
        <v/>
      </c>
    </row>
    <row r="345" spans="1:5" x14ac:dyDescent="0.25">
      <c r="A345" s="4">
        <v>44533</v>
      </c>
      <c r="B345" s="2" t="str">
        <f>IF(OR('Monitor Data'!D338="",ISBLANK('Monitor Data'!D338)),"",IF(B$4&gt;'Monitor Data'!D338,"",ABS(B$4-'Monitor Data'!D338)))</f>
        <v/>
      </c>
      <c r="C345" s="2">
        <f>IF(OR('Monitor Data'!G338="",ISBLANK('Monitor Data'!G338)),"",IF(C$4&gt;'Monitor Data'!G338,"",ABS(C$4-'Monitor Data'!G338)))</f>
        <v>6.5499999999999972</v>
      </c>
      <c r="D345" s="2">
        <f>IF(OR('Monitor Data'!J338="",ISBLANK('Monitor Data'!J338)),"",IF(D$4&gt;'Monitor Data'!J338,"",ABS(D$4-'Monitor Data'!J338)))</f>
        <v>0.30000000000000426</v>
      </c>
      <c r="E345" s="2">
        <f>IF(ISBLANK('Monitor Data'!K338),"",IF(E$4&gt;'Monitor Data'!K338,"",ABS(E$4-'Monitor Data'!K338)))</f>
        <v>15.400000000000002</v>
      </c>
    </row>
    <row r="346" spans="1:5" x14ac:dyDescent="0.25">
      <c r="A346" s="4">
        <v>44534</v>
      </c>
      <c r="B346" s="2" t="str">
        <f>IF(OR('Monitor Data'!D339="",ISBLANK('Monitor Data'!D339)),"",IF(B$4&gt;'Monitor Data'!D339,"",ABS(B$4-'Monitor Data'!D339)))</f>
        <v/>
      </c>
      <c r="C346" s="2" t="str">
        <f>IF(OR('Monitor Data'!G339="",ISBLANK('Monitor Data'!G339)),"",IF(C$4&gt;'Monitor Data'!G339,"",ABS(C$4-'Monitor Data'!G339)))</f>
        <v/>
      </c>
      <c r="D346" s="2" t="str">
        <f>IF(OR('Monitor Data'!J339="",ISBLANK('Monitor Data'!J339)),"",IF(D$4&gt;'Monitor Data'!J339,"",ABS(D$4-'Monitor Data'!J339)))</f>
        <v/>
      </c>
      <c r="E346" s="2" t="str">
        <f>IF(ISBLANK('Monitor Data'!K339),"",IF(E$4&gt;'Monitor Data'!K339,"",ABS(E$4-'Monitor Data'!K339)))</f>
        <v/>
      </c>
    </row>
    <row r="347" spans="1:5" x14ac:dyDescent="0.25">
      <c r="A347" s="4">
        <v>44535</v>
      </c>
      <c r="B347" s="2" t="str">
        <f>IF(OR('Monitor Data'!D340="",ISBLANK('Monitor Data'!D340)),"",IF(B$4&gt;'Monitor Data'!D340,"",ABS(B$4-'Monitor Data'!D340)))</f>
        <v/>
      </c>
      <c r="C347" s="2" t="str">
        <f>IF(OR('Monitor Data'!G340="",ISBLANK('Monitor Data'!G340)),"",IF(C$4&gt;'Monitor Data'!G340,"",ABS(C$4-'Monitor Data'!G340)))</f>
        <v/>
      </c>
      <c r="D347" s="2" t="str">
        <f>IF(OR('Monitor Data'!J340="",ISBLANK('Monitor Data'!J340)),"",IF(D$4&gt;'Monitor Data'!J340,"",ABS(D$4-'Monitor Data'!J340)))</f>
        <v/>
      </c>
      <c r="E347" s="2" t="str">
        <f>IF(ISBLANK('Monitor Data'!K340),"",IF(E$4&gt;'Monitor Data'!K340,"",ABS(E$4-'Monitor Data'!K340)))</f>
        <v/>
      </c>
    </row>
    <row r="348" spans="1:5" x14ac:dyDescent="0.25">
      <c r="A348" s="4">
        <v>44536</v>
      </c>
      <c r="B348" s="2" t="str">
        <f>IF(OR('Monitor Data'!D341="",ISBLANK('Monitor Data'!D341)),"",IF(B$4&gt;'Monitor Data'!D341,"",ABS(B$4-'Monitor Data'!D341)))</f>
        <v/>
      </c>
      <c r="C348" s="2" t="str">
        <f>IF(OR('Monitor Data'!G341="",ISBLANK('Monitor Data'!G341)),"",IF(C$4&gt;'Monitor Data'!G341,"",ABS(C$4-'Monitor Data'!G341)))</f>
        <v/>
      </c>
      <c r="D348" s="2" t="str">
        <f>IF(OR('Monitor Data'!J341="",ISBLANK('Monitor Data'!J341)),"",IF(D$4&gt;'Monitor Data'!J341,"",ABS(D$4-'Monitor Data'!J341)))</f>
        <v/>
      </c>
      <c r="E348" s="2">
        <f>IF(ISBLANK('Monitor Data'!K341),"",IF(E$4&gt;'Monitor Data'!K341,"",ABS(E$4-'Monitor Data'!K341)))</f>
        <v>5.3000000000000007</v>
      </c>
    </row>
    <row r="349" spans="1:5" x14ac:dyDescent="0.25">
      <c r="A349" s="4">
        <v>44537</v>
      </c>
      <c r="B349" s="2" t="str">
        <f>IF(OR('Monitor Data'!D342="",ISBLANK('Monitor Data'!D342)),"",IF(B$4&gt;'Monitor Data'!D342,"",ABS(B$4-'Monitor Data'!D342)))</f>
        <v/>
      </c>
      <c r="C349" s="2" t="str">
        <f>IF(OR('Monitor Data'!G342="",ISBLANK('Monitor Data'!G342)),"",IF(C$4&gt;'Monitor Data'!G342,"",ABS(C$4-'Monitor Data'!G342)))</f>
        <v/>
      </c>
      <c r="D349" s="2" t="str">
        <f>IF(OR('Monitor Data'!J342="",ISBLANK('Monitor Data'!J342)),"",IF(D$4&gt;'Monitor Data'!J342,"",ABS(D$4-'Monitor Data'!J342)))</f>
        <v/>
      </c>
      <c r="E349" s="2" t="str">
        <f>IF(ISBLANK('Monitor Data'!K342),"",IF(E$4&gt;'Monitor Data'!K342,"",ABS(E$4-'Monitor Data'!K342)))</f>
        <v/>
      </c>
    </row>
    <row r="350" spans="1:5" x14ac:dyDescent="0.25">
      <c r="A350" s="4">
        <v>44538</v>
      </c>
      <c r="B350" s="2" t="str">
        <f>IF(OR('Monitor Data'!D343="",ISBLANK('Monitor Data'!D343)),"",IF(B$4&gt;'Monitor Data'!D343,"",ABS(B$4-'Monitor Data'!D343)))</f>
        <v/>
      </c>
      <c r="C350" s="2" t="str">
        <f>IF(OR('Monitor Data'!G343="",ISBLANK('Monitor Data'!G343)),"",IF(C$4&gt;'Monitor Data'!G343,"",ABS(C$4-'Monitor Data'!G343)))</f>
        <v/>
      </c>
      <c r="D350" s="2" t="str">
        <f>IF(OR('Monitor Data'!J343="",ISBLANK('Monitor Data'!J343)),"",IF(D$4&gt;'Monitor Data'!J343,"",ABS(D$4-'Monitor Data'!J343)))</f>
        <v/>
      </c>
      <c r="E350" s="2" t="str">
        <f>IF(ISBLANK('Monitor Data'!K343),"",IF(E$4&gt;'Monitor Data'!K343,"",ABS(E$4-'Monitor Data'!K343)))</f>
        <v/>
      </c>
    </row>
    <row r="351" spans="1:5" x14ac:dyDescent="0.25">
      <c r="A351" s="4">
        <v>44539</v>
      </c>
      <c r="B351" s="2">
        <f>IF(OR('Monitor Data'!D344="",ISBLANK('Monitor Data'!D344)),"",IF(B$4&gt;'Monitor Data'!D344,"",ABS(B$4-'Monitor Data'!D344)))</f>
        <v>14.649999999999999</v>
      </c>
      <c r="C351" s="2">
        <f>IF(OR('Monitor Data'!G344="",ISBLANK('Monitor Data'!G344)),"",IF(C$4&gt;'Monitor Data'!G344,"",ABS(C$4-'Monitor Data'!G344)))</f>
        <v>11.349999999999998</v>
      </c>
      <c r="D351" s="2">
        <f>IF(OR('Monitor Data'!J344="",ISBLANK('Monitor Data'!J344)),"",IF(D$4&gt;'Monitor Data'!J344,"",ABS(D$4-'Monitor Data'!J344)))</f>
        <v>19</v>
      </c>
      <c r="E351" s="2">
        <f>IF(ISBLANK('Monitor Data'!K344),"",IF(E$4&gt;'Monitor Data'!K344,"",ABS(E$4-'Monitor Data'!K344)))</f>
        <v>20.2</v>
      </c>
    </row>
    <row r="352" spans="1:5" x14ac:dyDescent="0.25">
      <c r="A352" s="4">
        <v>44540</v>
      </c>
      <c r="B352" s="2" t="str">
        <f>IF(OR('Monitor Data'!D345="",ISBLANK('Monitor Data'!D345)),"",IF(B$4&gt;'Monitor Data'!D345,"",ABS(B$4-'Monitor Data'!D345)))</f>
        <v/>
      </c>
      <c r="C352" s="2" t="str">
        <f>IF(OR('Monitor Data'!G345="",ISBLANK('Monitor Data'!G345)),"",IF(C$4&gt;'Monitor Data'!G345,"",ABS(C$4-'Monitor Data'!G345)))</f>
        <v/>
      </c>
      <c r="D352" s="2" t="str">
        <f>IF(OR('Monitor Data'!J345="",ISBLANK('Monitor Data'!J345)),"",IF(D$4&gt;'Monitor Data'!J345,"",ABS(D$4-'Monitor Data'!J345)))</f>
        <v/>
      </c>
      <c r="E352" s="2" t="str">
        <f>IF(ISBLANK('Monitor Data'!K345),"",IF(E$4&gt;'Monitor Data'!K345,"",ABS(E$4-'Monitor Data'!K345)))</f>
        <v/>
      </c>
    </row>
    <row r="353" spans="1:5" x14ac:dyDescent="0.25">
      <c r="A353" s="4">
        <v>44541</v>
      </c>
      <c r="B353" s="2" t="str">
        <f>IF(OR('Monitor Data'!D346="",ISBLANK('Monitor Data'!D346)),"",IF(B$4&gt;'Monitor Data'!D346,"",ABS(B$4-'Monitor Data'!D346)))</f>
        <v/>
      </c>
      <c r="C353" s="2" t="str">
        <f>IF(OR('Monitor Data'!G346="",ISBLANK('Monitor Data'!G346)),"",IF(C$4&gt;'Monitor Data'!G346,"",ABS(C$4-'Monitor Data'!G346)))</f>
        <v/>
      </c>
      <c r="D353" s="2" t="str">
        <f>IF(OR('Monitor Data'!J346="",ISBLANK('Monitor Data'!J346)),"",IF(D$4&gt;'Monitor Data'!J346,"",ABS(D$4-'Monitor Data'!J346)))</f>
        <v/>
      </c>
      <c r="E353" s="2" t="str">
        <f>IF(ISBLANK('Monitor Data'!K346),"",IF(E$4&gt;'Monitor Data'!K346,"",ABS(E$4-'Monitor Data'!K346)))</f>
        <v/>
      </c>
    </row>
    <row r="354" spans="1:5" x14ac:dyDescent="0.25">
      <c r="A354" s="4">
        <v>44542</v>
      </c>
      <c r="B354" s="2" t="str">
        <f>IF(OR('Monitor Data'!D347="",ISBLANK('Monitor Data'!D347)),"",IF(B$4&gt;'Monitor Data'!D347,"",ABS(B$4-'Monitor Data'!D347)))</f>
        <v/>
      </c>
      <c r="C354" s="2" t="str">
        <f>IF(OR('Monitor Data'!G347="",ISBLANK('Monitor Data'!G347)),"",IF(C$4&gt;'Monitor Data'!G347,"",ABS(C$4-'Monitor Data'!G347)))</f>
        <v/>
      </c>
      <c r="D354" s="2" t="str">
        <f>IF(OR('Monitor Data'!J347="",ISBLANK('Monitor Data'!J347)),"",IF(D$4&gt;'Monitor Data'!J347,"",ABS(D$4-'Monitor Data'!J347)))</f>
        <v/>
      </c>
      <c r="E354" s="2" t="str">
        <f>IF(ISBLANK('Monitor Data'!K347),"",IF(E$4&gt;'Monitor Data'!K347,"",ABS(E$4-'Monitor Data'!K347)))</f>
        <v/>
      </c>
    </row>
    <row r="355" spans="1:5" x14ac:dyDescent="0.25">
      <c r="A355" s="4">
        <v>44543</v>
      </c>
      <c r="B355" s="2" t="str">
        <f>IF(OR('Monitor Data'!D348="",ISBLANK('Monitor Data'!D348)),"",IF(B$4&gt;'Monitor Data'!D348,"",ABS(B$4-'Monitor Data'!D348)))</f>
        <v/>
      </c>
      <c r="C355" s="2" t="str">
        <f>IF(OR('Monitor Data'!G348="",ISBLANK('Monitor Data'!G348)),"",IF(C$4&gt;'Monitor Data'!G348,"",ABS(C$4-'Monitor Data'!G348)))</f>
        <v/>
      </c>
      <c r="D355" s="2" t="str">
        <f>IF(OR('Monitor Data'!J348="",ISBLANK('Monitor Data'!J348)),"",IF(D$4&gt;'Monitor Data'!J348,"",ABS(D$4-'Monitor Data'!J348)))</f>
        <v/>
      </c>
      <c r="E355" s="2" t="str">
        <f>IF(ISBLANK('Monitor Data'!K348),"",IF(E$4&gt;'Monitor Data'!K348,"",ABS(E$4-'Monitor Data'!K348)))</f>
        <v/>
      </c>
    </row>
    <row r="356" spans="1:5" x14ac:dyDescent="0.25">
      <c r="A356" s="4">
        <v>44544</v>
      </c>
      <c r="B356" s="2" t="str">
        <f>IF(OR('Monitor Data'!D349="",ISBLANK('Monitor Data'!D349)),"",IF(B$4&gt;'Monitor Data'!D349,"",ABS(B$4-'Monitor Data'!D349)))</f>
        <v/>
      </c>
      <c r="C356" s="2" t="str">
        <f>IF(OR('Monitor Data'!G349="",ISBLANK('Monitor Data'!G349)),"",IF(C$4&gt;'Monitor Data'!G349,"",ABS(C$4-'Monitor Data'!G349)))</f>
        <v/>
      </c>
      <c r="D356" s="2" t="str">
        <f>IF(OR('Monitor Data'!J349="",ISBLANK('Monitor Data'!J349)),"",IF(D$4&gt;'Monitor Data'!J349,"",ABS(D$4-'Monitor Data'!J349)))</f>
        <v/>
      </c>
      <c r="E356" s="2" t="str">
        <f>IF(ISBLANK('Monitor Data'!K349),"",IF(E$4&gt;'Monitor Data'!K349,"",ABS(E$4-'Monitor Data'!K349)))</f>
        <v/>
      </c>
    </row>
    <row r="357" spans="1:5" x14ac:dyDescent="0.25">
      <c r="A357" s="4">
        <v>44545</v>
      </c>
      <c r="B357" s="2">
        <f>IF(OR('Monitor Data'!D350="",ISBLANK('Monitor Data'!D350)),"",IF(B$4&gt;'Monitor Data'!D350,"",ABS(B$4-'Monitor Data'!D350)))</f>
        <v>35.75</v>
      </c>
      <c r="C357" s="2">
        <f>IF(OR('Monitor Data'!G350="",ISBLANK('Monitor Data'!G350)),"",IF(C$4&gt;'Monitor Data'!G350,"",ABS(C$4-'Monitor Data'!G350)))</f>
        <v>48.85</v>
      </c>
      <c r="D357" s="2">
        <f>IF(OR('Monitor Data'!J350="",ISBLANK('Monitor Data'!J350)),"",IF(D$4&gt;'Monitor Data'!J350,"",ABS(D$4-'Monitor Data'!J350)))</f>
        <v>18.700000000000003</v>
      </c>
      <c r="E357" s="2">
        <f>IF(ISBLANK('Monitor Data'!K350),"",IF(E$4&gt;'Monitor Data'!K350,"",ABS(E$4-'Monitor Data'!K350)))</f>
        <v>41.7</v>
      </c>
    </row>
    <row r="358" spans="1:5" x14ac:dyDescent="0.25">
      <c r="A358" s="4">
        <v>44546</v>
      </c>
      <c r="B358" s="2" t="str">
        <f>IF(OR('Monitor Data'!D351="",ISBLANK('Monitor Data'!D351)),"",IF(B$4&gt;'Monitor Data'!D351,"",ABS(B$4-'Monitor Data'!D351)))</f>
        <v/>
      </c>
      <c r="C358" s="2" t="str">
        <f>IF(OR('Monitor Data'!G351="",ISBLANK('Monitor Data'!G351)),"",IF(C$4&gt;'Monitor Data'!G351,"",ABS(C$4-'Monitor Data'!G351)))</f>
        <v/>
      </c>
      <c r="D358" s="2" t="str">
        <f>IF(OR('Monitor Data'!J351="",ISBLANK('Monitor Data'!J351)),"",IF(D$4&gt;'Monitor Data'!J351,"",ABS(D$4-'Monitor Data'!J351)))</f>
        <v/>
      </c>
      <c r="E358" s="2" t="str">
        <f>IF(ISBLANK('Monitor Data'!K351),"",IF(E$4&gt;'Monitor Data'!K351,"",ABS(E$4-'Monitor Data'!K351)))</f>
        <v/>
      </c>
    </row>
    <row r="359" spans="1:5" x14ac:dyDescent="0.25">
      <c r="A359" s="4">
        <v>44547</v>
      </c>
      <c r="B359" s="2" t="str">
        <f>IF(OR('Monitor Data'!D352="",ISBLANK('Monitor Data'!D352)),"",IF(B$4&gt;'Monitor Data'!D352,"",ABS(B$4-'Monitor Data'!D352)))</f>
        <v/>
      </c>
      <c r="C359" s="2" t="str">
        <f>IF(OR('Monitor Data'!G352="",ISBLANK('Monitor Data'!G352)),"",IF(C$4&gt;'Monitor Data'!G352,"",ABS(C$4-'Monitor Data'!G352)))</f>
        <v/>
      </c>
      <c r="D359" s="2" t="str">
        <f>IF(OR('Monitor Data'!J352="",ISBLANK('Monitor Data'!J352)),"",IF(D$4&gt;'Monitor Data'!J352,"",ABS(D$4-'Monitor Data'!J352)))</f>
        <v/>
      </c>
      <c r="E359" s="2" t="str">
        <f>IF(ISBLANK('Monitor Data'!K352),"",IF(E$4&gt;'Monitor Data'!K352,"",ABS(E$4-'Monitor Data'!K352)))</f>
        <v/>
      </c>
    </row>
    <row r="360" spans="1:5" x14ac:dyDescent="0.25">
      <c r="A360" s="4">
        <v>44548</v>
      </c>
      <c r="B360" s="2" t="str">
        <f>IF(OR('Monitor Data'!D353="",ISBLANK('Monitor Data'!D353)),"",IF(B$4&gt;'Monitor Data'!D353,"",ABS(B$4-'Monitor Data'!D353)))</f>
        <v/>
      </c>
      <c r="C360" s="2" t="str">
        <f>IF(OR('Monitor Data'!G353="",ISBLANK('Monitor Data'!G353)),"",IF(C$4&gt;'Monitor Data'!G353,"",ABS(C$4-'Monitor Data'!G353)))</f>
        <v/>
      </c>
      <c r="D360" s="2" t="str">
        <f>IF(OR('Monitor Data'!J353="",ISBLANK('Monitor Data'!J353)),"",IF(D$4&gt;'Monitor Data'!J353,"",ABS(D$4-'Monitor Data'!J353)))</f>
        <v/>
      </c>
      <c r="E360" s="2">
        <f>IF(ISBLANK('Monitor Data'!K353),"",IF(E$4&gt;'Monitor Data'!K353,"",ABS(E$4-'Monitor Data'!K353)))</f>
        <v>6.1000000000000014</v>
      </c>
    </row>
    <row r="361" spans="1:5" x14ac:dyDescent="0.25">
      <c r="A361" s="4">
        <v>44549</v>
      </c>
      <c r="B361" s="2" t="str">
        <f>IF(OR('Monitor Data'!D354="",ISBLANK('Monitor Data'!D354)),"",IF(B$4&gt;'Monitor Data'!D354,"",ABS(B$4-'Monitor Data'!D354)))</f>
        <v/>
      </c>
      <c r="C361" s="2" t="str">
        <f>IF(OR('Monitor Data'!G354="",ISBLANK('Monitor Data'!G354)),"",IF(C$4&gt;'Monitor Data'!G354,"",ABS(C$4-'Monitor Data'!G354)))</f>
        <v/>
      </c>
      <c r="D361" s="2" t="str">
        <f>IF(OR('Monitor Data'!J354="",ISBLANK('Monitor Data'!J354)),"",IF(D$4&gt;'Monitor Data'!J354,"",ABS(D$4-'Monitor Data'!J354)))</f>
        <v/>
      </c>
      <c r="E361" s="2" t="str">
        <f>IF(ISBLANK('Monitor Data'!K354),"",IF(E$4&gt;'Monitor Data'!K354,"",ABS(E$4-'Monitor Data'!K354)))</f>
        <v/>
      </c>
    </row>
    <row r="362" spans="1:5" x14ac:dyDescent="0.25">
      <c r="A362" s="4">
        <v>44550</v>
      </c>
      <c r="B362" s="2" t="str">
        <f>IF(OR('Monitor Data'!D355="",ISBLANK('Monitor Data'!D355)),"",IF(B$4&gt;'Monitor Data'!D355,"",ABS(B$4-'Monitor Data'!D355)))</f>
        <v/>
      </c>
      <c r="C362" s="2" t="str">
        <f>IF(OR('Monitor Data'!G355="",ISBLANK('Monitor Data'!G355)),"",IF(C$4&gt;'Monitor Data'!G355,"",ABS(C$4-'Monitor Data'!G355)))</f>
        <v/>
      </c>
      <c r="D362" s="2" t="str">
        <f>IF(OR('Monitor Data'!J355="",ISBLANK('Monitor Data'!J355)),"",IF(D$4&gt;'Monitor Data'!J355,"",ABS(D$4-'Monitor Data'!J355)))</f>
        <v/>
      </c>
      <c r="E362" s="2" t="str">
        <f>IF(ISBLANK('Monitor Data'!K355),"",IF(E$4&gt;'Monitor Data'!K355,"",ABS(E$4-'Monitor Data'!K355)))</f>
        <v/>
      </c>
    </row>
    <row r="363" spans="1:5" x14ac:dyDescent="0.25">
      <c r="A363" s="4">
        <v>44551</v>
      </c>
      <c r="B363" s="2">
        <f>IF(OR('Monitor Data'!D356="",ISBLANK('Monitor Data'!D356)),"",IF(B$4&gt;'Monitor Data'!D356,"",ABS(B$4-'Monitor Data'!D356)))</f>
        <v>7.9499999999999993</v>
      </c>
      <c r="C363" s="2" t="str">
        <f>IF(OR('Monitor Data'!G356="",ISBLANK('Monitor Data'!G356)),"",IF(C$4&gt;'Monitor Data'!G356,"",ABS(C$4-'Monitor Data'!G356)))</f>
        <v/>
      </c>
      <c r="D363" s="2">
        <f>IF(OR('Monitor Data'!J356="",ISBLANK('Monitor Data'!J356)),"",IF(D$4&gt;'Monitor Data'!J356,"",ABS(D$4-'Monitor Data'!J356)))</f>
        <v>10.700000000000003</v>
      </c>
      <c r="E363" s="2">
        <f>IF(ISBLANK('Monitor Data'!K356),"",IF(E$4&gt;'Monitor Data'!K356,"",ABS(E$4-'Monitor Data'!K356)))</f>
        <v>12.100000000000001</v>
      </c>
    </row>
    <row r="364" spans="1:5" x14ac:dyDescent="0.25">
      <c r="A364" s="4">
        <v>44552</v>
      </c>
      <c r="B364" s="2" t="str">
        <f>IF(OR('Monitor Data'!D357="",ISBLANK('Monitor Data'!D357)),"",IF(B$4&gt;'Monitor Data'!D357,"",ABS(B$4-'Monitor Data'!D357)))</f>
        <v/>
      </c>
      <c r="C364" s="2" t="str">
        <f>IF(OR('Monitor Data'!G357="",ISBLANK('Monitor Data'!G357)),"",IF(C$4&gt;'Monitor Data'!G357,"",ABS(C$4-'Monitor Data'!G357)))</f>
        <v/>
      </c>
      <c r="D364" s="2" t="str">
        <f>IF(OR('Monitor Data'!J357="",ISBLANK('Monitor Data'!J357)),"",IF(D$4&gt;'Monitor Data'!J357,"",ABS(D$4-'Monitor Data'!J357)))</f>
        <v/>
      </c>
      <c r="E364" s="2" t="str">
        <f>IF(ISBLANK('Monitor Data'!K357),"",IF(E$4&gt;'Monitor Data'!K357,"",ABS(E$4-'Monitor Data'!K357)))</f>
        <v/>
      </c>
    </row>
    <row r="365" spans="1:5" x14ac:dyDescent="0.25">
      <c r="A365" s="4">
        <v>44553</v>
      </c>
      <c r="B365" s="2" t="str">
        <f>IF(OR('Monitor Data'!D358="",ISBLANK('Monitor Data'!D358)),"",IF(B$4&gt;'Monitor Data'!D358,"",ABS(B$4-'Monitor Data'!D358)))</f>
        <v/>
      </c>
      <c r="C365" s="2" t="str">
        <f>IF(OR('Monitor Data'!G358="",ISBLANK('Monitor Data'!G358)),"",IF(C$4&gt;'Monitor Data'!G358,"",ABS(C$4-'Monitor Data'!G358)))</f>
        <v/>
      </c>
      <c r="D365" s="2" t="str">
        <f>IF(OR('Monitor Data'!J358="",ISBLANK('Monitor Data'!J358)),"",IF(D$4&gt;'Monitor Data'!J358,"",ABS(D$4-'Monitor Data'!J358)))</f>
        <v/>
      </c>
      <c r="E365" s="2" t="str">
        <f>IF(ISBLANK('Monitor Data'!K358),"",IF(E$4&gt;'Monitor Data'!K358,"",ABS(E$4-'Monitor Data'!K358)))</f>
        <v/>
      </c>
    </row>
    <row r="366" spans="1:5" x14ac:dyDescent="0.25">
      <c r="A366" s="4">
        <v>44554</v>
      </c>
      <c r="B366" s="2">
        <f>IF(OR('Monitor Data'!D359="",ISBLANK('Monitor Data'!D359)),"",IF(B$4&gt;'Monitor Data'!D359,"",ABS(B$4-'Monitor Data'!D359)))</f>
        <v>3.6499999999999986</v>
      </c>
      <c r="C366" s="2">
        <f>IF(OR('Monitor Data'!G359="",ISBLANK('Monitor Data'!G359)),"",IF(C$4&gt;'Monitor Data'!G359,"",ABS(C$4-'Monitor Data'!G359)))</f>
        <v>1.9499999999999993</v>
      </c>
      <c r="D366" s="2">
        <f>IF(OR('Monitor Data'!J359="",ISBLANK('Monitor Data'!J359)),"",IF(D$4&gt;'Monitor Data'!J359,"",ABS(D$4-'Monitor Data'!J359)))</f>
        <v>2.0500000000000043</v>
      </c>
      <c r="E366" s="2">
        <f>IF(ISBLANK('Monitor Data'!K359),"",IF(E$4&gt;'Monitor Data'!K359,"",ABS(E$4-'Monitor Data'!K359)))</f>
        <v>1.6999999999999993</v>
      </c>
    </row>
    <row r="367" spans="1:5" x14ac:dyDescent="0.25">
      <c r="A367" s="4">
        <v>44555</v>
      </c>
      <c r="B367" s="2" t="str">
        <f>IF(OR('Monitor Data'!D360="",ISBLANK('Monitor Data'!D360)),"",IF(B$4&gt;'Monitor Data'!D360,"",ABS(B$4-'Monitor Data'!D360)))</f>
        <v/>
      </c>
      <c r="C367" s="2" t="str">
        <f>IF(OR('Monitor Data'!G360="",ISBLANK('Monitor Data'!G360)),"",IF(C$4&gt;'Monitor Data'!G360,"",ABS(C$4-'Monitor Data'!G360)))</f>
        <v/>
      </c>
      <c r="D367" s="2" t="str">
        <f>IF(OR('Monitor Data'!J360="",ISBLANK('Monitor Data'!J360)),"",IF(D$4&gt;'Monitor Data'!J360,"",ABS(D$4-'Monitor Data'!J360)))</f>
        <v/>
      </c>
      <c r="E367" s="2" t="str">
        <f>IF(ISBLANK('Monitor Data'!K360),"",IF(E$4&gt;'Monitor Data'!K360,"",ABS(E$4-'Monitor Data'!K360)))</f>
        <v/>
      </c>
    </row>
    <row r="368" spans="1:5" x14ac:dyDescent="0.25">
      <c r="A368" s="4">
        <v>44556</v>
      </c>
      <c r="B368" s="2" t="str">
        <f>IF(OR('Monitor Data'!D361="",ISBLANK('Monitor Data'!D361)),"",IF(B$4&gt;'Monitor Data'!D361,"",ABS(B$4-'Monitor Data'!D361)))</f>
        <v/>
      </c>
      <c r="C368" s="2" t="str">
        <f>IF(OR('Monitor Data'!G361="",ISBLANK('Monitor Data'!G361)),"",IF(C$4&gt;'Monitor Data'!G361,"",ABS(C$4-'Monitor Data'!G361)))</f>
        <v/>
      </c>
      <c r="D368" s="2" t="str">
        <f>IF(OR('Monitor Data'!J361="",ISBLANK('Monitor Data'!J361)),"",IF(D$4&gt;'Monitor Data'!J361,"",ABS(D$4-'Monitor Data'!J361)))</f>
        <v/>
      </c>
      <c r="E368" s="2" t="str">
        <f>IF(ISBLANK('Monitor Data'!K361),"",IF(E$4&gt;'Monitor Data'!K361,"",ABS(E$4-'Monitor Data'!K361)))</f>
        <v/>
      </c>
    </row>
    <row r="369" spans="1:5" x14ac:dyDescent="0.25">
      <c r="A369" s="4">
        <v>44557</v>
      </c>
      <c r="B369" s="2" t="str">
        <f>IF(OR('Monitor Data'!D362="",ISBLANK('Monitor Data'!D362)),"",IF(B$4&gt;'Monitor Data'!D362,"",ABS(B$4-'Monitor Data'!D362)))</f>
        <v/>
      </c>
      <c r="C369" s="2" t="str">
        <f>IF(OR('Monitor Data'!G362="",ISBLANK('Monitor Data'!G362)),"",IF(C$4&gt;'Monitor Data'!G362,"",ABS(C$4-'Monitor Data'!G362)))</f>
        <v/>
      </c>
      <c r="D369" s="2" t="str">
        <f>IF(OR('Monitor Data'!J362="",ISBLANK('Monitor Data'!J362)),"",IF(D$4&gt;'Monitor Data'!J362,"",ABS(D$4-'Monitor Data'!J362)))</f>
        <v/>
      </c>
      <c r="E369" s="2" t="str">
        <f>IF(ISBLANK('Monitor Data'!K362),"",IF(E$4&gt;'Monitor Data'!K362,"",ABS(E$4-'Monitor Data'!K362)))</f>
        <v/>
      </c>
    </row>
    <row r="370" spans="1:5" x14ac:dyDescent="0.25">
      <c r="A370" s="4">
        <v>44558</v>
      </c>
      <c r="B370" s="2" t="str">
        <f>IF(OR('Monitor Data'!D363="",ISBLANK('Monitor Data'!D363)),"",IF(B$4&gt;'Monitor Data'!D363,"",ABS(B$4-'Monitor Data'!D363)))</f>
        <v/>
      </c>
      <c r="C370" s="2" t="str">
        <f>IF(OR('Monitor Data'!G363="",ISBLANK('Monitor Data'!G363)),"",IF(C$4&gt;'Monitor Data'!G363,"",ABS(C$4-'Monitor Data'!G363)))</f>
        <v/>
      </c>
      <c r="D370" s="2" t="str">
        <f>IF(OR('Monitor Data'!J363="",ISBLANK('Monitor Data'!J363)),"",IF(D$4&gt;'Monitor Data'!J363,"",ABS(D$4-'Monitor Data'!J363)))</f>
        <v/>
      </c>
      <c r="E370" s="2" t="str">
        <f>IF(ISBLANK('Monitor Data'!K363),"",IF(E$4&gt;'Monitor Data'!K363,"",ABS(E$4-'Monitor Data'!K363)))</f>
        <v/>
      </c>
    </row>
    <row r="371" spans="1:5" x14ac:dyDescent="0.25">
      <c r="A371" s="4">
        <v>44559</v>
      </c>
      <c r="B371" s="2" t="str">
        <f>IF(OR('Monitor Data'!D364="",ISBLANK('Monitor Data'!D364)),"",IF(B$4&gt;'Monitor Data'!D364,"",ABS(B$4-'Monitor Data'!D364)))</f>
        <v/>
      </c>
      <c r="C371" s="2" t="str">
        <f>IF(OR('Monitor Data'!G364="",ISBLANK('Monitor Data'!G364)),"",IF(C$4&gt;'Monitor Data'!G364,"",ABS(C$4-'Monitor Data'!G364)))</f>
        <v/>
      </c>
      <c r="D371" s="2" t="str">
        <f>IF(OR('Monitor Data'!J364="",ISBLANK('Monitor Data'!J364)),"",IF(D$4&gt;'Monitor Data'!J364,"",ABS(D$4-'Monitor Data'!J364)))</f>
        <v/>
      </c>
      <c r="E371" s="2" t="str">
        <f>IF(ISBLANK('Monitor Data'!K364),"",IF(E$4&gt;'Monitor Data'!K364,"",ABS(E$4-'Monitor Data'!K364)))</f>
        <v/>
      </c>
    </row>
    <row r="372" spans="1:5" x14ac:dyDescent="0.25">
      <c r="A372" s="4">
        <v>44560</v>
      </c>
      <c r="B372" s="2" t="str">
        <f>IF(OR('Monitor Data'!D365="",ISBLANK('Monitor Data'!D365)),"",IF(B$4&gt;'Monitor Data'!D365,"",ABS(B$4-'Monitor Data'!D365)))</f>
        <v/>
      </c>
      <c r="C372" s="2" t="str">
        <f>IF(OR('Monitor Data'!G365="",ISBLANK('Monitor Data'!G365)),"",IF(C$4&gt;'Monitor Data'!G365,"",ABS(C$4-'Monitor Data'!G365)))</f>
        <v/>
      </c>
      <c r="D372" s="2">
        <f>IF(OR('Monitor Data'!J365="",ISBLANK('Monitor Data'!J365)),"",IF(D$4&gt;'Monitor Data'!J365,"",ABS(D$4-'Monitor Data'!J365)))</f>
        <v>3</v>
      </c>
      <c r="E372" s="2">
        <f>IF(ISBLANK('Monitor Data'!K365),"",IF(E$4&gt;'Monitor Data'!K365,"",ABS(E$4-'Monitor Data'!K365)))</f>
        <v>3.9000000000000021</v>
      </c>
    </row>
    <row r="373" spans="1:5" x14ac:dyDescent="0.25">
      <c r="A373" s="4">
        <v>44561</v>
      </c>
      <c r="B373" s="2" t="str">
        <f>IF(OR('Monitor Data'!D366="",ISBLANK('Monitor Data'!D366)),"",IF(B$4&gt;'Monitor Data'!D366,"",ABS(B$4-'Monitor Data'!D366)))</f>
        <v/>
      </c>
      <c r="C373" s="2" t="str">
        <f>IF(OR('Monitor Data'!G366="",ISBLANK('Monitor Data'!G366)),"",IF(C$4&gt;'Monitor Data'!G366,"",ABS(C$4-'Monitor Data'!G366)))</f>
        <v/>
      </c>
      <c r="D373" s="2" t="str">
        <f>IF(OR('Monitor Data'!J366="",ISBLANK('Monitor Data'!J366)),"",IF(D$4&gt;'Monitor Data'!J366,"",ABS(D$4-'Monitor Data'!J366)))</f>
        <v/>
      </c>
      <c r="E373" s="2" t="str">
        <f>IF(ISBLANK('Monitor Data'!K366),"",IF(E$4&gt;'Monitor Data'!K366,"",ABS(E$4-'Monitor Data'!K366)))</f>
        <v/>
      </c>
    </row>
    <row r="374" spans="1:5" x14ac:dyDescent="0.25">
      <c r="A374" s="4">
        <v>44562</v>
      </c>
      <c r="B374" s="2" t="str">
        <f>IF(OR('Monitor Data'!D367="",ISBLANK('Monitor Data'!D367)),"",IF(B$4&gt;'Monitor Data'!D367,"",ABS(B$4-'Monitor Data'!D367)))</f>
        <v/>
      </c>
      <c r="C374" s="2" t="str">
        <f>IF(OR('Monitor Data'!G367="",ISBLANK('Monitor Data'!G367)),"",IF(C$4&gt;'Monitor Data'!G367,"",ABS(C$4-'Monitor Data'!G367)))</f>
        <v/>
      </c>
      <c r="D374" s="2" t="str">
        <f>IF(OR('Monitor Data'!J367="",ISBLANK('Monitor Data'!J367)),"",IF(D$4&gt;'Monitor Data'!J367,"",ABS(D$4-'Monitor Data'!J367)))</f>
        <v/>
      </c>
      <c r="E374" s="2" t="str">
        <f>IF(ISBLANK('Monitor Data'!K367),"",IF(E$4&gt;'Monitor Data'!K367,"",ABS(E$4-'Monitor Data'!K367)))</f>
        <v/>
      </c>
    </row>
    <row r="375" spans="1:5" x14ac:dyDescent="0.25">
      <c r="A375" s="4">
        <v>44563</v>
      </c>
      <c r="B375" s="2" t="str">
        <f>IF(OR('Monitor Data'!D368="",ISBLANK('Monitor Data'!D368)),"",IF(B$4&gt;'Monitor Data'!D368,"",ABS(B$4-'Monitor Data'!D368)))</f>
        <v/>
      </c>
      <c r="C375" s="2" t="str">
        <f>IF(OR('Monitor Data'!G368="",ISBLANK('Monitor Data'!G368)),"",IF(C$4&gt;'Monitor Data'!G368,"",ABS(C$4-'Monitor Data'!G368)))</f>
        <v/>
      </c>
      <c r="D375" s="2" t="str">
        <f>IF(OR('Monitor Data'!J368="",ISBLANK('Monitor Data'!J368)),"",IF(D$4&gt;'Monitor Data'!J368,"",ABS(D$4-'Monitor Data'!J368)))</f>
        <v/>
      </c>
      <c r="E375" s="2" t="str">
        <f>IF(ISBLANK('Monitor Data'!K368),"",IF(E$4&gt;'Monitor Data'!K368,"",ABS(E$4-'Monitor Data'!K368)))</f>
        <v/>
      </c>
    </row>
    <row r="376" spans="1:5" x14ac:dyDescent="0.25">
      <c r="A376" s="4">
        <v>44564</v>
      </c>
      <c r="B376" s="2" t="str">
        <f>IF(OR('Monitor Data'!D369="",ISBLANK('Monitor Data'!D369)),"",IF(B$4&gt;'Monitor Data'!D369,"",ABS(B$4-'Monitor Data'!D369)))</f>
        <v/>
      </c>
      <c r="C376" s="2" t="str">
        <f>IF(OR('Monitor Data'!G369="",ISBLANK('Monitor Data'!G369)),"",IF(C$4&gt;'Monitor Data'!G369,"",ABS(C$4-'Monitor Data'!G369)))</f>
        <v/>
      </c>
      <c r="D376" s="2" t="str">
        <f>IF(OR('Monitor Data'!J369="",ISBLANK('Monitor Data'!J369)),"",IF(D$4&gt;'Monitor Data'!J369,"",ABS(D$4-'Monitor Data'!J369)))</f>
        <v/>
      </c>
      <c r="E376" s="2" t="str">
        <f>IF(ISBLANK('Monitor Data'!K369),"",IF(E$4&gt;'Monitor Data'!K369,"",ABS(E$4-'Monitor Data'!K369)))</f>
        <v/>
      </c>
    </row>
    <row r="377" spans="1:5" x14ac:dyDescent="0.25">
      <c r="A377" s="4">
        <v>44565</v>
      </c>
      <c r="B377" s="2" t="str">
        <f>IF(OR('Monitor Data'!D370="",ISBLANK('Monitor Data'!D370)),"",IF(B$4&gt;'Monitor Data'!D370,"",ABS(B$4-'Monitor Data'!D370)))</f>
        <v/>
      </c>
      <c r="C377" s="2" t="str">
        <f>IF(OR('Monitor Data'!G370="",ISBLANK('Monitor Data'!G370)),"",IF(C$4&gt;'Monitor Data'!G370,"",ABS(C$4-'Monitor Data'!G370)))</f>
        <v/>
      </c>
      <c r="D377" s="2" t="str">
        <f>IF(OR('Monitor Data'!J370="",ISBLANK('Monitor Data'!J370)),"",IF(D$4&gt;'Monitor Data'!J370,"",ABS(D$4-'Monitor Data'!J370)))</f>
        <v/>
      </c>
      <c r="E377" s="2" t="str">
        <f>IF(ISBLANK('Monitor Data'!K370),"",IF(E$4&gt;'Monitor Data'!K370,"",ABS(E$4-'Monitor Data'!K370)))</f>
        <v/>
      </c>
    </row>
    <row r="378" spans="1:5" x14ac:dyDescent="0.25">
      <c r="A378" s="4">
        <v>44566</v>
      </c>
      <c r="B378" s="2">
        <f>IF(OR('Monitor Data'!D371="",ISBLANK('Monitor Data'!D371)),"",IF(B$4&gt;'Monitor Data'!D371,"",ABS(B$4-'Monitor Data'!D371)))</f>
        <v>6.1000000000000014</v>
      </c>
      <c r="C378" s="2">
        <f>IF(OR('Monitor Data'!G371="",ISBLANK('Monitor Data'!G371)),"",IF(C$4&gt;'Monitor Data'!G371,"",ABS(C$4-'Monitor Data'!G371)))</f>
        <v>2.75</v>
      </c>
      <c r="D378" s="2">
        <f>IF(OR('Monitor Data'!J371="",ISBLANK('Monitor Data'!J371)),"",IF(D$4&gt;'Monitor Data'!J371,"",ABS(D$4-'Monitor Data'!J371)))</f>
        <v>11.100000000000001</v>
      </c>
      <c r="E378" s="2">
        <f>IF(ISBLANK('Monitor Data'!K371),"",IF(E$4&gt;'Monitor Data'!K371,"",ABS(E$4-'Monitor Data'!K371)))</f>
        <v>5.3000000000000007</v>
      </c>
    </row>
    <row r="379" spans="1:5" x14ac:dyDescent="0.25">
      <c r="A379" s="4">
        <v>44567</v>
      </c>
      <c r="B379" s="2" t="str">
        <f>IF(OR('Monitor Data'!D372="",ISBLANK('Monitor Data'!D372)),"",IF(B$4&gt;'Monitor Data'!D372,"",ABS(B$4-'Monitor Data'!D372)))</f>
        <v/>
      </c>
      <c r="C379" s="2" t="str">
        <f>IF(OR('Monitor Data'!G372="",ISBLANK('Monitor Data'!G372)),"",IF(C$4&gt;'Monitor Data'!G372,"",ABS(C$4-'Monitor Data'!G372)))</f>
        <v/>
      </c>
      <c r="D379" s="2" t="str">
        <f>IF(OR('Monitor Data'!J372="",ISBLANK('Monitor Data'!J372)),"",IF(D$4&gt;'Monitor Data'!J372,"",ABS(D$4-'Monitor Data'!J372)))</f>
        <v/>
      </c>
      <c r="E379" s="2" t="str">
        <f>IF(ISBLANK('Monitor Data'!K372),"",IF(E$4&gt;'Monitor Data'!K372,"",ABS(E$4-'Monitor Data'!K372)))</f>
        <v/>
      </c>
    </row>
    <row r="380" spans="1:5" x14ac:dyDescent="0.25">
      <c r="A380" s="4">
        <v>44568</v>
      </c>
      <c r="B380" s="2" t="str">
        <f>IF(OR('Monitor Data'!D373="",ISBLANK('Monitor Data'!D373)),"",IF(B$4&gt;'Monitor Data'!D373,"",ABS(B$4-'Monitor Data'!D373)))</f>
        <v/>
      </c>
      <c r="C380" s="2" t="str">
        <f>IF(OR('Monitor Data'!G373="",ISBLANK('Monitor Data'!G373)),"",IF(C$4&gt;'Monitor Data'!G373,"",ABS(C$4-'Monitor Data'!G373)))</f>
        <v/>
      </c>
      <c r="D380" s="2" t="str">
        <f>IF(OR('Monitor Data'!J373="",ISBLANK('Monitor Data'!J373)),"",IF(D$4&gt;'Monitor Data'!J373,"",ABS(D$4-'Monitor Data'!J373)))</f>
        <v/>
      </c>
      <c r="E380" s="2" t="str">
        <f>IF(ISBLANK('Monitor Data'!K373),"",IF(E$4&gt;'Monitor Data'!K373,"",ABS(E$4-'Monitor Data'!K373)))</f>
        <v/>
      </c>
    </row>
    <row r="381" spans="1:5" x14ac:dyDescent="0.25">
      <c r="A381" s="4">
        <v>44569</v>
      </c>
      <c r="B381" s="2" t="str">
        <f>IF(OR('Monitor Data'!D374="",ISBLANK('Monitor Data'!D374)),"",IF(B$4&gt;'Monitor Data'!D374,"",ABS(B$4-'Monitor Data'!D374)))</f>
        <v/>
      </c>
      <c r="C381" s="2" t="str">
        <f>IF(OR('Monitor Data'!G374="",ISBLANK('Monitor Data'!G374)),"",IF(C$4&gt;'Monitor Data'!G374,"",ABS(C$4-'Monitor Data'!G374)))</f>
        <v/>
      </c>
      <c r="D381" s="2" t="str">
        <f>IF(OR('Monitor Data'!J374="",ISBLANK('Monitor Data'!J374)),"",IF(D$4&gt;'Monitor Data'!J374,"",ABS(D$4-'Monitor Data'!J374)))</f>
        <v/>
      </c>
      <c r="E381" s="2" t="str">
        <f>IF(ISBLANK('Monitor Data'!K374),"",IF(E$4&gt;'Monitor Data'!K374,"",ABS(E$4-'Monitor Data'!K374)))</f>
        <v/>
      </c>
    </row>
    <row r="382" spans="1:5" x14ac:dyDescent="0.25">
      <c r="A382" s="4">
        <v>44570</v>
      </c>
      <c r="B382" s="2" t="str">
        <f>IF(OR('Monitor Data'!D375="",ISBLANK('Monitor Data'!D375)),"",IF(B$4&gt;'Monitor Data'!D375,"",ABS(B$4-'Monitor Data'!D375)))</f>
        <v/>
      </c>
      <c r="C382" s="2" t="str">
        <f>IF(OR('Monitor Data'!G375="",ISBLANK('Monitor Data'!G375)),"",IF(C$4&gt;'Monitor Data'!G375,"",ABS(C$4-'Monitor Data'!G375)))</f>
        <v/>
      </c>
      <c r="D382" s="2" t="str">
        <f>IF(OR('Monitor Data'!J375="",ISBLANK('Monitor Data'!J375)),"",IF(D$4&gt;'Monitor Data'!J375,"",ABS(D$4-'Monitor Data'!J375)))</f>
        <v/>
      </c>
      <c r="E382" s="2" t="str">
        <f>IF(ISBLANK('Monitor Data'!K375),"",IF(E$4&gt;'Monitor Data'!K375,"",ABS(E$4-'Monitor Data'!K375)))</f>
        <v/>
      </c>
    </row>
    <row r="383" spans="1:5" x14ac:dyDescent="0.25">
      <c r="A383" s="4">
        <v>44571</v>
      </c>
      <c r="B383" s="2" t="str">
        <f>IF(OR('Monitor Data'!D376="",ISBLANK('Monitor Data'!D376)),"",IF(B$4&gt;'Monitor Data'!D376,"",ABS(B$4-'Monitor Data'!D376)))</f>
        <v/>
      </c>
      <c r="C383" s="2" t="str">
        <f>IF(OR('Monitor Data'!G376="",ISBLANK('Monitor Data'!G376)),"",IF(C$4&gt;'Monitor Data'!G376,"",ABS(C$4-'Monitor Data'!G376)))</f>
        <v/>
      </c>
      <c r="D383" s="2" t="str">
        <f>IF(OR('Monitor Data'!J376="",ISBLANK('Monitor Data'!J376)),"",IF(D$4&gt;'Monitor Data'!J376,"",ABS(D$4-'Monitor Data'!J376)))</f>
        <v/>
      </c>
      <c r="E383" s="2" t="str">
        <f>IF(ISBLANK('Monitor Data'!K376),"",IF(E$4&gt;'Monitor Data'!K376,"",ABS(E$4-'Monitor Data'!K376)))</f>
        <v/>
      </c>
    </row>
    <row r="384" spans="1:5" x14ac:dyDescent="0.25">
      <c r="A384" s="4">
        <v>44572</v>
      </c>
      <c r="B384" s="2">
        <f>IF(OR('Monitor Data'!D377="",ISBLANK('Monitor Data'!D377)),"",IF(B$4&gt;'Monitor Data'!D377,"",ABS(B$4-'Monitor Data'!D377)))</f>
        <v>4.6999999999999993</v>
      </c>
      <c r="C384" s="2">
        <f>IF(OR('Monitor Data'!G377="",ISBLANK('Monitor Data'!G377)),"",IF(C$4&gt;'Monitor Data'!G377,"",ABS(C$4-'Monitor Data'!G377)))</f>
        <v>8.0499999999999972</v>
      </c>
      <c r="D384" s="2">
        <f>IF(OR('Monitor Data'!J377="",ISBLANK('Monitor Data'!J377)),"",IF(D$4&gt;'Monitor Data'!J377,"",ABS(D$4-'Monitor Data'!J377)))</f>
        <v>2.5500000000000043</v>
      </c>
      <c r="E384" s="2" t="str">
        <f>IF(ISBLANK('Monitor Data'!K377),"",IF(E$4&gt;'Monitor Data'!K377,"",ABS(E$4-'Monitor Data'!K377)))</f>
        <v/>
      </c>
    </row>
    <row r="385" spans="1:5" x14ac:dyDescent="0.25">
      <c r="A385" s="4">
        <v>44573</v>
      </c>
      <c r="B385" s="2" t="str">
        <f>IF(OR('Monitor Data'!D378="",ISBLANK('Monitor Data'!D378)),"",IF(B$4&gt;'Monitor Data'!D378,"",ABS(B$4-'Monitor Data'!D378)))</f>
        <v/>
      </c>
      <c r="C385" s="2" t="str">
        <f>IF(OR('Monitor Data'!G378="",ISBLANK('Monitor Data'!G378)),"",IF(C$4&gt;'Monitor Data'!G378,"",ABS(C$4-'Monitor Data'!G378)))</f>
        <v/>
      </c>
      <c r="D385" s="2" t="str">
        <f>IF(OR('Monitor Data'!J378="",ISBLANK('Monitor Data'!J378)),"",IF(D$4&gt;'Monitor Data'!J378,"",ABS(D$4-'Monitor Data'!J378)))</f>
        <v/>
      </c>
      <c r="E385" s="2" t="str">
        <f>IF(ISBLANK('Monitor Data'!K378),"",IF(E$4&gt;'Monitor Data'!K378,"",ABS(E$4-'Monitor Data'!K378)))</f>
        <v/>
      </c>
    </row>
    <row r="386" spans="1:5" x14ac:dyDescent="0.25">
      <c r="A386" s="4">
        <v>44574</v>
      </c>
      <c r="B386" s="2" t="str">
        <f>IF(OR('Monitor Data'!D379="",ISBLANK('Monitor Data'!D379)),"",IF(B$4&gt;'Monitor Data'!D379,"",ABS(B$4-'Monitor Data'!D379)))</f>
        <v/>
      </c>
      <c r="C386" s="2" t="str">
        <f>IF(OR('Monitor Data'!G379="",ISBLANK('Monitor Data'!G379)),"",IF(C$4&gt;'Monitor Data'!G379,"",ABS(C$4-'Monitor Data'!G379)))</f>
        <v/>
      </c>
      <c r="D386" s="2" t="str">
        <f>IF(OR('Monitor Data'!J379="",ISBLANK('Monitor Data'!J379)),"",IF(D$4&gt;'Monitor Data'!J379,"",ABS(D$4-'Monitor Data'!J379)))</f>
        <v/>
      </c>
      <c r="E386" s="2" t="str">
        <f>IF(ISBLANK('Monitor Data'!K379),"",IF(E$4&gt;'Monitor Data'!K379,"",ABS(E$4-'Monitor Data'!K379)))</f>
        <v/>
      </c>
    </row>
    <row r="387" spans="1:5" x14ac:dyDescent="0.25">
      <c r="A387" s="4">
        <v>44575</v>
      </c>
      <c r="B387" s="2" t="str">
        <f>IF(OR('Monitor Data'!D380="",ISBLANK('Monitor Data'!D380)),"",IF(B$4&gt;'Monitor Data'!D380,"",ABS(B$4-'Monitor Data'!D380)))</f>
        <v/>
      </c>
      <c r="C387" s="2" t="str">
        <f>IF(OR('Monitor Data'!G380="",ISBLANK('Monitor Data'!G380)),"",IF(C$4&gt;'Monitor Data'!G380,"",ABS(C$4-'Monitor Data'!G380)))</f>
        <v/>
      </c>
      <c r="D387" s="2" t="str">
        <f>IF(OR('Monitor Data'!J380="",ISBLANK('Monitor Data'!J380)),"",IF(D$4&gt;'Monitor Data'!J380,"",ABS(D$4-'Monitor Data'!J380)))</f>
        <v/>
      </c>
      <c r="E387" s="2">
        <f>IF(ISBLANK('Monitor Data'!K380),"",IF(E$4&gt;'Monitor Data'!K380,"",ABS(E$4-'Monitor Data'!K380)))</f>
        <v>4.6999999999999993</v>
      </c>
    </row>
    <row r="388" spans="1:5" x14ac:dyDescent="0.25">
      <c r="A388" s="4">
        <v>44576</v>
      </c>
      <c r="B388" s="2" t="str">
        <f>IF(OR('Monitor Data'!D381="",ISBLANK('Monitor Data'!D381)),"",IF(B$4&gt;'Monitor Data'!D381,"",ABS(B$4-'Monitor Data'!D381)))</f>
        <v/>
      </c>
      <c r="C388" s="2" t="str">
        <f>IF(OR('Monitor Data'!G381="",ISBLANK('Monitor Data'!G381)),"",IF(C$4&gt;'Monitor Data'!G381,"",ABS(C$4-'Monitor Data'!G381)))</f>
        <v/>
      </c>
      <c r="D388" s="2" t="str">
        <f>IF(OR('Monitor Data'!J381="",ISBLANK('Monitor Data'!J381)),"",IF(D$4&gt;'Monitor Data'!J381,"",ABS(D$4-'Monitor Data'!J381)))</f>
        <v/>
      </c>
      <c r="E388" s="2" t="str">
        <f>IF(ISBLANK('Monitor Data'!K381),"",IF(E$4&gt;'Monitor Data'!K381,"",ABS(E$4-'Monitor Data'!K381)))</f>
        <v/>
      </c>
    </row>
    <row r="389" spans="1:5" x14ac:dyDescent="0.25">
      <c r="A389" s="4">
        <v>44577</v>
      </c>
      <c r="B389" s="2" t="str">
        <f>IF(OR('Monitor Data'!D382="",ISBLANK('Monitor Data'!D382)),"",IF(B$4&gt;'Monitor Data'!D382,"",ABS(B$4-'Monitor Data'!D382)))</f>
        <v/>
      </c>
      <c r="C389" s="2" t="str">
        <f>IF(OR('Monitor Data'!G382="",ISBLANK('Monitor Data'!G382)),"",IF(C$4&gt;'Monitor Data'!G382,"",ABS(C$4-'Monitor Data'!G382)))</f>
        <v/>
      </c>
      <c r="D389" s="2" t="str">
        <f>IF(OR('Monitor Data'!J382="",ISBLANK('Monitor Data'!J382)),"",IF(D$4&gt;'Monitor Data'!J382,"",ABS(D$4-'Monitor Data'!J382)))</f>
        <v/>
      </c>
      <c r="E389" s="2" t="str">
        <f>IF(ISBLANK('Monitor Data'!K382),"",IF(E$4&gt;'Monitor Data'!K382,"",ABS(E$4-'Monitor Data'!K382)))</f>
        <v/>
      </c>
    </row>
    <row r="390" spans="1:5" x14ac:dyDescent="0.25">
      <c r="A390" s="4">
        <v>44578</v>
      </c>
      <c r="B390" s="2" t="str">
        <f>IF(OR('Monitor Data'!D383="",ISBLANK('Monitor Data'!D383)),"",IF(B$4&gt;'Monitor Data'!D383,"",ABS(B$4-'Monitor Data'!D383)))</f>
        <v/>
      </c>
      <c r="C390" s="2" t="str">
        <f>IF(OR('Monitor Data'!G383="",ISBLANK('Monitor Data'!G383)),"",IF(C$4&gt;'Monitor Data'!G383,"",ABS(C$4-'Monitor Data'!G383)))</f>
        <v/>
      </c>
      <c r="D390" s="2" t="str">
        <f>IF(OR('Monitor Data'!J383="",ISBLANK('Monitor Data'!J383)),"",IF(D$4&gt;'Monitor Data'!J383,"",ABS(D$4-'Monitor Data'!J383)))</f>
        <v/>
      </c>
      <c r="E390" s="2" t="str">
        <f>IF(ISBLANK('Monitor Data'!K383),"",IF(E$4&gt;'Monitor Data'!K383,"",ABS(E$4-'Monitor Data'!K383)))</f>
        <v/>
      </c>
    </row>
    <row r="391" spans="1:5" x14ac:dyDescent="0.25">
      <c r="A391" s="4">
        <v>44579</v>
      </c>
      <c r="B391" s="2" t="str">
        <f>IF(OR('Monitor Data'!D384="",ISBLANK('Monitor Data'!D384)),"",IF(B$4&gt;'Monitor Data'!D384,"",ABS(B$4-'Monitor Data'!D384)))</f>
        <v/>
      </c>
      <c r="C391" s="2" t="str">
        <f>IF(OR('Monitor Data'!G384="",ISBLANK('Monitor Data'!G384)),"",IF(C$4&gt;'Monitor Data'!G384,"",ABS(C$4-'Monitor Data'!G384)))</f>
        <v/>
      </c>
      <c r="D391" s="2" t="str">
        <f>IF(OR('Monitor Data'!J384="",ISBLANK('Monitor Data'!J384)),"",IF(D$4&gt;'Monitor Data'!J384,"",ABS(D$4-'Monitor Data'!J384)))</f>
        <v/>
      </c>
      <c r="E391" s="2" t="str">
        <f>IF(ISBLANK('Monitor Data'!K384),"",IF(E$4&gt;'Monitor Data'!K384,"",ABS(E$4-'Monitor Data'!K384)))</f>
        <v/>
      </c>
    </row>
    <row r="392" spans="1:5" x14ac:dyDescent="0.25">
      <c r="A392" s="4">
        <v>44580</v>
      </c>
      <c r="B392" s="2" t="str">
        <f>IF(OR('Monitor Data'!D385="",ISBLANK('Monitor Data'!D385)),"",IF(B$4&gt;'Monitor Data'!D385,"",ABS(B$4-'Monitor Data'!D385)))</f>
        <v/>
      </c>
      <c r="C392" s="2" t="str">
        <f>IF(OR('Monitor Data'!G385="",ISBLANK('Monitor Data'!G385)),"",IF(C$4&gt;'Monitor Data'!G385,"",ABS(C$4-'Monitor Data'!G385)))</f>
        <v/>
      </c>
      <c r="D392" s="2" t="str">
        <f>IF(OR('Monitor Data'!J385="",ISBLANK('Monitor Data'!J385)),"",IF(D$4&gt;'Monitor Data'!J385,"",ABS(D$4-'Monitor Data'!J385)))</f>
        <v/>
      </c>
      <c r="E392" s="2" t="str">
        <f>IF(ISBLANK('Monitor Data'!K385),"",IF(E$4&gt;'Monitor Data'!K385,"",ABS(E$4-'Monitor Data'!K385)))</f>
        <v/>
      </c>
    </row>
    <row r="393" spans="1:5" x14ac:dyDescent="0.25">
      <c r="A393" s="4">
        <v>44581</v>
      </c>
      <c r="B393" s="2" t="str">
        <f>IF(OR('Monitor Data'!D386="",ISBLANK('Monitor Data'!D386)),"",IF(B$4&gt;'Monitor Data'!D386,"",ABS(B$4-'Monitor Data'!D386)))</f>
        <v/>
      </c>
      <c r="C393" s="2" t="str">
        <f>IF(OR('Monitor Data'!G386="",ISBLANK('Monitor Data'!G386)),"",IF(C$4&gt;'Monitor Data'!G386,"",ABS(C$4-'Monitor Data'!G386)))</f>
        <v/>
      </c>
      <c r="D393" s="2" t="str">
        <f>IF(OR('Monitor Data'!J386="",ISBLANK('Monitor Data'!J386)),"",IF(D$4&gt;'Monitor Data'!J386,"",ABS(D$4-'Monitor Data'!J386)))</f>
        <v/>
      </c>
      <c r="E393" s="2" t="str">
        <f>IF(ISBLANK('Monitor Data'!K386),"",IF(E$4&gt;'Monitor Data'!K386,"",ABS(E$4-'Monitor Data'!K386)))</f>
        <v/>
      </c>
    </row>
    <row r="394" spans="1:5" x14ac:dyDescent="0.25">
      <c r="A394" s="4">
        <v>44582</v>
      </c>
      <c r="B394" s="2" t="str">
        <f>IF(OR('Monitor Data'!D387="",ISBLANK('Monitor Data'!D387)),"",IF(B$4&gt;'Monitor Data'!D387,"",ABS(B$4-'Monitor Data'!D387)))</f>
        <v/>
      </c>
      <c r="C394" s="2" t="str">
        <f>IF(OR('Monitor Data'!G387="",ISBLANK('Monitor Data'!G387)),"",IF(C$4&gt;'Monitor Data'!G387,"",ABS(C$4-'Monitor Data'!G387)))</f>
        <v/>
      </c>
      <c r="D394" s="2">
        <f>IF(OR('Monitor Data'!J387="",ISBLANK('Monitor Data'!J387)),"",IF(D$4&gt;'Monitor Data'!J387,"",ABS(D$4-'Monitor Data'!J387)))</f>
        <v>4.8000000000000043</v>
      </c>
      <c r="E394" s="2" t="str">
        <f>IF(ISBLANK('Monitor Data'!K387),"",IF(E$4&gt;'Monitor Data'!K387,"",ABS(E$4-'Monitor Data'!K387)))</f>
        <v/>
      </c>
    </row>
    <row r="395" spans="1:5" x14ac:dyDescent="0.25">
      <c r="A395" s="4">
        <v>44583</v>
      </c>
      <c r="B395" s="2" t="str">
        <f>IF(OR('Monitor Data'!D388="",ISBLANK('Monitor Data'!D388)),"",IF(B$4&gt;'Monitor Data'!D388,"",ABS(B$4-'Monitor Data'!D388)))</f>
        <v/>
      </c>
      <c r="C395" s="2" t="str">
        <f>IF(OR('Monitor Data'!G388="",ISBLANK('Monitor Data'!G388)),"",IF(C$4&gt;'Monitor Data'!G388,"",ABS(C$4-'Monitor Data'!G388)))</f>
        <v/>
      </c>
      <c r="D395" s="2" t="str">
        <f>IF(OR('Monitor Data'!J388="",ISBLANK('Monitor Data'!J388)),"",IF(D$4&gt;'Monitor Data'!J388,"",ABS(D$4-'Monitor Data'!J388)))</f>
        <v/>
      </c>
      <c r="E395" s="2" t="str">
        <f>IF(ISBLANK('Monitor Data'!K388),"",IF(E$4&gt;'Monitor Data'!K388,"",ABS(E$4-'Monitor Data'!K388)))</f>
        <v/>
      </c>
    </row>
    <row r="396" spans="1:5" x14ac:dyDescent="0.25">
      <c r="A396" s="4">
        <v>44584</v>
      </c>
      <c r="B396" s="2" t="str">
        <f>IF(OR('Monitor Data'!D389="",ISBLANK('Monitor Data'!D389)),"",IF(B$4&gt;'Monitor Data'!D389,"",ABS(B$4-'Monitor Data'!D389)))</f>
        <v/>
      </c>
      <c r="C396" s="2" t="str">
        <f>IF(OR('Monitor Data'!G389="",ISBLANK('Monitor Data'!G389)),"",IF(C$4&gt;'Monitor Data'!G389,"",ABS(C$4-'Monitor Data'!G389)))</f>
        <v/>
      </c>
      <c r="D396" s="2" t="str">
        <f>IF(OR('Monitor Data'!J389="",ISBLANK('Monitor Data'!J389)),"",IF(D$4&gt;'Monitor Data'!J389,"",ABS(D$4-'Monitor Data'!J389)))</f>
        <v/>
      </c>
      <c r="E396" s="2" t="str">
        <f>IF(ISBLANK('Monitor Data'!K389),"",IF(E$4&gt;'Monitor Data'!K389,"",ABS(E$4-'Monitor Data'!K389)))</f>
        <v/>
      </c>
    </row>
    <row r="397" spans="1:5" x14ac:dyDescent="0.25">
      <c r="A397" s="4">
        <v>44585</v>
      </c>
      <c r="B397" s="2" t="str">
        <f>IF(OR('Monitor Data'!D390="",ISBLANK('Monitor Data'!D390)),"",IF(B$4&gt;'Monitor Data'!D390,"",ABS(B$4-'Monitor Data'!D390)))</f>
        <v/>
      </c>
      <c r="C397" s="2" t="str">
        <f>IF(OR('Monitor Data'!G390="",ISBLANK('Monitor Data'!G390)),"",IF(C$4&gt;'Monitor Data'!G390,"",ABS(C$4-'Monitor Data'!G390)))</f>
        <v/>
      </c>
      <c r="D397" s="2" t="str">
        <f>IF(OR('Monitor Data'!J390="",ISBLANK('Monitor Data'!J390)),"",IF(D$4&gt;'Monitor Data'!J390,"",ABS(D$4-'Monitor Data'!J390)))</f>
        <v/>
      </c>
      <c r="E397" s="2" t="str">
        <f>IF(ISBLANK('Monitor Data'!K390),"",IF(E$4&gt;'Monitor Data'!K390,"",ABS(E$4-'Monitor Data'!K390)))</f>
        <v/>
      </c>
    </row>
    <row r="398" spans="1:5" x14ac:dyDescent="0.25">
      <c r="A398" s="4">
        <v>44586</v>
      </c>
      <c r="B398" s="2" t="str">
        <f>IF(OR('Monitor Data'!D391="",ISBLANK('Monitor Data'!D391)),"",IF(B$4&gt;'Monitor Data'!D391,"",ABS(B$4-'Monitor Data'!D391)))</f>
        <v/>
      </c>
      <c r="C398" s="2" t="str">
        <f>IF(OR('Monitor Data'!G391="",ISBLANK('Monitor Data'!G391)),"",IF(C$4&gt;'Monitor Data'!G391,"",ABS(C$4-'Monitor Data'!G391)))</f>
        <v/>
      </c>
      <c r="D398" s="2" t="str">
        <f>IF(OR('Monitor Data'!J391="",ISBLANK('Monitor Data'!J391)),"",IF(D$4&gt;'Monitor Data'!J391,"",ABS(D$4-'Monitor Data'!J391)))</f>
        <v/>
      </c>
      <c r="E398" s="2" t="str">
        <f>IF(ISBLANK('Monitor Data'!K391),"",IF(E$4&gt;'Monitor Data'!K391,"",ABS(E$4-'Monitor Data'!K391)))</f>
        <v/>
      </c>
    </row>
    <row r="399" spans="1:5" x14ac:dyDescent="0.25">
      <c r="A399" s="4">
        <v>44587</v>
      </c>
      <c r="B399" s="2">
        <f>IF(OR('Monitor Data'!D392="",ISBLANK('Monitor Data'!D392)),"",IF(B$4&gt;'Monitor Data'!D392,"",ABS(B$4-'Monitor Data'!D392)))</f>
        <v>0.94999999999999929</v>
      </c>
      <c r="C399" s="2" t="str">
        <f>IF(OR('Monitor Data'!G392="",ISBLANK('Monitor Data'!G392)),"",IF(C$4&gt;'Monitor Data'!G392,"",ABS(C$4-'Monitor Data'!G392)))</f>
        <v/>
      </c>
      <c r="D399" s="2" t="str">
        <f>IF(OR('Monitor Data'!J392="",ISBLANK('Monitor Data'!J392)),"",IF(D$4&gt;'Monitor Data'!J392,"",ABS(D$4-'Monitor Data'!J392)))</f>
        <v/>
      </c>
      <c r="E399" s="2">
        <f>IF(ISBLANK('Monitor Data'!K392),"",IF(E$4&gt;'Monitor Data'!K392,"",ABS(E$4-'Monitor Data'!K392)))</f>
        <v>0.80000000000000071</v>
      </c>
    </row>
    <row r="400" spans="1:5" x14ac:dyDescent="0.25">
      <c r="A400" s="4">
        <v>44588</v>
      </c>
      <c r="B400" s="2" t="str">
        <f>IF(OR('Monitor Data'!D393="",ISBLANK('Monitor Data'!D393)),"",IF(B$4&gt;'Monitor Data'!D393,"",ABS(B$4-'Monitor Data'!D393)))</f>
        <v/>
      </c>
      <c r="C400" s="2" t="str">
        <f>IF(OR('Monitor Data'!G393="",ISBLANK('Monitor Data'!G393)),"",IF(C$4&gt;'Monitor Data'!G393,"",ABS(C$4-'Monitor Data'!G393)))</f>
        <v/>
      </c>
      <c r="D400" s="2" t="str">
        <f>IF(OR('Monitor Data'!J393="",ISBLANK('Monitor Data'!J393)),"",IF(D$4&gt;'Monitor Data'!J393,"",ABS(D$4-'Monitor Data'!J393)))</f>
        <v/>
      </c>
      <c r="E400" s="2" t="str">
        <f>IF(ISBLANK('Monitor Data'!K393),"",IF(E$4&gt;'Monitor Data'!K393,"",ABS(E$4-'Monitor Data'!K393)))</f>
        <v/>
      </c>
    </row>
    <row r="401" spans="1:5" x14ac:dyDescent="0.25">
      <c r="A401" s="4">
        <v>44589</v>
      </c>
      <c r="B401" s="2" t="str">
        <f>IF(OR('Monitor Data'!D394="",ISBLANK('Monitor Data'!D394)),"",IF(B$4&gt;'Monitor Data'!D394,"",ABS(B$4-'Monitor Data'!D394)))</f>
        <v/>
      </c>
      <c r="C401" s="2" t="str">
        <f>IF(OR('Monitor Data'!G394="",ISBLANK('Monitor Data'!G394)),"",IF(C$4&gt;'Monitor Data'!G394,"",ABS(C$4-'Monitor Data'!G394)))</f>
        <v/>
      </c>
      <c r="D401" s="2" t="str">
        <f>IF(OR('Monitor Data'!J394="",ISBLANK('Monitor Data'!J394)),"",IF(D$4&gt;'Monitor Data'!J394,"",ABS(D$4-'Monitor Data'!J394)))</f>
        <v/>
      </c>
      <c r="E401" s="2" t="str">
        <f>IF(ISBLANK('Monitor Data'!K394),"",IF(E$4&gt;'Monitor Data'!K394,"",ABS(E$4-'Monitor Data'!K394)))</f>
        <v/>
      </c>
    </row>
    <row r="402" spans="1:5" x14ac:dyDescent="0.25">
      <c r="A402" s="4">
        <v>44590</v>
      </c>
      <c r="B402" s="2">
        <f>IF(OR('Monitor Data'!D395="",ISBLANK('Monitor Data'!D395)),"",IF(B$4&gt;'Monitor Data'!D395,"",ABS(B$4-'Monitor Data'!D395)))</f>
        <v>10.700000000000003</v>
      </c>
      <c r="C402" s="2">
        <f>IF(OR('Monitor Data'!G395="",ISBLANK('Monitor Data'!G395)),"",IF(C$4&gt;'Monitor Data'!G395,"",ABS(C$4-'Monitor Data'!G395)))</f>
        <v>4.75</v>
      </c>
      <c r="D402" s="2">
        <f>IF(OR('Monitor Data'!J395="",ISBLANK('Monitor Data'!J395)),"",IF(D$4&gt;'Monitor Data'!J395,"",ABS(D$4-'Monitor Data'!J395)))</f>
        <v>3.1000000000000014</v>
      </c>
      <c r="E402" s="2">
        <f>IF(ISBLANK('Monitor Data'!K395),"",IF(E$4&gt;'Monitor Data'!K395,"",ABS(E$4-'Monitor Data'!K395)))</f>
        <v>0.70000000000000107</v>
      </c>
    </row>
    <row r="403" spans="1:5" x14ac:dyDescent="0.25">
      <c r="A403" s="4">
        <v>44591</v>
      </c>
      <c r="B403" s="2" t="str">
        <f>IF(OR('Monitor Data'!D396="",ISBLANK('Monitor Data'!D396)),"",IF(B$4&gt;'Monitor Data'!D396,"",ABS(B$4-'Monitor Data'!D396)))</f>
        <v/>
      </c>
      <c r="C403" s="2" t="str">
        <f>IF(OR('Monitor Data'!G396="",ISBLANK('Monitor Data'!G396)),"",IF(C$4&gt;'Monitor Data'!G396,"",ABS(C$4-'Monitor Data'!G396)))</f>
        <v/>
      </c>
      <c r="D403" s="2" t="str">
        <f>IF(OR('Monitor Data'!J396="",ISBLANK('Monitor Data'!J396)),"",IF(D$4&gt;'Monitor Data'!J396,"",ABS(D$4-'Monitor Data'!J396)))</f>
        <v/>
      </c>
      <c r="E403" s="2" t="str">
        <f>IF(ISBLANK('Monitor Data'!K396),"",IF(E$4&gt;'Monitor Data'!K396,"",ABS(E$4-'Monitor Data'!K396)))</f>
        <v/>
      </c>
    </row>
    <row r="404" spans="1:5" x14ac:dyDescent="0.25">
      <c r="A404" s="4">
        <v>44592</v>
      </c>
      <c r="B404" s="2" t="str">
        <f>IF(OR('Monitor Data'!D397="",ISBLANK('Monitor Data'!D397)),"",IF(B$4&gt;'Monitor Data'!D397,"",ABS(B$4-'Monitor Data'!D397)))</f>
        <v/>
      </c>
      <c r="C404" s="2" t="str">
        <f>IF(OR('Monitor Data'!G397="",ISBLANK('Monitor Data'!G397)),"",IF(C$4&gt;'Monitor Data'!G397,"",ABS(C$4-'Monitor Data'!G397)))</f>
        <v/>
      </c>
      <c r="D404" s="2" t="str">
        <f>IF(OR('Monitor Data'!J397="",ISBLANK('Monitor Data'!J397)),"",IF(D$4&gt;'Monitor Data'!J397,"",ABS(D$4-'Monitor Data'!J397)))</f>
        <v/>
      </c>
      <c r="E404" s="2" t="str">
        <f>IF(ISBLANK('Monitor Data'!K397),"",IF(E$4&gt;'Monitor Data'!K397,"",ABS(E$4-'Monitor Data'!K397)))</f>
        <v/>
      </c>
    </row>
    <row r="405" spans="1:5" x14ac:dyDescent="0.25">
      <c r="A405" s="4">
        <v>44593</v>
      </c>
      <c r="B405" s="2">
        <f>IF(OR('Monitor Data'!D398="",ISBLANK('Monitor Data'!D398)),"",IF(B$4&gt;'Monitor Data'!D398,"",ABS(B$4-'Monitor Data'!D398)))</f>
        <v>2.25</v>
      </c>
      <c r="C405" s="2" t="str">
        <f>IF(OR('Monitor Data'!G398="",ISBLANK('Monitor Data'!G398)),"",IF(C$4&gt;'Monitor Data'!G398,"",ABS(C$4-'Monitor Data'!G398)))</f>
        <v/>
      </c>
      <c r="D405" s="2">
        <f>IF(OR('Monitor Data'!J398="",ISBLANK('Monitor Data'!J398)),"",IF(D$4&gt;'Monitor Data'!J398,"",ABS(D$4-'Monitor Data'!J398)))</f>
        <v>6.8000000000000043</v>
      </c>
      <c r="E405" s="2">
        <f>IF(ISBLANK('Monitor Data'!K398),"",IF(E$4&gt;'Monitor Data'!K398,"",ABS(E$4-'Monitor Data'!K398)))</f>
        <v>4.6999999999999993</v>
      </c>
    </row>
    <row r="406" spans="1:5" x14ac:dyDescent="0.25">
      <c r="A406" s="4">
        <v>44594</v>
      </c>
      <c r="B406" s="2" t="str">
        <f>IF(OR('Monitor Data'!D399="",ISBLANK('Monitor Data'!D399)),"",IF(B$4&gt;'Monitor Data'!D399,"",ABS(B$4-'Monitor Data'!D399)))</f>
        <v/>
      </c>
      <c r="C406" s="2" t="str">
        <f>IF(OR('Monitor Data'!G399="",ISBLANK('Monitor Data'!G399)),"",IF(C$4&gt;'Monitor Data'!G399,"",ABS(C$4-'Monitor Data'!G399)))</f>
        <v/>
      </c>
      <c r="D406" s="2" t="str">
        <f>IF(OR('Monitor Data'!J399="",ISBLANK('Monitor Data'!J399)),"",IF(D$4&gt;'Monitor Data'!J399,"",ABS(D$4-'Monitor Data'!J399)))</f>
        <v/>
      </c>
      <c r="E406" s="2" t="str">
        <f>IF(ISBLANK('Monitor Data'!K399),"",IF(E$4&gt;'Monitor Data'!K399,"",ABS(E$4-'Monitor Data'!K399)))</f>
        <v/>
      </c>
    </row>
    <row r="407" spans="1:5" x14ac:dyDescent="0.25">
      <c r="A407" s="4">
        <v>44595</v>
      </c>
      <c r="B407" s="2" t="str">
        <f>IF(OR('Monitor Data'!D400="",ISBLANK('Monitor Data'!D400)),"",IF(B$4&gt;'Monitor Data'!D400,"",ABS(B$4-'Monitor Data'!D400)))</f>
        <v/>
      </c>
      <c r="C407" s="2" t="str">
        <f>IF(OR('Monitor Data'!G400="",ISBLANK('Monitor Data'!G400)),"",IF(C$4&gt;'Monitor Data'!G400,"",ABS(C$4-'Monitor Data'!G400)))</f>
        <v/>
      </c>
      <c r="D407" s="2" t="str">
        <f>IF(OR('Monitor Data'!J400="",ISBLANK('Monitor Data'!J400)),"",IF(D$4&gt;'Monitor Data'!J400,"",ABS(D$4-'Monitor Data'!J400)))</f>
        <v/>
      </c>
      <c r="E407" s="2" t="str">
        <f>IF(ISBLANK('Monitor Data'!K400),"",IF(E$4&gt;'Monitor Data'!K400,"",ABS(E$4-'Monitor Data'!K400)))</f>
        <v/>
      </c>
    </row>
    <row r="408" spans="1:5" x14ac:dyDescent="0.25">
      <c r="A408" s="4">
        <v>44596</v>
      </c>
      <c r="B408" s="2">
        <f>IF(OR('Monitor Data'!D401="",ISBLANK('Monitor Data'!D401)),"",IF(B$4&gt;'Monitor Data'!D401,"",ABS(B$4-'Monitor Data'!D401)))</f>
        <v>12.149999999999999</v>
      </c>
      <c r="C408" s="2">
        <f>IF(OR('Monitor Data'!G401="",ISBLANK('Monitor Data'!G401)),"",IF(C$4&gt;'Monitor Data'!G401,"",ABS(C$4-'Monitor Data'!G401)))</f>
        <v>5.5999999999999979</v>
      </c>
      <c r="D408" s="2">
        <f>IF(OR('Monitor Data'!J401="",ISBLANK('Monitor Data'!J401)),"",IF(D$4&gt;'Monitor Data'!J401,"",ABS(D$4-'Monitor Data'!J401)))</f>
        <v>5.1000000000000014</v>
      </c>
      <c r="E408" s="2">
        <f>IF(ISBLANK('Monitor Data'!K401),"",IF(E$4&gt;'Monitor Data'!K401,"",ABS(E$4-'Monitor Data'!K401)))</f>
        <v>3.6999999999999993</v>
      </c>
    </row>
    <row r="409" spans="1:5" x14ac:dyDescent="0.25">
      <c r="A409" s="4">
        <v>44597</v>
      </c>
      <c r="B409" s="2" t="str">
        <f>IF(OR('Monitor Data'!D402="",ISBLANK('Monitor Data'!D402)),"",IF(B$4&gt;'Monitor Data'!D402,"",ABS(B$4-'Monitor Data'!D402)))</f>
        <v/>
      </c>
      <c r="C409" s="2" t="str">
        <f>IF(OR('Monitor Data'!G402="",ISBLANK('Monitor Data'!G402)),"",IF(C$4&gt;'Monitor Data'!G402,"",ABS(C$4-'Monitor Data'!G402)))</f>
        <v/>
      </c>
      <c r="D409" s="2" t="str">
        <f>IF(OR('Monitor Data'!J402="",ISBLANK('Monitor Data'!J402)),"",IF(D$4&gt;'Monitor Data'!J402,"",ABS(D$4-'Monitor Data'!J402)))</f>
        <v/>
      </c>
      <c r="E409" s="2" t="str">
        <f>IF(ISBLANK('Monitor Data'!K402),"",IF(E$4&gt;'Monitor Data'!K402,"",ABS(E$4-'Monitor Data'!K402)))</f>
        <v/>
      </c>
    </row>
    <row r="410" spans="1:5" x14ac:dyDescent="0.25">
      <c r="A410" s="4">
        <v>44598</v>
      </c>
      <c r="B410" s="2" t="str">
        <f>IF(OR('Monitor Data'!D403="",ISBLANK('Monitor Data'!D403)),"",IF(B$4&gt;'Monitor Data'!D403,"",ABS(B$4-'Monitor Data'!D403)))</f>
        <v/>
      </c>
      <c r="C410" s="2" t="str">
        <f>IF(OR('Monitor Data'!G403="",ISBLANK('Monitor Data'!G403)),"",IF(C$4&gt;'Monitor Data'!G403,"",ABS(C$4-'Monitor Data'!G403)))</f>
        <v/>
      </c>
      <c r="D410" s="2" t="str">
        <f>IF(OR('Monitor Data'!J403="",ISBLANK('Monitor Data'!J403)),"",IF(D$4&gt;'Monitor Data'!J403,"",ABS(D$4-'Monitor Data'!J403)))</f>
        <v/>
      </c>
      <c r="E410" s="2" t="str">
        <f>IF(ISBLANK('Monitor Data'!K403),"",IF(E$4&gt;'Monitor Data'!K403,"",ABS(E$4-'Monitor Data'!K403)))</f>
        <v/>
      </c>
    </row>
    <row r="411" spans="1:5" x14ac:dyDescent="0.25">
      <c r="A411" s="4">
        <v>44599</v>
      </c>
      <c r="B411" s="2">
        <f>IF(OR('Monitor Data'!D404="",ISBLANK('Monitor Data'!D404)),"",IF(B$4&gt;'Monitor Data'!D404,"",ABS(B$4-'Monitor Data'!D404)))</f>
        <v>9.1499999999999986</v>
      </c>
      <c r="C411" s="2" t="str">
        <f>IF(OR('Monitor Data'!G404="",ISBLANK('Monitor Data'!G404)),"",IF(C$4&gt;'Monitor Data'!G404,"",ABS(C$4-'Monitor Data'!G404)))</f>
        <v/>
      </c>
      <c r="D411" s="2">
        <f>IF(OR('Monitor Data'!J404="",ISBLANK('Monitor Data'!J404)),"",IF(D$4&gt;'Monitor Data'!J404,"",ABS(D$4-'Monitor Data'!J404)))</f>
        <v>3.8000000000000043</v>
      </c>
      <c r="E411" s="2">
        <f>IF(ISBLANK('Monitor Data'!K404),"",IF(E$4&gt;'Monitor Data'!K404,"",ABS(E$4-'Monitor Data'!K404)))</f>
        <v>0.60000000000000142</v>
      </c>
    </row>
    <row r="412" spans="1:5" x14ac:dyDescent="0.25">
      <c r="A412" s="4">
        <v>44600</v>
      </c>
      <c r="B412" s="2" t="str">
        <f>IF(OR('Monitor Data'!D405="",ISBLANK('Monitor Data'!D405)),"",IF(B$4&gt;'Monitor Data'!D405,"",ABS(B$4-'Monitor Data'!D405)))</f>
        <v/>
      </c>
      <c r="C412" s="2" t="str">
        <f>IF(OR('Monitor Data'!G405="",ISBLANK('Monitor Data'!G405)),"",IF(C$4&gt;'Monitor Data'!G405,"",ABS(C$4-'Monitor Data'!G405)))</f>
        <v/>
      </c>
      <c r="D412" s="2" t="str">
        <f>IF(OR('Monitor Data'!J405="",ISBLANK('Monitor Data'!J405)),"",IF(D$4&gt;'Monitor Data'!J405,"",ABS(D$4-'Monitor Data'!J405)))</f>
        <v/>
      </c>
      <c r="E412" s="2" t="str">
        <f>IF(ISBLANK('Monitor Data'!K405),"",IF(E$4&gt;'Monitor Data'!K405,"",ABS(E$4-'Monitor Data'!K405)))</f>
        <v/>
      </c>
    </row>
    <row r="413" spans="1:5" x14ac:dyDescent="0.25">
      <c r="A413" s="4">
        <v>44601</v>
      </c>
      <c r="B413" s="2" t="str">
        <f>IF(OR('Monitor Data'!D406="",ISBLANK('Monitor Data'!D406)),"",IF(B$4&gt;'Monitor Data'!D406,"",ABS(B$4-'Monitor Data'!D406)))</f>
        <v/>
      </c>
      <c r="C413" s="2" t="str">
        <f>IF(OR('Monitor Data'!G406="",ISBLANK('Monitor Data'!G406)),"",IF(C$4&gt;'Monitor Data'!G406,"",ABS(C$4-'Monitor Data'!G406)))</f>
        <v/>
      </c>
      <c r="D413" s="2" t="str">
        <f>IF(OR('Monitor Data'!J406="",ISBLANK('Monitor Data'!J406)),"",IF(D$4&gt;'Monitor Data'!J406,"",ABS(D$4-'Monitor Data'!J406)))</f>
        <v/>
      </c>
      <c r="E413" s="2" t="str">
        <f>IF(ISBLANK('Monitor Data'!K406),"",IF(E$4&gt;'Monitor Data'!K406,"",ABS(E$4-'Monitor Data'!K406)))</f>
        <v/>
      </c>
    </row>
    <row r="414" spans="1:5" x14ac:dyDescent="0.25">
      <c r="A414" s="4">
        <v>44602</v>
      </c>
      <c r="B414" s="2" t="str">
        <f>IF(OR('Monitor Data'!D407="",ISBLANK('Monitor Data'!D407)),"",IF(B$4&gt;'Monitor Data'!D407,"",ABS(B$4-'Monitor Data'!D407)))</f>
        <v/>
      </c>
      <c r="C414" s="2" t="str">
        <f>IF(OR('Monitor Data'!G407="",ISBLANK('Monitor Data'!G407)),"",IF(C$4&gt;'Monitor Data'!G407,"",ABS(C$4-'Monitor Data'!G407)))</f>
        <v/>
      </c>
      <c r="D414" s="2" t="str">
        <f>IF(OR('Monitor Data'!J407="",ISBLANK('Monitor Data'!J407)),"",IF(D$4&gt;'Monitor Data'!J407,"",ABS(D$4-'Monitor Data'!J407)))</f>
        <v/>
      </c>
      <c r="E414" s="2" t="str">
        <f>IF(ISBLANK('Monitor Data'!K407),"",IF(E$4&gt;'Monitor Data'!K407,"",ABS(E$4-'Monitor Data'!K407)))</f>
        <v/>
      </c>
    </row>
    <row r="415" spans="1:5" x14ac:dyDescent="0.25">
      <c r="A415" s="4">
        <v>44603</v>
      </c>
      <c r="B415" s="2" t="str">
        <f>IF(OR('Monitor Data'!D408="",ISBLANK('Monitor Data'!D408)),"",IF(B$4&gt;'Monitor Data'!D408,"",ABS(B$4-'Monitor Data'!D408)))</f>
        <v/>
      </c>
      <c r="C415" s="2" t="str">
        <f>IF(OR('Monitor Data'!G408="",ISBLANK('Monitor Data'!G408)),"",IF(C$4&gt;'Monitor Data'!G408,"",ABS(C$4-'Monitor Data'!G408)))</f>
        <v/>
      </c>
      <c r="D415" s="2" t="str">
        <f>IF(OR('Monitor Data'!J408="",ISBLANK('Monitor Data'!J408)),"",IF(D$4&gt;'Monitor Data'!J408,"",ABS(D$4-'Monitor Data'!J408)))</f>
        <v/>
      </c>
      <c r="E415" s="2" t="str">
        <f>IF(ISBLANK('Monitor Data'!K408),"",IF(E$4&gt;'Monitor Data'!K408,"",ABS(E$4-'Monitor Data'!K408)))</f>
        <v/>
      </c>
    </row>
    <row r="416" spans="1:5" x14ac:dyDescent="0.25">
      <c r="A416" s="4">
        <v>44604</v>
      </c>
      <c r="B416" s="2" t="str">
        <f>IF(OR('Monitor Data'!D409="",ISBLANK('Monitor Data'!D409)),"",IF(B$4&gt;'Monitor Data'!D409,"",ABS(B$4-'Monitor Data'!D409)))</f>
        <v/>
      </c>
      <c r="C416" s="2" t="str">
        <f>IF(OR('Monitor Data'!G409="",ISBLANK('Monitor Data'!G409)),"",IF(C$4&gt;'Monitor Data'!G409,"",ABS(C$4-'Monitor Data'!G409)))</f>
        <v/>
      </c>
      <c r="D416" s="2" t="str">
        <f>IF(OR('Monitor Data'!J409="",ISBLANK('Monitor Data'!J409)),"",IF(D$4&gt;'Monitor Data'!J409,"",ABS(D$4-'Monitor Data'!J409)))</f>
        <v/>
      </c>
      <c r="E416" s="2" t="str">
        <f>IF(ISBLANK('Monitor Data'!K409),"",IF(E$4&gt;'Monitor Data'!K409,"",ABS(E$4-'Monitor Data'!K409)))</f>
        <v/>
      </c>
    </row>
    <row r="417" spans="1:5" x14ac:dyDescent="0.25">
      <c r="A417" s="4">
        <v>44605</v>
      </c>
      <c r="B417" s="2" t="str">
        <f>IF(OR('Monitor Data'!D410="",ISBLANK('Monitor Data'!D410)),"",IF(B$4&gt;'Monitor Data'!D410,"",ABS(B$4-'Monitor Data'!D410)))</f>
        <v/>
      </c>
      <c r="C417" s="2" t="str">
        <f>IF(OR('Monitor Data'!G410="",ISBLANK('Monitor Data'!G410)),"",IF(C$4&gt;'Monitor Data'!G410,"",ABS(C$4-'Monitor Data'!G410)))</f>
        <v/>
      </c>
      <c r="D417" s="2" t="str">
        <f>IF(OR('Monitor Data'!J410="",ISBLANK('Monitor Data'!J410)),"",IF(D$4&gt;'Monitor Data'!J410,"",ABS(D$4-'Monitor Data'!J410)))</f>
        <v/>
      </c>
      <c r="E417" s="2" t="str">
        <f>IF(ISBLANK('Monitor Data'!K410),"",IF(E$4&gt;'Monitor Data'!K410,"",ABS(E$4-'Monitor Data'!K410)))</f>
        <v/>
      </c>
    </row>
    <row r="418" spans="1:5" x14ac:dyDescent="0.25">
      <c r="A418" s="4">
        <v>44606</v>
      </c>
      <c r="B418" s="2" t="str">
        <f>IF(OR('Monitor Data'!D411="",ISBLANK('Monitor Data'!D411)),"",IF(B$4&gt;'Monitor Data'!D411,"",ABS(B$4-'Monitor Data'!D411)))</f>
        <v/>
      </c>
      <c r="C418" s="2" t="str">
        <f>IF(OR('Monitor Data'!G411="",ISBLANK('Monitor Data'!G411)),"",IF(C$4&gt;'Monitor Data'!G411,"",ABS(C$4-'Monitor Data'!G411)))</f>
        <v/>
      </c>
      <c r="D418" s="2" t="str">
        <f>IF(OR('Monitor Data'!J411="",ISBLANK('Monitor Data'!J411)),"",IF(D$4&gt;'Monitor Data'!J411,"",ABS(D$4-'Monitor Data'!J411)))</f>
        <v/>
      </c>
      <c r="E418" s="2" t="str">
        <f>IF(ISBLANK('Monitor Data'!K411),"",IF(E$4&gt;'Monitor Data'!K411,"",ABS(E$4-'Monitor Data'!K411)))</f>
        <v/>
      </c>
    </row>
    <row r="419" spans="1:5" x14ac:dyDescent="0.25">
      <c r="A419" s="4">
        <v>44607</v>
      </c>
      <c r="B419" s="2" t="str">
        <f>IF(OR('Monitor Data'!D412="",ISBLANK('Monitor Data'!D412)),"",IF(B$4&gt;'Monitor Data'!D412,"",ABS(B$4-'Monitor Data'!D412)))</f>
        <v/>
      </c>
      <c r="C419" s="2" t="str">
        <f>IF(OR('Monitor Data'!G412="",ISBLANK('Monitor Data'!G412)),"",IF(C$4&gt;'Monitor Data'!G412,"",ABS(C$4-'Monitor Data'!G412)))</f>
        <v/>
      </c>
      <c r="D419" s="2" t="str">
        <f>IF(OR('Monitor Data'!J412="",ISBLANK('Monitor Data'!J412)),"",IF(D$4&gt;'Monitor Data'!J412,"",ABS(D$4-'Monitor Data'!J412)))</f>
        <v/>
      </c>
      <c r="E419" s="2" t="str">
        <f>IF(ISBLANK('Monitor Data'!K412),"",IF(E$4&gt;'Monitor Data'!K412,"",ABS(E$4-'Monitor Data'!K412)))</f>
        <v/>
      </c>
    </row>
    <row r="420" spans="1:5" x14ac:dyDescent="0.25">
      <c r="A420" s="4">
        <v>44608</v>
      </c>
      <c r="B420" s="2">
        <f>IF(OR('Monitor Data'!D413="",ISBLANK('Monitor Data'!D413)),"",IF(B$4&gt;'Monitor Data'!D413,"",ABS(B$4-'Monitor Data'!D413)))</f>
        <v>5.0500000000000007</v>
      </c>
      <c r="C420" s="2">
        <f>IF(OR('Monitor Data'!G413="",ISBLANK('Monitor Data'!G413)),"",IF(C$4&gt;'Monitor Data'!G413,"",ABS(C$4-'Monitor Data'!G413)))</f>
        <v>0.75</v>
      </c>
      <c r="D420" s="2">
        <f>IF(OR('Monitor Data'!J413="",ISBLANK('Monitor Data'!J413)),"",IF(D$4&gt;'Monitor Data'!J413,"",ABS(D$4-'Monitor Data'!J413)))</f>
        <v>2.7000000000000028</v>
      </c>
      <c r="E420" s="2">
        <f>IF(ISBLANK('Monitor Data'!K413),"",IF(E$4&gt;'Monitor Data'!K413,"",ABS(E$4-'Monitor Data'!K413)))</f>
        <v>3.5</v>
      </c>
    </row>
    <row r="421" spans="1:5" x14ac:dyDescent="0.25">
      <c r="A421" s="4">
        <v>44609</v>
      </c>
      <c r="B421" s="2" t="str">
        <f>IF(OR('Monitor Data'!D414="",ISBLANK('Monitor Data'!D414)),"",IF(B$4&gt;'Monitor Data'!D414,"",ABS(B$4-'Monitor Data'!D414)))</f>
        <v/>
      </c>
      <c r="C421" s="2" t="str">
        <f>IF(OR('Monitor Data'!G414="",ISBLANK('Monitor Data'!G414)),"",IF(C$4&gt;'Monitor Data'!G414,"",ABS(C$4-'Monitor Data'!G414)))</f>
        <v/>
      </c>
      <c r="D421" s="2" t="str">
        <f>IF(OR('Monitor Data'!J414="",ISBLANK('Monitor Data'!J414)),"",IF(D$4&gt;'Monitor Data'!J414,"",ABS(D$4-'Monitor Data'!J414)))</f>
        <v/>
      </c>
      <c r="E421" s="2" t="str">
        <f>IF(ISBLANK('Monitor Data'!K414),"",IF(E$4&gt;'Monitor Data'!K414,"",ABS(E$4-'Monitor Data'!K414)))</f>
        <v/>
      </c>
    </row>
    <row r="422" spans="1:5" x14ac:dyDescent="0.25">
      <c r="A422" s="4">
        <v>44610</v>
      </c>
      <c r="B422" s="2" t="str">
        <f>IF(OR('Monitor Data'!D415="",ISBLANK('Monitor Data'!D415)),"",IF(B$4&gt;'Monitor Data'!D415,"",ABS(B$4-'Monitor Data'!D415)))</f>
        <v/>
      </c>
      <c r="C422" s="2" t="str">
        <f>IF(OR('Monitor Data'!G415="",ISBLANK('Monitor Data'!G415)),"",IF(C$4&gt;'Monitor Data'!G415,"",ABS(C$4-'Monitor Data'!G415)))</f>
        <v/>
      </c>
      <c r="D422" s="2" t="str">
        <f>IF(OR('Monitor Data'!J415="",ISBLANK('Monitor Data'!J415)),"",IF(D$4&gt;'Monitor Data'!J415,"",ABS(D$4-'Monitor Data'!J415)))</f>
        <v/>
      </c>
      <c r="E422" s="2" t="str">
        <f>IF(ISBLANK('Monitor Data'!K415),"",IF(E$4&gt;'Monitor Data'!K415,"",ABS(E$4-'Monitor Data'!K415)))</f>
        <v/>
      </c>
    </row>
    <row r="423" spans="1:5" x14ac:dyDescent="0.25">
      <c r="A423" s="4">
        <v>44611</v>
      </c>
      <c r="B423" s="2" t="str">
        <f>IF(OR('Monitor Data'!D416="",ISBLANK('Monitor Data'!D416)),"",IF(B$4&gt;'Monitor Data'!D416,"",ABS(B$4-'Monitor Data'!D416)))</f>
        <v/>
      </c>
      <c r="C423" s="2" t="str">
        <f>IF(OR('Monitor Data'!G416="",ISBLANK('Monitor Data'!G416)),"",IF(C$4&gt;'Monitor Data'!G416,"",ABS(C$4-'Monitor Data'!G416)))</f>
        <v/>
      </c>
      <c r="D423" s="2" t="str">
        <f>IF(OR('Monitor Data'!J416="",ISBLANK('Monitor Data'!J416)),"",IF(D$4&gt;'Monitor Data'!J416,"",ABS(D$4-'Monitor Data'!J416)))</f>
        <v/>
      </c>
      <c r="E423" s="2" t="str">
        <f>IF(ISBLANK('Monitor Data'!K416),"",IF(E$4&gt;'Monitor Data'!K416,"",ABS(E$4-'Monitor Data'!K416)))</f>
        <v/>
      </c>
    </row>
    <row r="424" spans="1:5" x14ac:dyDescent="0.25">
      <c r="A424" s="4">
        <v>44612</v>
      </c>
      <c r="B424" s="2" t="str">
        <f>IF(OR('Monitor Data'!D417="",ISBLANK('Monitor Data'!D417)),"",IF(B$4&gt;'Monitor Data'!D417,"",ABS(B$4-'Monitor Data'!D417)))</f>
        <v/>
      </c>
      <c r="C424" s="2" t="str">
        <f>IF(OR('Monitor Data'!G417="",ISBLANK('Monitor Data'!G417)),"",IF(C$4&gt;'Monitor Data'!G417,"",ABS(C$4-'Monitor Data'!G417)))</f>
        <v/>
      </c>
      <c r="D424" s="2" t="str">
        <f>IF(OR('Monitor Data'!J417="",ISBLANK('Monitor Data'!J417)),"",IF(D$4&gt;'Monitor Data'!J417,"",ABS(D$4-'Monitor Data'!J417)))</f>
        <v/>
      </c>
      <c r="E424" s="2" t="str">
        <f>IF(ISBLANK('Monitor Data'!K417),"",IF(E$4&gt;'Monitor Data'!K417,"",ABS(E$4-'Monitor Data'!K417)))</f>
        <v/>
      </c>
    </row>
    <row r="425" spans="1:5" x14ac:dyDescent="0.25">
      <c r="A425" s="4">
        <v>44613</v>
      </c>
      <c r="B425" s="2" t="str">
        <f>IF(OR('Monitor Data'!D418="",ISBLANK('Monitor Data'!D418)),"",IF(B$4&gt;'Monitor Data'!D418,"",ABS(B$4-'Monitor Data'!D418)))</f>
        <v/>
      </c>
      <c r="C425" s="2" t="str">
        <f>IF(OR('Monitor Data'!G418="",ISBLANK('Monitor Data'!G418)),"",IF(C$4&gt;'Monitor Data'!G418,"",ABS(C$4-'Monitor Data'!G418)))</f>
        <v/>
      </c>
      <c r="D425" s="2" t="str">
        <f>IF(OR('Monitor Data'!J418="",ISBLANK('Monitor Data'!J418)),"",IF(D$4&gt;'Monitor Data'!J418,"",ABS(D$4-'Monitor Data'!J418)))</f>
        <v/>
      </c>
      <c r="E425" s="2" t="str">
        <f>IF(ISBLANK('Monitor Data'!K418),"",IF(E$4&gt;'Monitor Data'!K418,"",ABS(E$4-'Monitor Data'!K418)))</f>
        <v/>
      </c>
    </row>
    <row r="426" spans="1:5" x14ac:dyDescent="0.25">
      <c r="A426" s="4">
        <v>44614</v>
      </c>
      <c r="B426" s="2" t="str">
        <f>IF(OR('Monitor Data'!D419="",ISBLANK('Monitor Data'!D419)),"",IF(B$4&gt;'Monitor Data'!D419,"",ABS(B$4-'Monitor Data'!D419)))</f>
        <v/>
      </c>
      <c r="C426" s="2" t="str">
        <f>IF(OR('Monitor Data'!G419="",ISBLANK('Monitor Data'!G419)),"",IF(C$4&gt;'Monitor Data'!G419,"",ABS(C$4-'Monitor Data'!G419)))</f>
        <v/>
      </c>
      <c r="D426" s="2" t="str">
        <f>IF(OR('Monitor Data'!J419="",ISBLANK('Monitor Data'!J419)),"",IF(D$4&gt;'Monitor Data'!J419,"",ABS(D$4-'Monitor Data'!J419)))</f>
        <v/>
      </c>
      <c r="E426" s="2" t="str">
        <f>IF(ISBLANK('Monitor Data'!K419),"",IF(E$4&gt;'Monitor Data'!K419,"",ABS(E$4-'Monitor Data'!K419)))</f>
        <v/>
      </c>
    </row>
    <row r="427" spans="1:5" x14ac:dyDescent="0.25">
      <c r="A427" s="4">
        <v>44615</v>
      </c>
      <c r="B427" s="2" t="str">
        <f>IF(OR('Monitor Data'!D420="",ISBLANK('Monitor Data'!D420)),"",IF(B$4&gt;'Monitor Data'!D420,"",ABS(B$4-'Monitor Data'!D420)))</f>
        <v/>
      </c>
      <c r="C427" s="2" t="str">
        <f>IF(OR('Monitor Data'!G420="",ISBLANK('Monitor Data'!G420)),"",IF(C$4&gt;'Monitor Data'!G420,"",ABS(C$4-'Monitor Data'!G420)))</f>
        <v/>
      </c>
      <c r="D427" s="2" t="str">
        <f>IF(OR('Monitor Data'!J420="",ISBLANK('Monitor Data'!J420)),"",IF(D$4&gt;'Monitor Data'!J420,"",ABS(D$4-'Monitor Data'!J420)))</f>
        <v/>
      </c>
      <c r="E427" s="2" t="str">
        <f>IF(ISBLANK('Monitor Data'!K420),"",IF(E$4&gt;'Monitor Data'!K420,"",ABS(E$4-'Monitor Data'!K420)))</f>
        <v/>
      </c>
    </row>
    <row r="428" spans="1:5" x14ac:dyDescent="0.25">
      <c r="A428" s="4">
        <v>44616</v>
      </c>
      <c r="B428" s="2" t="str">
        <f>IF(OR('Monitor Data'!D421="",ISBLANK('Monitor Data'!D421)),"",IF(B$4&gt;'Monitor Data'!D421,"",ABS(B$4-'Monitor Data'!D421)))</f>
        <v/>
      </c>
      <c r="C428" s="2" t="str">
        <f>IF(OR('Monitor Data'!G421="",ISBLANK('Monitor Data'!G421)),"",IF(C$4&gt;'Monitor Data'!G421,"",ABS(C$4-'Monitor Data'!G421)))</f>
        <v/>
      </c>
      <c r="D428" s="2" t="str">
        <f>IF(OR('Monitor Data'!J421="",ISBLANK('Monitor Data'!J421)),"",IF(D$4&gt;'Monitor Data'!J421,"",ABS(D$4-'Monitor Data'!J421)))</f>
        <v/>
      </c>
      <c r="E428" s="2" t="str">
        <f>IF(ISBLANK('Monitor Data'!K421),"",IF(E$4&gt;'Monitor Data'!K421,"",ABS(E$4-'Monitor Data'!K421)))</f>
        <v/>
      </c>
    </row>
    <row r="429" spans="1:5" x14ac:dyDescent="0.25">
      <c r="A429" s="4">
        <v>44617</v>
      </c>
      <c r="B429" s="2" t="str">
        <f>IF(OR('Monitor Data'!D422="",ISBLANK('Monitor Data'!D422)),"",IF(B$4&gt;'Monitor Data'!D422,"",ABS(B$4-'Monitor Data'!D422)))</f>
        <v/>
      </c>
      <c r="C429" s="2" t="str">
        <f>IF(OR('Monitor Data'!G422="",ISBLANK('Monitor Data'!G422)),"",IF(C$4&gt;'Monitor Data'!G422,"",ABS(C$4-'Monitor Data'!G422)))</f>
        <v/>
      </c>
      <c r="D429" s="2" t="str">
        <f>IF(OR('Monitor Data'!J422="",ISBLANK('Monitor Data'!J422)),"",IF(D$4&gt;'Monitor Data'!J422,"",ABS(D$4-'Monitor Data'!J422)))</f>
        <v/>
      </c>
      <c r="E429" s="2" t="str">
        <f>IF(ISBLANK('Monitor Data'!K422),"",IF(E$4&gt;'Monitor Data'!K422,"",ABS(E$4-'Monitor Data'!K422)))</f>
        <v/>
      </c>
    </row>
    <row r="430" spans="1:5" x14ac:dyDescent="0.25">
      <c r="A430" s="4">
        <v>44618</v>
      </c>
      <c r="B430" s="2" t="str">
        <f>IF(OR('Monitor Data'!D423="",ISBLANK('Monitor Data'!D423)),"",IF(B$4&gt;'Monitor Data'!D423,"",ABS(B$4-'Monitor Data'!D423)))</f>
        <v/>
      </c>
      <c r="C430" s="2" t="str">
        <f>IF(OR('Monitor Data'!G423="",ISBLANK('Monitor Data'!G423)),"",IF(C$4&gt;'Monitor Data'!G423,"",ABS(C$4-'Monitor Data'!G423)))</f>
        <v/>
      </c>
      <c r="D430" s="2" t="str">
        <f>IF(OR('Monitor Data'!J423="",ISBLANK('Monitor Data'!J423)),"",IF(D$4&gt;'Monitor Data'!J423,"",ABS(D$4-'Monitor Data'!J423)))</f>
        <v/>
      </c>
      <c r="E430" s="2" t="str">
        <f>IF(ISBLANK('Monitor Data'!K423),"",IF(E$4&gt;'Monitor Data'!K423,"",ABS(E$4-'Monitor Data'!K423)))</f>
        <v/>
      </c>
    </row>
    <row r="431" spans="1:5" x14ac:dyDescent="0.25">
      <c r="A431" s="4">
        <v>44619</v>
      </c>
      <c r="B431" s="2" t="str">
        <f>IF(OR('Monitor Data'!D424="",ISBLANK('Monitor Data'!D424)),"",IF(B$4&gt;'Monitor Data'!D424,"",ABS(B$4-'Monitor Data'!D424)))</f>
        <v/>
      </c>
      <c r="C431" s="2" t="str">
        <f>IF(OR('Monitor Data'!G424="",ISBLANK('Monitor Data'!G424)),"",IF(C$4&gt;'Monitor Data'!G424,"",ABS(C$4-'Monitor Data'!G424)))</f>
        <v/>
      </c>
      <c r="D431" s="2" t="str">
        <f>IF(OR('Monitor Data'!J424="",ISBLANK('Monitor Data'!J424)),"",IF(D$4&gt;'Monitor Data'!J424,"",ABS(D$4-'Monitor Data'!J424)))</f>
        <v/>
      </c>
      <c r="E431" s="2" t="str">
        <f>IF(ISBLANK('Monitor Data'!K424),"",IF(E$4&gt;'Monitor Data'!K424,"",ABS(E$4-'Monitor Data'!K424)))</f>
        <v/>
      </c>
    </row>
    <row r="432" spans="1:5" x14ac:dyDescent="0.25">
      <c r="A432" s="4">
        <v>44620</v>
      </c>
      <c r="B432" s="2" t="str">
        <f>IF(OR('Monitor Data'!D425="",ISBLANK('Monitor Data'!D425)),"",IF(B$4&gt;'Monitor Data'!D425,"",ABS(B$4-'Monitor Data'!D425)))</f>
        <v/>
      </c>
      <c r="C432" s="2">
        <f>IF(OR('Monitor Data'!G425="",ISBLANK('Monitor Data'!G425)),"",IF(C$4&gt;'Monitor Data'!G425,"",ABS(C$4-'Monitor Data'!G425)))</f>
        <v>9</v>
      </c>
      <c r="D432" s="2">
        <f>IF(OR('Monitor Data'!J425="",ISBLANK('Monitor Data'!J425)),"",IF(D$4&gt;'Monitor Data'!J425,"",ABS(D$4-'Monitor Data'!J425)))</f>
        <v>2.7500000000000036</v>
      </c>
      <c r="E432" s="2" t="str">
        <f>IF(ISBLANK('Monitor Data'!K425),"",IF(E$4&gt;'Monitor Data'!K425,"",ABS(E$4-'Monitor Data'!K425)))</f>
        <v/>
      </c>
    </row>
    <row r="433" spans="1:5" x14ac:dyDescent="0.25">
      <c r="A433" s="4">
        <v>44621</v>
      </c>
      <c r="B433" s="2" t="str">
        <f>IF(OR('Monitor Data'!D426="",ISBLANK('Monitor Data'!D426)),"",IF(B$4&gt;'Monitor Data'!D426,"",ABS(B$4-'Monitor Data'!D426)))</f>
        <v/>
      </c>
      <c r="C433" s="2" t="str">
        <f>IF(OR('Monitor Data'!G426="",ISBLANK('Monitor Data'!G426)),"",IF(C$4&gt;'Monitor Data'!G426,"",ABS(C$4-'Monitor Data'!G426)))</f>
        <v/>
      </c>
      <c r="D433" s="2" t="str">
        <f>IF(OR('Monitor Data'!J426="",ISBLANK('Monitor Data'!J426)),"",IF(D$4&gt;'Monitor Data'!J426,"",ABS(D$4-'Monitor Data'!J426)))</f>
        <v/>
      </c>
      <c r="E433" s="2" t="str">
        <f>IF(ISBLANK('Monitor Data'!K426),"",IF(E$4&gt;'Monitor Data'!K426,"",ABS(E$4-'Monitor Data'!K426)))</f>
        <v/>
      </c>
    </row>
    <row r="434" spans="1:5" x14ac:dyDescent="0.25">
      <c r="A434" s="4">
        <v>44622</v>
      </c>
      <c r="B434" s="2" t="str">
        <f>IF(OR('Monitor Data'!D427="",ISBLANK('Monitor Data'!D427)),"",IF(B$4&gt;'Monitor Data'!D427,"",ABS(B$4-'Monitor Data'!D427)))</f>
        <v/>
      </c>
      <c r="C434" s="2" t="str">
        <f>IF(OR('Monitor Data'!G427="",ISBLANK('Monitor Data'!G427)),"",IF(C$4&gt;'Monitor Data'!G427,"",ABS(C$4-'Monitor Data'!G427)))</f>
        <v/>
      </c>
      <c r="D434" s="2" t="str">
        <f>IF(OR('Monitor Data'!J427="",ISBLANK('Monitor Data'!J427)),"",IF(D$4&gt;'Monitor Data'!J427,"",ABS(D$4-'Monitor Data'!J427)))</f>
        <v/>
      </c>
      <c r="E434" s="2" t="str">
        <f>IF(ISBLANK('Monitor Data'!K427),"",IF(E$4&gt;'Monitor Data'!K427,"",ABS(E$4-'Monitor Data'!K427)))</f>
        <v/>
      </c>
    </row>
    <row r="435" spans="1:5" x14ac:dyDescent="0.25">
      <c r="A435" s="4">
        <v>44623</v>
      </c>
      <c r="B435" s="2" t="str">
        <f>IF(OR('Monitor Data'!D428="",ISBLANK('Monitor Data'!D428)),"",IF(B$4&gt;'Monitor Data'!D428,"",ABS(B$4-'Monitor Data'!D428)))</f>
        <v/>
      </c>
      <c r="C435" s="2" t="str">
        <f>IF(OR('Monitor Data'!G428="",ISBLANK('Monitor Data'!G428)),"",IF(C$4&gt;'Monitor Data'!G428,"",ABS(C$4-'Monitor Data'!G428)))</f>
        <v/>
      </c>
      <c r="D435" s="2" t="str">
        <f>IF(OR('Monitor Data'!J428="",ISBLANK('Monitor Data'!J428)),"",IF(D$4&gt;'Monitor Data'!J428,"",ABS(D$4-'Monitor Data'!J428)))</f>
        <v/>
      </c>
      <c r="E435" s="2" t="str">
        <f>IF(ISBLANK('Monitor Data'!K428),"",IF(E$4&gt;'Monitor Data'!K428,"",ABS(E$4-'Monitor Data'!K428)))</f>
        <v/>
      </c>
    </row>
    <row r="436" spans="1:5" x14ac:dyDescent="0.25">
      <c r="A436" s="4">
        <v>44624</v>
      </c>
      <c r="B436" s="2" t="str">
        <f>IF(OR('Monitor Data'!D429="",ISBLANK('Monitor Data'!D429)),"",IF(B$4&gt;'Monitor Data'!D429,"",ABS(B$4-'Monitor Data'!D429)))</f>
        <v/>
      </c>
      <c r="C436" s="2" t="str">
        <f>IF(OR('Monitor Data'!G429="",ISBLANK('Monitor Data'!G429)),"",IF(C$4&gt;'Monitor Data'!G429,"",ABS(C$4-'Monitor Data'!G429)))</f>
        <v/>
      </c>
      <c r="D436" s="2" t="str">
        <f>IF(OR('Monitor Data'!J429="",ISBLANK('Monitor Data'!J429)),"",IF(D$4&gt;'Monitor Data'!J429,"",ABS(D$4-'Monitor Data'!J429)))</f>
        <v/>
      </c>
      <c r="E436" s="2" t="str">
        <f>IF(ISBLANK('Monitor Data'!K429),"",IF(E$4&gt;'Monitor Data'!K429,"",ABS(E$4-'Monitor Data'!K429)))</f>
        <v/>
      </c>
    </row>
    <row r="437" spans="1:5" x14ac:dyDescent="0.25">
      <c r="A437" s="4">
        <v>44625</v>
      </c>
      <c r="B437" s="2" t="str">
        <f>IF(OR('Monitor Data'!D430="",ISBLANK('Monitor Data'!D430)),"",IF(B$4&gt;'Monitor Data'!D430,"",ABS(B$4-'Monitor Data'!D430)))</f>
        <v/>
      </c>
      <c r="C437" s="2" t="str">
        <f>IF(OR('Monitor Data'!G430="",ISBLANK('Monitor Data'!G430)),"",IF(C$4&gt;'Monitor Data'!G430,"",ABS(C$4-'Monitor Data'!G430)))</f>
        <v/>
      </c>
      <c r="D437" s="2" t="str">
        <f>IF(OR('Monitor Data'!J430="",ISBLANK('Monitor Data'!J430)),"",IF(D$4&gt;'Monitor Data'!J430,"",ABS(D$4-'Monitor Data'!J430)))</f>
        <v/>
      </c>
      <c r="E437" s="2" t="str">
        <f>IF(ISBLANK('Monitor Data'!K430),"",IF(E$4&gt;'Monitor Data'!K430,"",ABS(E$4-'Monitor Data'!K430)))</f>
        <v/>
      </c>
    </row>
    <row r="438" spans="1:5" x14ac:dyDescent="0.25">
      <c r="A438" s="4">
        <v>44626</v>
      </c>
      <c r="B438" s="2" t="str">
        <f>IF(OR('Monitor Data'!D431="",ISBLANK('Monitor Data'!D431)),"",IF(B$4&gt;'Monitor Data'!D431,"",ABS(B$4-'Monitor Data'!D431)))</f>
        <v/>
      </c>
      <c r="C438" s="2" t="str">
        <f>IF(OR('Monitor Data'!G431="",ISBLANK('Monitor Data'!G431)),"",IF(C$4&gt;'Monitor Data'!G431,"",ABS(C$4-'Monitor Data'!G431)))</f>
        <v/>
      </c>
      <c r="D438" s="2" t="str">
        <f>IF(OR('Monitor Data'!J431="",ISBLANK('Monitor Data'!J431)),"",IF(D$4&gt;'Monitor Data'!J431,"",ABS(D$4-'Monitor Data'!J431)))</f>
        <v/>
      </c>
      <c r="E438" s="2" t="str">
        <f>IF(ISBLANK('Monitor Data'!K431),"",IF(E$4&gt;'Monitor Data'!K431,"",ABS(E$4-'Monitor Data'!K431)))</f>
        <v/>
      </c>
    </row>
    <row r="439" spans="1:5" x14ac:dyDescent="0.25">
      <c r="A439" s="4">
        <v>44627</v>
      </c>
      <c r="B439" s="2" t="str">
        <f>IF(OR('Monitor Data'!D432="",ISBLANK('Monitor Data'!D432)),"",IF(B$4&gt;'Monitor Data'!D432,"",ABS(B$4-'Monitor Data'!D432)))</f>
        <v/>
      </c>
      <c r="C439" s="2" t="str">
        <f>IF(OR('Monitor Data'!G432="",ISBLANK('Monitor Data'!G432)),"",IF(C$4&gt;'Monitor Data'!G432,"",ABS(C$4-'Monitor Data'!G432)))</f>
        <v/>
      </c>
      <c r="D439" s="2" t="str">
        <f>IF(OR('Monitor Data'!J432="",ISBLANK('Monitor Data'!J432)),"",IF(D$4&gt;'Monitor Data'!J432,"",ABS(D$4-'Monitor Data'!J432)))</f>
        <v/>
      </c>
      <c r="E439" s="2" t="str">
        <f>IF(ISBLANK('Monitor Data'!K432),"",IF(E$4&gt;'Monitor Data'!K432,"",ABS(E$4-'Monitor Data'!K432)))</f>
        <v/>
      </c>
    </row>
    <row r="440" spans="1:5" x14ac:dyDescent="0.25">
      <c r="A440" s="4">
        <v>44628</v>
      </c>
      <c r="B440" s="2" t="str">
        <f>IF(OR('Monitor Data'!D433="",ISBLANK('Monitor Data'!D433)),"",IF(B$4&gt;'Monitor Data'!D433,"",ABS(B$4-'Monitor Data'!D433)))</f>
        <v/>
      </c>
      <c r="C440" s="2" t="str">
        <f>IF(OR('Monitor Data'!G433="",ISBLANK('Monitor Data'!G433)),"",IF(C$4&gt;'Monitor Data'!G433,"",ABS(C$4-'Monitor Data'!G433)))</f>
        <v/>
      </c>
      <c r="D440" s="2" t="str">
        <f>IF(OR('Monitor Data'!J433="",ISBLANK('Monitor Data'!J433)),"",IF(D$4&gt;'Monitor Data'!J433,"",ABS(D$4-'Monitor Data'!J433)))</f>
        <v/>
      </c>
      <c r="E440" s="2" t="str">
        <f>IF(ISBLANK('Monitor Data'!K433),"",IF(E$4&gt;'Monitor Data'!K433,"",ABS(E$4-'Monitor Data'!K433)))</f>
        <v/>
      </c>
    </row>
    <row r="441" spans="1:5" x14ac:dyDescent="0.25">
      <c r="A441" s="4">
        <v>44629</v>
      </c>
      <c r="B441" s="2" t="str">
        <f>IF(OR('Monitor Data'!D434="",ISBLANK('Monitor Data'!D434)),"",IF(B$4&gt;'Monitor Data'!D434,"",ABS(B$4-'Monitor Data'!D434)))</f>
        <v/>
      </c>
      <c r="C441" s="2" t="str">
        <f>IF(OR('Monitor Data'!G434="",ISBLANK('Monitor Data'!G434)),"",IF(C$4&gt;'Monitor Data'!G434,"",ABS(C$4-'Monitor Data'!G434)))</f>
        <v/>
      </c>
      <c r="D441" s="2" t="str">
        <f>IF(OR('Monitor Data'!J434="",ISBLANK('Monitor Data'!J434)),"",IF(D$4&gt;'Monitor Data'!J434,"",ABS(D$4-'Monitor Data'!J434)))</f>
        <v/>
      </c>
      <c r="E441" s="2" t="str">
        <f>IF(ISBLANK('Monitor Data'!K434),"",IF(E$4&gt;'Monitor Data'!K434,"",ABS(E$4-'Monitor Data'!K434)))</f>
        <v/>
      </c>
    </row>
    <row r="442" spans="1:5" x14ac:dyDescent="0.25">
      <c r="A442" s="4">
        <v>44630</v>
      </c>
      <c r="B442" s="2" t="str">
        <f>IF(OR('Monitor Data'!D435="",ISBLANK('Monitor Data'!D435)),"",IF(B$4&gt;'Monitor Data'!D435,"",ABS(B$4-'Monitor Data'!D435)))</f>
        <v/>
      </c>
      <c r="C442" s="2" t="str">
        <f>IF(OR('Monitor Data'!G435="",ISBLANK('Monitor Data'!G435)),"",IF(C$4&gt;'Monitor Data'!G435,"",ABS(C$4-'Monitor Data'!G435)))</f>
        <v/>
      </c>
      <c r="D442" s="2" t="str">
        <f>IF(OR('Monitor Data'!J435="",ISBLANK('Monitor Data'!J435)),"",IF(D$4&gt;'Monitor Data'!J435,"",ABS(D$4-'Monitor Data'!J435)))</f>
        <v/>
      </c>
      <c r="E442" s="2" t="str">
        <f>IF(ISBLANK('Monitor Data'!K435),"",IF(E$4&gt;'Monitor Data'!K435,"",ABS(E$4-'Monitor Data'!K435)))</f>
        <v/>
      </c>
    </row>
    <row r="443" spans="1:5" x14ac:dyDescent="0.25">
      <c r="A443" s="4">
        <v>44631</v>
      </c>
      <c r="B443" s="2" t="str">
        <f>IF(OR('Monitor Data'!D436="",ISBLANK('Monitor Data'!D436)),"",IF(B$4&gt;'Monitor Data'!D436,"",ABS(B$4-'Monitor Data'!D436)))</f>
        <v/>
      </c>
      <c r="C443" s="2" t="str">
        <f>IF(OR('Monitor Data'!G436="",ISBLANK('Monitor Data'!G436)),"",IF(C$4&gt;'Monitor Data'!G436,"",ABS(C$4-'Monitor Data'!G436)))</f>
        <v/>
      </c>
      <c r="D443" s="2" t="str">
        <f>IF(OR('Monitor Data'!J436="",ISBLANK('Monitor Data'!J436)),"",IF(D$4&gt;'Monitor Data'!J436,"",ABS(D$4-'Monitor Data'!J436)))</f>
        <v/>
      </c>
      <c r="E443" s="2" t="str">
        <f>IF(ISBLANK('Monitor Data'!K436),"",IF(E$4&gt;'Monitor Data'!K436,"",ABS(E$4-'Monitor Data'!K436)))</f>
        <v/>
      </c>
    </row>
    <row r="444" spans="1:5" x14ac:dyDescent="0.25">
      <c r="A444" s="4">
        <v>44632</v>
      </c>
      <c r="B444" s="2" t="str">
        <f>IF(OR('Monitor Data'!D437="",ISBLANK('Monitor Data'!D437)),"",IF(B$4&gt;'Monitor Data'!D437,"",ABS(B$4-'Monitor Data'!D437)))</f>
        <v/>
      </c>
      <c r="C444" s="2" t="str">
        <f>IF(OR('Monitor Data'!G437="",ISBLANK('Monitor Data'!G437)),"",IF(C$4&gt;'Monitor Data'!G437,"",ABS(C$4-'Monitor Data'!G437)))</f>
        <v/>
      </c>
      <c r="D444" s="2" t="str">
        <f>IF(OR('Monitor Data'!J437="",ISBLANK('Monitor Data'!J437)),"",IF(D$4&gt;'Monitor Data'!J437,"",ABS(D$4-'Monitor Data'!J437)))</f>
        <v/>
      </c>
      <c r="E444" s="2" t="str">
        <f>IF(ISBLANK('Monitor Data'!K437),"",IF(E$4&gt;'Monitor Data'!K437,"",ABS(E$4-'Monitor Data'!K437)))</f>
        <v/>
      </c>
    </row>
    <row r="445" spans="1:5" x14ac:dyDescent="0.25">
      <c r="A445" s="4">
        <v>44633</v>
      </c>
      <c r="B445" s="2" t="str">
        <f>IF(OR('Monitor Data'!D438="",ISBLANK('Monitor Data'!D438)),"",IF(B$4&gt;'Monitor Data'!D438,"",ABS(B$4-'Monitor Data'!D438)))</f>
        <v/>
      </c>
      <c r="C445" s="2" t="str">
        <f>IF(OR('Monitor Data'!G438="",ISBLANK('Monitor Data'!G438)),"",IF(C$4&gt;'Monitor Data'!G438,"",ABS(C$4-'Monitor Data'!G438)))</f>
        <v/>
      </c>
      <c r="D445" s="2" t="str">
        <f>IF(OR('Monitor Data'!J438="",ISBLANK('Monitor Data'!J438)),"",IF(D$4&gt;'Monitor Data'!J438,"",ABS(D$4-'Monitor Data'!J438)))</f>
        <v/>
      </c>
      <c r="E445" s="2" t="str">
        <f>IF(ISBLANK('Monitor Data'!K438),"",IF(E$4&gt;'Monitor Data'!K438,"",ABS(E$4-'Monitor Data'!K438)))</f>
        <v/>
      </c>
    </row>
    <row r="446" spans="1:5" x14ac:dyDescent="0.25">
      <c r="A446" s="4">
        <v>44634</v>
      </c>
      <c r="B446" s="2" t="str">
        <f>IF(OR('Monitor Data'!D439="",ISBLANK('Monitor Data'!D439)),"",IF(B$4&gt;'Monitor Data'!D439,"",ABS(B$4-'Monitor Data'!D439)))</f>
        <v/>
      </c>
      <c r="C446" s="2" t="str">
        <f>IF(OR('Monitor Data'!G439="",ISBLANK('Monitor Data'!G439)),"",IF(C$4&gt;'Monitor Data'!G439,"",ABS(C$4-'Monitor Data'!G439)))</f>
        <v/>
      </c>
      <c r="D446" s="2" t="str">
        <f>IF(OR('Monitor Data'!J439="",ISBLANK('Monitor Data'!J439)),"",IF(D$4&gt;'Monitor Data'!J439,"",ABS(D$4-'Monitor Data'!J439)))</f>
        <v/>
      </c>
      <c r="E446" s="2" t="str">
        <f>IF(ISBLANK('Monitor Data'!K439),"",IF(E$4&gt;'Monitor Data'!K439,"",ABS(E$4-'Monitor Data'!K439)))</f>
        <v/>
      </c>
    </row>
    <row r="447" spans="1:5" x14ac:dyDescent="0.25">
      <c r="A447" s="4">
        <v>44635</v>
      </c>
      <c r="B447" s="2">
        <f>IF(OR('Monitor Data'!D440="",ISBLANK('Monitor Data'!D440)),"",IF(B$4&gt;'Monitor Data'!D440,"",ABS(B$4-'Monitor Data'!D440)))</f>
        <v>10.45</v>
      </c>
      <c r="C447" s="2">
        <f>IF(OR('Monitor Data'!G440="",ISBLANK('Monitor Data'!G440)),"",IF(C$4&gt;'Monitor Data'!G440,"",ABS(C$4-'Monitor Data'!G440)))</f>
        <v>5.0499999999999972</v>
      </c>
      <c r="D447" s="2">
        <f>IF(OR('Monitor Data'!J440="",ISBLANK('Monitor Data'!J440)),"",IF(D$4&gt;'Monitor Data'!J440,"",ABS(D$4-'Monitor Data'!J440)))</f>
        <v>10.900000000000002</v>
      </c>
      <c r="E447" s="2">
        <f>IF(ISBLANK('Monitor Data'!K440),"",IF(E$4&gt;'Monitor Data'!K440,"",ABS(E$4-'Monitor Data'!K440)))</f>
        <v>7</v>
      </c>
    </row>
    <row r="448" spans="1:5" x14ac:dyDescent="0.25">
      <c r="A448" s="4">
        <v>44636</v>
      </c>
      <c r="B448" s="2" t="str">
        <f>IF(OR('Monitor Data'!D441="",ISBLANK('Monitor Data'!D441)),"",IF(B$4&gt;'Monitor Data'!D441,"",ABS(B$4-'Monitor Data'!D441)))</f>
        <v/>
      </c>
      <c r="C448" s="2" t="str">
        <f>IF(OR('Monitor Data'!G441="",ISBLANK('Monitor Data'!G441)),"",IF(C$4&gt;'Monitor Data'!G441,"",ABS(C$4-'Monitor Data'!G441)))</f>
        <v/>
      </c>
      <c r="D448" s="2" t="str">
        <f>IF(OR('Monitor Data'!J441="",ISBLANK('Monitor Data'!J441)),"",IF(D$4&gt;'Monitor Data'!J441,"",ABS(D$4-'Monitor Data'!J441)))</f>
        <v/>
      </c>
      <c r="E448" s="2" t="str">
        <f>IF(ISBLANK('Monitor Data'!K441),"",IF(E$4&gt;'Monitor Data'!K441,"",ABS(E$4-'Monitor Data'!K441)))</f>
        <v/>
      </c>
    </row>
    <row r="449" spans="1:5" x14ac:dyDescent="0.25">
      <c r="A449" s="4">
        <v>44637</v>
      </c>
      <c r="B449" s="2" t="str">
        <f>IF(OR('Monitor Data'!D442="",ISBLANK('Monitor Data'!D442)),"",IF(B$4&gt;'Monitor Data'!D442,"",ABS(B$4-'Monitor Data'!D442)))</f>
        <v/>
      </c>
      <c r="C449" s="2" t="str">
        <f>IF(OR('Monitor Data'!G442="",ISBLANK('Monitor Data'!G442)),"",IF(C$4&gt;'Monitor Data'!G442,"",ABS(C$4-'Monitor Data'!G442)))</f>
        <v/>
      </c>
      <c r="D449" s="2" t="str">
        <f>IF(OR('Monitor Data'!J442="",ISBLANK('Monitor Data'!J442)),"",IF(D$4&gt;'Monitor Data'!J442,"",ABS(D$4-'Monitor Data'!J442)))</f>
        <v/>
      </c>
      <c r="E449" s="2" t="str">
        <f>IF(ISBLANK('Monitor Data'!K442),"",IF(E$4&gt;'Monitor Data'!K442,"",ABS(E$4-'Monitor Data'!K442)))</f>
        <v/>
      </c>
    </row>
    <row r="450" spans="1:5" x14ac:dyDescent="0.25">
      <c r="A450" s="4">
        <v>44638</v>
      </c>
      <c r="B450" s="2" t="str">
        <f>IF(OR('Monitor Data'!D443="",ISBLANK('Monitor Data'!D443)),"",IF(B$4&gt;'Monitor Data'!D443,"",ABS(B$4-'Monitor Data'!D443)))</f>
        <v/>
      </c>
      <c r="C450" s="2" t="str">
        <f>IF(OR('Monitor Data'!G443="",ISBLANK('Monitor Data'!G443)),"",IF(C$4&gt;'Monitor Data'!G443,"",ABS(C$4-'Monitor Data'!G443)))</f>
        <v/>
      </c>
      <c r="D450" s="2" t="str">
        <f>IF(OR('Monitor Data'!J443="",ISBLANK('Monitor Data'!J443)),"",IF(D$4&gt;'Monitor Data'!J443,"",ABS(D$4-'Monitor Data'!J443)))</f>
        <v/>
      </c>
      <c r="E450" s="2" t="str">
        <f>IF(ISBLANK('Monitor Data'!K443),"",IF(E$4&gt;'Monitor Data'!K443,"",ABS(E$4-'Monitor Data'!K443)))</f>
        <v/>
      </c>
    </row>
    <row r="451" spans="1:5" x14ac:dyDescent="0.25">
      <c r="A451" s="4">
        <v>44639</v>
      </c>
      <c r="B451" s="2" t="str">
        <f>IF(OR('Monitor Data'!D444="",ISBLANK('Monitor Data'!D444)),"",IF(B$4&gt;'Monitor Data'!D444,"",ABS(B$4-'Monitor Data'!D444)))</f>
        <v/>
      </c>
      <c r="C451" s="2" t="str">
        <f>IF(OR('Monitor Data'!G444="",ISBLANK('Monitor Data'!G444)),"",IF(C$4&gt;'Monitor Data'!G444,"",ABS(C$4-'Monitor Data'!G444)))</f>
        <v/>
      </c>
      <c r="D451" s="2" t="str">
        <f>IF(OR('Monitor Data'!J444="",ISBLANK('Monitor Data'!J444)),"",IF(D$4&gt;'Monitor Data'!J444,"",ABS(D$4-'Monitor Data'!J444)))</f>
        <v/>
      </c>
      <c r="E451" s="2" t="str">
        <f>IF(ISBLANK('Monitor Data'!K444),"",IF(E$4&gt;'Monitor Data'!K444,"",ABS(E$4-'Monitor Data'!K444)))</f>
        <v/>
      </c>
    </row>
    <row r="452" spans="1:5" x14ac:dyDescent="0.25">
      <c r="A452" s="4">
        <v>44640</v>
      </c>
      <c r="B452" s="2" t="str">
        <f>IF(OR('Monitor Data'!D445="",ISBLANK('Monitor Data'!D445)),"",IF(B$4&gt;'Monitor Data'!D445,"",ABS(B$4-'Monitor Data'!D445)))</f>
        <v/>
      </c>
      <c r="C452" s="2" t="str">
        <f>IF(OR('Monitor Data'!G445="",ISBLANK('Monitor Data'!G445)),"",IF(C$4&gt;'Monitor Data'!G445,"",ABS(C$4-'Monitor Data'!G445)))</f>
        <v/>
      </c>
      <c r="D452" s="2" t="str">
        <f>IF(OR('Monitor Data'!J445="",ISBLANK('Monitor Data'!J445)),"",IF(D$4&gt;'Monitor Data'!J445,"",ABS(D$4-'Monitor Data'!J445)))</f>
        <v/>
      </c>
      <c r="E452" s="2" t="str">
        <f>IF(ISBLANK('Monitor Data'!K445),"",IF(E$4&gt;'Monitor Data'!K445,"",ABS(E$4-'Monitor Data'!K445)))</f>
        <v/>
      </c>
    </row>
    <row r="453" spans="1:5" x14ac:dyDescent="0.25">
      <c r="A453" s="4">
        <v>44641</v>
      </c>
      <c r="B453" s="2">
        <f>IF(OR('Monitor Data'!D446="",ISBLANK('Monitor Data'!D446)),"",IF(B$4&gt;'Monitor Data'!D446,"",ABS(B$4-'Monitor Data'!D446)))</f>
        <v>8.6499999999999986</v>
      </c>
      <c r="C453" s="2">
        <f>IF(OR('Monitor Data'!G446="",ISBLANK('Monitor Data'!G446)),"",IF(C$4&gt;'Monitor Data'!G446,"",ABS(C$4-'Monitor Data'!G446)))</f>
        <v>2.5499999999999972</v>
      </c>
      <c r="D453" s="2" t="str">
        <f>IF(OR('Monitor Data'!J446="",ISBLANK('Monitor Data'!J446)),"",IF(D$4&gt;'Monitor Data'!J446,"",ABS(D$4-'Monitor Data'!J446)))</f>
        <v/>
      </c>
      <c r="E453" s="2">
        <f>IF(ISBLANK('Monitor Data'!K446),"",IF(E$4&gt;'Monitor Data'!K446,"",ABS(E$4-'Monitor Data'!K446)))</f>
        <v>0.30000000000000071</v>
      </c>
    </row>
    <row r="454" spans="1:5" x14ac:dyDescent="0.25">
      <c r="A454" s="4">
        <v>44642</v>
      </c>
      <c r="B454" s="2" t="str">
        <f>IF(OR('Monitor Data'!D447="",ISBLANK('Monitor Data'!D447)),"",IF(B$4&gt;'Monitor Data'!D447,"",ABS(B$4-'Monitor Data'!D447)))</f>
        <v/>
      </c>
      <c r="C454" s="2" t="str">
        <f>IF(OR('Monitor Data'!G447="",ISBLANK('Monitor Data'!G447)),"",IF(C$4&gt;'Monitor Data'!G447,"",ABS(C$4-'Monitor Data'!G447)))</f>
        <v/>
      </c>
      <c r="D454" s="2" t="str">
        <f>IF(OR('Monitor Data'!J447="",ISBLANK('Monitor Data'!J447)),"",IF(D$4&gt;'Monitor Data'!J447,"",ABS(D$4-'Monitor Data'!J447)))</f>
        <v/>
      </c>
      <c r="E454" s="2" t="str">
        <f>IF(ISBLANK('Monitor Data'!K447),"",IF(E$4&gt;'Monitor Data'!K447,"",ABS(E$4-'Monitor Data'!K447)))</f>
        <v/>
      </c>
    </row>
    <row r="455" spans="1:5" x14ac:dyDescent="0.25">
      <c r="A455" s="4">
        <v>44643</v>
      </c>
      <c r="B455" s="2" t="str">
        <f>IF(OR('Monitor Data'!D448="",ISBLANK('Monitor Data'!D448)),"",IF(B$4&gt;'Monitor Data'!D448,"",ABS(B$4-'Monitor Data'!D448)))</f>
        <v/>
      </c>
      <c r="C455" s="2" t="str">
        <f>IF(OR('Monitor Data'!G448="",ISBLANK('Monitor Data'!G448)),"",IF(C$4&gt;'Monitor Data'!G448,"",ABS(C$4-'Monitor Data'!G448)))</f>
        <v/>
      </c>
      <c r="D455" s="2" t="str">
        <f>IF(OR('Monitor Data'!J448="",ISBLANK('Monitor Data'!J448)),"",IF(D$4&gt;'Monitor Data'!J448,"",ABS(D$4-'Monitor Data'!J448)))</f>
        <v/>
      </c>
      <c r="E455" s="2" t="str">
        <f>IF(ISBLANK('Monitor Data'!K448),"",IF(E$4&gt;'Monitor Data'!K448,"",ABS(E$4-'Monitor Data'!K448)))</f>
        <v/>
      </c>
    </row>
    <row r="456" spans="1:5" x14ac:dyDescent="0.25">
      <c r="A456" s="4">
        <v>44644</v>
      </c>
      <c r="B456" s="2" t="str">
        <f>IF(OR('Monitor Data'!D449="",ISBLANK('Monitor Data'!D449)),"",IF(B$4&gt;'Monitor Data'!D449,"",ABS(B$4-'Monitor Data'!D449)))</f>
        <v/>
      </c>
      <c r="C456" s="2" t="str">
        <f>IF(OR('Monitor Data'!G449="",ISBLANK('Monitor Data'!G449)),"",IF(C$4&gt;'Monitor Data'!G449,"",ABS(C$4-'Monitor Data'!G449)))</f>
        <v/>
      </c>
      <c r="D456" s="2" t="str">
        <f>IF(OR('Monitor Data'!J449="",ISBLANK('Monitor Data'!J449)),"",IF(D$4&gt;'Monitor Data'!J449,"",ABS(D$4-'Monitor Data'!J449)))</f>
        <v/>
      </c>
      <c r="E456" s="2" t="str">
        <f>IF(ISBLANK('Monitor Data'!K449),"",IF(E$4&gt;'Monitor Data'!K449,"",ABS(E$4-'Monitor Data'!K449)))</f>
        <v/>
      </c>
    </row>
    <row r="457" spans="1:5" x14ac:dyDescent="0.25">
      <c r="A457" s="4">
        <v>44645</v>
      </c>
      <c r="B457" s="2" t="str">
        <f>IF(OR('Monitor Data'!D450="",ISBLANK('Monitor Data'!D450)),"",IF(B$4&gt;'Monitor Data'!D450,"",ABS(B$4-'Monitor Data'!D450)))</f>
        <v/>
      </c>
      <c r="C457" s="2" t="str">
        <f>IF(OR('Monitor Data'!G450="",ISBLANK('Monitor Data'!G450)),"",IF(C$4&gt;'Monitor Data'!G450,"",ABS(C$4-'Monitor Data'!G450)))</f>
        <v/>
      </c>
      <c r="D457" s="2" t="str">
        <f>IF(OR('Monitor Data'!J450="",ISBLANK('Monitor Data'!J450)),"",IF(D$4&gt;'Monitor Data'!J450,"",ABS(D$4-'Monitor Data'!J450)))</f>
        <v/>
      </c>
      <c r="E457" s="2" t="str">
        <f>IF(ISBLANK('Monitor Data'!K450),"",IF(E$4&gt;'Monitor Data'!K450,"",ABS(E$4-'Monitor Data'!K450)))</f>
        <v/>
      </c>
    </row>
    <row r="458" spans="1:5" x14ac:dyDescent="0.25">
      <c r="A458" s="4">
        <v>44646</v>
      </c>
      <c r="B458" s="2" t="str">
        <f>IF(OR('Monitor Data'!D451="",ISBLANK('Monitor Data'!D451)),"",IF(B$4&gt;'Monitor Data'!D451,"",ABS(B$4-'Monitor Data'!D451)))</f>
        <v/>
      </c>
      <c r="C458" s="2" t="str">
        <f>IF(OR('Monitor Data'!G451="",ISBLANK('Monitor Data'!G451)),"",IF(C$4&gt;'Monitor Data'!G451,"",ABS(C$4-'Monitor Data'!G451)))</f>
        <v/>
      </c>
      <c r="D458" s="2" t="str">
        <f>IF(OR('Monitor Data'!J451="",ISBLANK('Monitor Data'!J451)),"",IF(D$4&gt;'Monitor Data'!J451,"",ABS(D$4-'Monitor Data'!J451)))</f>
        <v/>
      </c>
      <c r="E458" s="2" t="str">
        <f>IF(ISBLANK('Monitor Data'!K451),"",IF(E$4&gt;'Monitor Data'!K451,"",ABS(E$4-'Monitor Data'!K451)))</f>
        <v/>
      </c>
    </row>
    <row r="459" spans="1:5" x14ac:dyDescent="0.25">
      <c r="A459" s="4">
        <v>44647</v>
      </c>
      <c r="B459" s="2" t="str">
        <f>IF(OR('Monitor Data'!D452="",ISBLANK('Monitor Data'!D452)),"",IF(B$4&gt;'Monitor Data'!D452,"",ABS(B$4-'Monitor Data'!D452)))</f>
        <v/>
      </c>
      <c r="C459" s="2" t="str">
        <f>IF(OR('Monitor Data'!G452="",ISBLANK('Monitor Data'!G452)),"",IF(C$4&gt;'Monitor Data'!G452,"",ABS(C$4-'Monitor Data'!G452)))</f>
        <v/>
      </c>
      <c r="D459" s="2" t="str">
        <f>IF(OR('Monitor Data'!J452="",ISBLANK('Monitor Data'!J452)),"",IF(D$4&gt;'Monitor Data'!J452,"",ABS(D$4-'Monitor Data'!J452)))</f>
        <v/>
      </c>
      <c r="E459" s="2" t="str">
        <f>IF(ISBLANK('Monitor Data'!K452),"",IF(E$4&gt;'Monitor Data'!K452,"",ABS(E$4-'Monitor Data'!K452)))</f>
        <v/>
      </c>
    </row>
    <row r="460" spans="1:5" x14ac:dyDescent="0.25">
      <c r="A460" s="4">
        <v>44648</v>
      </c>
      <c r="B460" s="2" t="str">
        <f>IF(OR('Monitor Data'!D453="",ISBLANK('Monitor Data'!D453)),"",IF(B$4&gt;'Monitor Data'!D453,"",ABS(B$4-'Monitor Data'!D453)))</f>
        <v/>
      </c>
      <c r="C460" s="2" t="str">
        <f>IF(OR('Monitor Data'!G453="",ISBLANK('Monitor Data'!G453)),"",IF(C$4&gt;'Monitor Data'!G453,"",ABS(C$4-'Monitor Data'!G453)))</f>
        <v/>
      </c>
      <c r="D460" s="2" t="str">
        <f>IF(OR('Monitor Data'!J453="",ISBLANK('Monitor Data'!J453)),"",IF(D$4&gt;'Monitor Data'!J453,"",ABS(D$4-'Monitor Data'!J453)))</f>
        <v/>
      </c>
      <c r="E460" s="2" t="str">
        <f>IF(ISBLANK('Monitor Data'!K453),"",IF(E$4&gt;'Monitor Data'!K453,"",ABS(E$4-'Monitor Data'!K453)))</f>
        <v/>
      </c>
    </row>
    <row r="461" spans="1:5" x14ac:dyDescent="0.25">
      <c r="A461" s="4">
        <v>44649</v>
      </c>
      <c r="B461" s="2" t="str">
        <f>IF(OR('Monitor Data'!D454="",ISBLANK('Monitor Data'!D454)),"",IF(B$4&gt;'Monitor Data'!D454,"",ABS(B$4-'Monitor Data'!D454)))</f>
        <v/>
      </c>
      <c r="C461" s="2" t="str">
        <f>IF(OR('Monitor Data'!G454="",ISBLANK('Monitor Data'!G454)),"",IF(C$4&gt;'Monitor Data'!G454,"",ABS(C$4-'Monitor Data'!G454)))</f>
        <v/>
      </c>
      <c r="D461" s="2" t="str">
        <f>IF(OR('Monitor Data'!J454="",ISBLANK('Monitor Data'!J454)),"",IF(D$4&gt;'Monitor Data'!J454,"",ABS(D$4-'Monitor Data'!J454)))</f>
        <v/>
      </c>
      <c r="E461" s="2" t="str">
        <f>IF(ISBLANK('Monitor Data'!K454),"",IF(E$4&gt;'Monitor Data'!K454,"",ABS(E$4-'Monitor Data'!K454)))</f>
        <v/>
      </c>
    </row>
    <row r="462" spans="1:5" x14ac:dyDescent="0.25">
      <c r="A462" s="4">
        <v>44650</v>
      </c>
      <c r="B462" s="2" t="str">
        <f>IF(OR('Monitor Data'!D455="",ISBLANK('Monitor Data'!D455)),"",IF(B$4&gt;'Monitor Data'!D455,"",ABS(B$4-'Monitor Data'!D455)))</f>
        <v/>
      </c>
      <c r="C462" s="2" t="str">
        <f>IF(OR('Monitor Data'!G455="",ISBLANK('Monitor Data'!G455)),"",IF(C$4&gt;'Monitor Data'!G455,"",ABS(C$4-'Monitor Data'!G455)))</f>
        <v/>
      </c>
      <c r="D462" s="2" t="str">
        <f>IF(OR('Monitor Data'!J455="",ISBLANK('Monitor Data'!J455)),"",IF(D$4&gt;'Monitor Data'!J455,"",ABS(D$4-'Monitor Data'!J455)))</f>
        <v/>
      </c>
      <c r="E462" s="2" t="str">
        <f>IF(ISBLANK('Monitor Data'!K455),"",IF(E$4&gt;'Monitor Data'!K455,"",ABS(E$4-'Monitor Data'!K455)))</f>
        <v/>
      </c>
    </row>
    <row r="463" spans="1:5" x14ac:dyDescent="0.25">
      <c r="A463" s="4">
        <v>44651</v>
      </c>
      <c r="B463" s="2" t="str">
        <f>IF(OR('Monitor Data'!D456="",ISBLANK('Monitor Data'!D456)),"",IF(B$4&gt;'Monitor Data'!D456,"",ABS(B$4-'Monitor Data'!D456)))</f>
        <v/>
      </c>
      <c r="C463" s="2" t="str">
        <f>IF(OR('Monitor Data'!G456="",ISBLANK('Monitor Data'!G456)),"",IF(C$4&gt;'Monitor Data'!G456,"",ABS(C$4-'Monitor Data'!G456)))</f>
        <v/>
      </c>
      <c r="D463" s="2" t="str">
        <f>IF(OR('Monitor Data'!J456="",ISBLANK('Monitor Data'!J456)),"",IF(D$4&gt;'Monitor Data'!J456,"",ABS(D$4-'Monitor Data'!J456)))</f>
        <v/>
      </c>
      <c r="E463" s="2" t="str">
        <f>IF(ISBLANK('Monitor Data'!K456),"",IF(E$4&gt;'Monitor Data'!K456,"",ABS(E$4-'Monitor Data'!K456)))</f>
        <v/>
      </c>
    </row>
    <row r="464" spans="1:5" x14ac:dyDescent="0.25">
      <c r="A464" s="4">
        <v>44652</v>
      </c>
      <c r="B464" s="2" t="str">
        <f>IF(OR('Monitor Data'!D457="",ISBLANK('Monitor Data'!D457)),"",IF(B$4&gt;'Monitor Data'!D457,"",ABS(B$4-'Monitor Data'!D457)))</f>
        <v/>
      </c>
      <c r="C464" s="2" t="str">
        <f>IF(OR('Monitor Data'!G457="",ISBLANK('Monitor Data'!G457)),"",IF(C$4&gt;'Monitor Data'!G457,"",ABS(C$4-'Monitor Data'!G457)))</f>
        <v/>
      </c>
      <c r="D464" s="2" t="str">
        <f>IF(OR('Monitor Data'!J457="",ISBLANK('Monitor Data'!J457)),"",IF(D$4&gt;'Monitor Data'!J457,"",ABS(D$4-'Monitor Data'!J457)))</f>
        <v/>
      </c>
      <c r="E464" s="2" t="str">
        <f>IF(ISBLANK('Monitor Data'!K457),"",IF(E$4&gt;'Monitor Data'!K457,"",ABS(E$4-'Monitor Data'!K457)))</f>
        <v/>
      </c>
    </row>
    <row r="465" spans="1:5" x14ac:dyDescent="0.25">
      <c r="A465" s="4">
        <v>44653</v>
      </c>
      <c r="B465" s="2" t="str">
        <f>IF(OR('Monitor Data'!D458="",ISBLANK('Monitor Data'!D458)),"",IF(B$4&gt;'Monitor Data'!D458,"",ABS(B$4-'Monitor Data'!D458)))</f>
        <v/>
      </c>
      <c r="C465" s="2" t="str">
        <f>IF(OR('Monitor Data'!G458="",ISBLANK('Monitor Data'!G458)),"",IF(C$4&gt;'Monitor Data'!G458,"",ABS(C$4-'Monitor Data'!G458)))</f>
        <v/>
      </c>
      <c r="D465" s="2" t="str">
        <f>IF(OR('Monitor Data'!J458="",ISBLANK('Monitor Data'!J458)),"",IF(D$4&gt;'Monitor Data'!J458,"",ABS(D$4-'Monitor Data'!J458)))</f>
        <v/>
      </c>
      <c r="E465" s="2" t="str">
        <f>IF(ISBLANK('Monitor Data'!K458),"",IF(E$4&gt;'Monitor Data'!K458,"",ABS(E$4-'Monitor Data'!K458)))</f>
        <v/>
      </c>
    </row>
    <row r="466" spans="1:5" x14ac:dyDescent="0.25">
      <c r="A466" s="4">
        <v>44654</v>
      </c>
      <c r="B466" s="2" t="str">
        <f>IF(OR('Monitor Data'!D459="",ISBLANK('Monitor Data'!D459)),"",IF(B$4&gt;'Monitor Data'!D459,"",ABS(B$4-'Monitor Data'!D459)))</f>
        <v/>
      </c>
      <c r="C466" s="2" t="str">
        <f>IF(OR('Monitor Data'!G459="",ISBLANK('Monitor Data'!G459)),"",IF(C$4&gt;'Monitor Data'!G459,"",ABS(C$4-'Monitor Data'!G459)))</f>
        <v/>
      </c>
      <c r="D466" s="2" t="str">
        <f>IF(OR('Monitor Data'!J459="",ISBLANK('Monitor Data'!J459)),"",IF(D$4&gt;'Monitor Data'!J459,"",ABS(D$4-'Monitor Data'!J459)))</f>
        <v/>
      </c>
      <c r="E466" s="2" t="str">
        <f>IF(ISBLANK('Monitor Data'!K459),"",IF(E$4&gt;'Monitor Data'!K459,"",ABS(E$4-'Monitor Data'!K459)))</f>
        <v/>
      </c>
    </row>
    <row r="467" spans="1:5" x14ac:dyDescent="0.25">
      <c r="A467" s="4">
        <v>44655</v>
      </c>
      <c r="B467" s="2" t="str">
        <f>IF(OR('Monitor Data'!D460="",ISBLANK('Monitor Data'!D460)),"",IF(B$4&gt;'Monitor Data'!D460,"",ABS(B$4-'Monitor Data'!D460)))</f>
        <v/>
      </c>
      <c r="C467" s="2" t="str">
        <f>IF(OR('Monitor Data'!G460="",ISBLANK('Monitor Data'!G460)),"",IF(C$4&gt;'Monitor Data'!G460,"",ABS(C$4-'Monitor Data'!G460)))</f>
        <v/>
      </c>
      <c r="D467" s="2" t="str">
        <f>IF(OR('Monitor Data'!J460="",ISBLANK('Monitor Data'!J460)),"",IF(D$4&gt;'Monitor Data'!J460,"",ABS(D$4-'Monitor Data'!J460)))</f>
        <v/>
      </c>
      <c r="E467" s="2" t="str">
        <f>IF(ISBLANK('Monitor Data'!K460),"",IF(E$4&gt;'Monitor Data'!K460,"",ABS(E$4-'Monitor Data'!K460)))</f>
        <v/>
      </c>
    </row>
    <row r="468" spans="1:5" x14ac:dyDescent="0.25">
      <c r="A468" s="4">
        <v>44656</v>
      </c>
      <c r="B468" s="2" t="str">
        <f>IF(OR('Monitor Data'!D461="",ISBLANK('Monitor Data'!D461)),"",IF(B$4&gt;'Monitor Data'!D461,"",ABS(B$4-'Monitor Data'!D461)))</f>
        <v/>
      </c>
      <c r="C468" s="2" t="str">
        <f>IF(OR('Monitor Data'!G461="",ISBLANK('Monitor Data'!G461)),"",IF(C$4&gt;'Monitor Data'!G461,"",ABS(C$4-'Monitor Data'!G461)))</f>
        <v/>
      </c>
      <c r="D468" s="2" t="str">
        <f>IF(OR('Monitor Data'!J461="",ISBLANK('Monitor Data'!J461)),"",IF(D$4&gt;'Monitor Data'!J461,"",ABS(D$4-'Monitor Data'!J461)))</f>
        <v/>
      </c>
      <c r="E468" s="2" t="str">
        <f>IF(ISBLANK('Monitor Data'!K461),"",IF(E$4&gt;'Monitor Data'!K461,"",ABS(E$4-'Monitor Data'!K461)))</f>
        <v/>
      </c>
    </row>
    <row r="469" spans="1:5" x14ac:dyDescent="0.25">
      <c r="A469" s="4">
        <v>44657</v>
      </c>
      <c r="B469" s="2" t="str">
        <f>IF(OR('Monitor Data'!D462="",ISBLANK('Monitor Data'!D462)),"",IF(B$4&gt;'Monitor Data'!D462,"",ABS(B$4-'Monitor Data'!D462)))</f>
        <v/>
      </c>
      <c r="C469" s="2" t="str">
        <f>IF(OR('Monitor Data'!G462="",ISBLANK('Monitor Data'!G462)),"",IF(C$4&gt;'Monitor Data'!G462,"",ABS(C$4-'Monitor Data'!G462)))</f>
        <v/>
      </c>
      <c r="D469" s="2" t="str">
        <f>IF(OR('Monitor Data'!J462="",ISBLANK('Monitor Data'!J462)),"",IF(D$4&gt;'Monitor Data'!J462,"",ABS(D$4-'Monitor Data'!J462)))</f>
        <v/>
      </c>
      <c r="E469" s="2" t="str">
        <f>IF(ISBLANK('Monitor Data'!K462),"",IF(E$4&gt;'Monitor Data'!K462,"",ABS(E$4-'Monitor Data'!K462)))</f>
        <v/>
      </c>
    </row>
    <row r="470" spans="1:5" x14ac:dyDescent="0.25">
      <c r="A470" s="4">
        <v>44658</v>
      </c>
      <c r="B470" s="2" t="str">
        <f>IF(OR('Monitor Data'!D463="",ISBLANK('Monitor Data'!D463)),"",IF(B$4&gt;'Monitor Data'!D463,"",ABS(B$4-'Monitor Data'!D463)))</f>
        <v/>
      </c>
      <c r="C470" s="2" t="str">
        <f>IF(OR('Monitor Data'!G463="",ISBLANK('Monitor Data'!G463)),"",IF(C$4&gt;'Monitor Data'!G463,"",ABS(C$4-'Monitor Data'!G463)))</f>
        <v/>
      </c>
      <c r="D470" s="2" t="str">
        <f>IF(OR('Monitor Data'!J463="",ISBLANK('Monitor Data'!J463)),"",IF(D$4&gt;'Monitor Data'!J463,"",ABS(D$4-'Monitor Data'!J463)))</f>
        <v/>
      </c>
      <c r="E470" s="2" t="str">
        <f>IF(ISBLANK('Monitor Data'!K463),"",IF(E$4&gt;'Monitor Data'!K463,"",ABS(E$4-'Monitor Data'!K463)))</f>
        <v/>
      </c>
    </row>
    <row r="471" spans="1:5" x14ac:dyDescent="0.25">
      <c r="A471" s="4">
        <v>44659</v>
      </c>
      <c r="B471" s="2" t="str">
        <f>IF(OR('Monitor Data'!D464="",ISBLANK('Monitor Data'!D464)),"",IF(B$4&gt;'Monitor Data'!D464,"",ABS(B$4-'Monitor Data'!D464)))</f>
        <v/>
      </c>
      <c r="C471" s="2" t="str">
        <f>IF(OR('Monitor Data'!G464="",ISBLANK('Monitor Data'!G464)),"",IF(C$4&gt;'Monitor Data'!G464,"",ABS(C$4-'Monitor Data'!G464)))</f>
        <v/>
      </c>
      <c r="D471" s="2" t="str">
        <f>IF(OR('Monitor Data'!J464="",ISBLANK('Monitor Data'!J464)),"",IF(D$4&gt;'Monitor Data'!J464,"",ABS(D$4-'Monitor Data'!J464)))</f>
        <v/>
      </c>
      <c r="E471" s="2" t="str">
        <f>IF(ISBLANK('Monitor Data'!K464),"",IF(E$4&gt;'Monitor Data'!K464,"",ABS(E$4-'Monitor Data'!K464)))</f>
        <v/>
      </c>
    </row>
    <row r="472" spans="1:5" x14ac:dyDescent="0.25">
      <c r="A472" s="4">
        <v>44660</v>
      </c>
      <c r="B472" s="2" t="str">
        <f>IF(OR('Monitor Data'!D465="",ISBLANK('Monitor Data'!D465)),"",IF(B$4&gt;'Monitor Data'!D465,"",ABS(B$4-'Monitor Data'!D465)))</f>
        <v/>
      </c>
      <c r="C472" s="2" t="str">
        <f>IF(OR('Monitor Data'!G465="",ISBLANK('Monitor Data'!G465)),"",IF(C$4&gt;'Monitor Data'!G465,"",ABS(C$4-'Monitor Data'!G465)))</f>
        <v/>
      </c>
      <c r="D472" s="2" t="str">
        <f>IF(OR('Monitor Data'!J465="",ISBLANK('Monitor Data'!J465)),"",IF(D$4&gt;'Monitor Data'!J465,"",ABS(D$4-'Monitor Data'!J465)))</f>
        <v/>
      </c>
      <c r="E472" s="2" t="str">
        <f>IF(ISBLANK('Monitor Data'!K465),"",IF(E$4&gt;'Monitor Data'!K465,"",ABS(E$4-'Monitor Data'!K465)))</f>
        <v/>
      </c>
    </row>
    <row r="473" spans="1:5" x14ac:dyDescent="0.25">
      <c r="A473" s="4">
        <v>44661</v>
      </c>
      <c r="B473" s="2" t="str">
        <f>IF(OR('Monitor Data'!D466="",ISBLANK('Monitor Data'!D466)),"",IF(B$4&gt;'Monitor Data'!D466,"",ABS(B$4-'Monitor Data'!D466)))</f>
        <v/>
      </c>
      <c r="C473" s="2" t="str">
        <f>IF(OR('Monitor Data'!G466="",ISBLANK('Monitor Data'!G466)),"",IF(C$4&gt;'Monitor Data'!G466,"",ABS(C$4-'Monitor Data'!G466)))</f>
        <v/>
      </c>
      <c r="D473" s="2" t="str">
        <f>IF(OR('Monitor Data'!J466="",ISBLANK('Monitor Data'!J466)),"",IF(D$4&gt;'Monitor Data'!J466,"",ABS(D$4-'Monitor Data'!J466)))</f>
        <v/>
      </c>
      <c r="E473" s="2" t="str">
        <f>IF(ISBLANK('Monitor Data'!K466),"",IF(E$4&gt;'Monitor Data'!K466,"",ABS(E$4-'Monitor Data'!K466)))</f>
        <v/>
      </c>
    </row>
    <row r="474" spans="1:5" x14ac:dyDescent="0.25">
      <c r="A474" s="4">
        <v>44662</v>
      </c>
      <c r="B474" s="2" t="str">
        <f>IF(OR('Monitor Data'!D467="",ISBLANK('Monitor Data'!D467)),"",IF(B$4&gt;'Monitor Data'!D467,"",ABS(B$4-'Monitor Data'!D467)))</f>
        <v/>
      </c>
      <c r="C474" s="2" t="str">
        <f>IF(OR('Monitor Data'!G467="",ISBLANK('Monitor Data'!G467)),"",IF(C$4&gt;'Monitor Data'!G467,"",ABS(C$4-'Monitor Data'!G467)))</f>
        <v/>
      </c>
      <c r="D474" s="2">
        <f>IF(OR('Monitor Data'!J467="",ISBLANK('Monitor Data'!J467)),"",IF(D$4&gt;'Monitor Data'!J467,"",ABS(D$4-'Monitor Data'!J467)))</f>
        <v>0.40000000000000213</v>
      </c>
      <c r="E474" s="2" t="str">
        <f>IF(ISBLANK('Monitor Data'!K467),"",IF(E$4&gt;'Monitor Data'!K467,"",ABS(E$4-'Monitor Data'!K467)))</f>
        <v/>
      </c>
    </row>
    <row r="475" spans="1:5" x14ac:dyDescent="0.25">
      <c r="A475" s="4">
        <v>44663</v>
      </c>
      <c r="B475" s="2" t="str">
        <f>IF(OR('Monitor Data'!D468="",ISBLANK('Monitor Data'!D468)),"",IF(B$4&gt;'Monitor Data'!D468,"",ABS(B$4-'Monitor Data'!D468)))</f>
        <v/>
      </c>
      <c r="C475" s="2" t="str">
        <f>IF(OR('Monitor Data'!G468="",ISBLANK('Monitor Data'!G468)),"",IF(C$4&gt;'Monitor Data'!G468,"",ABS(C$4-'Monitor Data'!G468)))</f>
        <v/>
      </c>
      <c r="D475" s="2" t="str">
        <f>IF(OR('Monitor Data'!J468="",ISBLANK('Monitor Data'!J468)),"",IF(D$4&gt;'Monitor Data'!J468,"",ABS(D$4-'Monitor Data'!J468)))</f>
        <v/>
      </c>
      <c r="E475" s="2" t="str">
        <f>IF(ISBLANK('Monitor Data'!K468),"",IF(E$4&gt;'Monitor Data'!K468,"",ABS(E$4-'Monitor Data'!K468)))</f>
        <v/>
      </c>
    </row>
    <row r="476" spans="1:5" x14ac:dyDescent="0.25">
      <c r="A476" s="4">
        <v>44664</v>
      </c>
      <c r="B476" s="2" t="str">
        <f>IF(OR('Monitor Data'!D469="",ISBLANK('Monitor Data'!D469)),"",IF(B$4&gt;'Monitor Data'!D469,"",ABS(B$4-'Monitor Data'!D469)))</f>
        <v/>
      </c>
      <c r="C476" s="2" t="str">
        <f>IF(OR('Monitor Data'!G469="",ISBLANK('Monitor Data'!G469)),"",IF(C$4&gt;'Monitor Data'!G469,"",ABS(C$4-'Monitor Data'!G469)))</f>
        <v/>
      </c>
      <c r="D476" s="2" t="str">
        <f>IF(OR('Monitor Data'!J469="",ISBLANK('Monitor Data'!J469)),"",IF(D$4&gt;'Monitor Data'!J469,"",ABS(D$4-'Monitor Data'!J469)))</f>
        <v/>
      </c>
      <c r="E476" s="2" t="str">
        <f>IF(ISBLANK('Monitor Data'!K469),"",IF(E$4&gt;'Monitor Data'!K469,"",ABS(E$4-'Monitor Data'!K469)))</f>
        <v/>
      </c>
    </row>
    <row r="477" spans="1:5" x14ac:dyDescent="0.25">
      <c r="A477" s="4">
        <v>44665</v>
      </c>
      <c r="B477" s="2" t="str">
        <f>IF(OR('Monitor Data'!D470="",ISBLANK('Monitor Data'!D470)),"",IF(B$4&gt;'Monitor Data'!D470,"",ABS(B$4-'Monitor Data'!D470)))</f>
        <v/>
      </c>
      <c r="C477" s="2" t="str">
        <f>IF(OR('Monitor Data'!G470="",ISBLANK('Monitor Data'!G470)),"",IF(C$4&gt;'Monitor Data'!G470,"",ABS(C$4-'Monitor Data'!G470)))</f>
        <v/>
      </c>
      <c r="D477" s="2" t="str">
        <f>IF(OR('Monitor Data'!J470="",ISBLANK('Monitor Data'!J470)),"",IF(D$4&gt;'Monitor Data'!J470,"",ABS(D$4-'Monitor Data'!J470)))</f>
        <v/>
      </c>
      <c r="E477" s="2" t="str">
        <f>IF(ISBLANK('Monitor Data'!K470),"",IF(E$4&gt;'Monitor Data'!K470,"",ABS(E$4-'Monitor Data'!K470)))</f>
        <v/>
      </c>
    </row>
    <row r="478" spans="1:5" x14ac:dyDescent="0.25">
      <c r="A478" s="4">
        <v>44666</v>
      </c>
      <c r="B478" s="2" t="str">
        <f>IF(OR('Monitor Data'!D471="",ISBLANK('Monitor Data'!D471)),"",IF(B$4&gt;'Monitor Data'!D471,"",ABS(B$4-'Monitor Data'!D471)))</f>
        <v/>
      </c>
      <c r="C478" s="2" t="str">
        <f>IF(OR('Monitor Data'!G471="",ISBLANK('Monitor Data'!G471)),"",IF(C$4&gt;'Monitor Data'!G471,"",ABS(C$4-'Monitor Data'!G471)))</f>
        <v/>
      </c>
      <c r="D478" s="2" t="str">
        <f>IF(OR('Monitor Data'!J471="",ISBLANK('Monitor Data'!J471)),"",IF(D$4&gt;'Monitor Data'!J471,"",ABS(D$4-'Monitor Data'!J471)))</f>
        <v/>
      </c>
      <c r="E478" s="2" t="str">
        <f>IF(ISBLANK('Monitor Data'!K471),"",IF(E$4&gt;'Monitor Data'!K471,"",ABS(E$4-'Monitor Data'!K471)))</f>
        <v/>
      </c>
    </row>
    <row r="479" spans="1:5" x14ac:dyDescent="0.25">
      <c r="A479" s="4">
        <v>44667</v>
      </c>
      <c r="B479" s="2" t="str">
        <f>IF(OR('Monitor Data'!D472="",ISBLANK('Monitor Data'!D472)),"",IF(B$4&gt;'Monitor Data'!D472,"",ABS(B$4-'Monitor Data'!D472)))</f>
        <v/>
      </c>
      <c r="C479" s="2" t="str">
        <f>IF(OR('Monitor Data'!G472="",ISBLANK('Monitor Data'!G472)),"",IF(C$4&gt;'Monitor Data'!G472,"",ABS(C$4-'Monitor Data'!G472)))</f>
        <v/>
      </c>
      <c r="D479" s="2" t="str">
        <f>IF(OR('Monitor Data'!J472="",ISBLANK('Monitor Data'!J472)),"",IF(D$4&gt;'Monitor Data'!J472,"",ABS(D$4-'Monitor Data'!J472)))</f>
        <v/>
      </c>
      <c r="E479" s="2" t="str">
        <f>IF(ISBLANK('Monitor Data'!K472),"",IF(E$4&gt;'Monitor Data'!K472,"",ABS(E$4-'Monitor Data'!K472)))</f>
        <v/>
      </c>
    </row>
    <row r="480" spans="1:5" x14ac:dyDescent="0.25">
      <c r="A480" s="4">
        <v>44668</v>
      </c>
      <c r="B480" s="2" t="str">
        <f>IF(OR('Monitor Data'!D473="",ISBLANK('Monitor Data'!D473)),"",IF(B$4&gt;'Monitor Data'!D473,"",ABS(B$4-'Monitor Data'!D473)))</f>
        <v/>
      </c>
      <c r="C480" s="2" t="str">
        <f>IF(OR('Monitor Data'!G473="",ISBLANK('Monitor Data'!G473)),"",IF(C$4&gt;'Monitor Data'!G473,"",ABS(C$4-'Monitor Data'!G473)))</f>
        <v/>
      </c>
      <c r="D480" s="2" t="str">
        <f>IF(OR('Monitor Data'!J473="",ISBLANK('Monitor Data'!J473)),"",IF(D$4&gt;'Monitor Data'!J473,"",ABS(D$4-'Monitor Data'!J473)))</f>
        <v/>
      </c>
      <c r="E480" s="2" t="str">
        <f>IF(ISBLANK('Monitor Data'!K473),"",IF(E$4&gt;'Monitor Data'!K473,"",ABS(E$4-'Monitor Data'!K473)))</f>
        <v/>
      </c>
    </row>
    <row r="481" spans="1:5" x14ac:dyDescent="0.25">
      <c r="A481" s="4">
        <v>44669</v>
      </c>
      <c r="B481" s="2" t="str">
        <f>IF(OR('Monitor Data'!D474="",ISBLANK('Monitor Data'!D474)),"",IF(B$4&gt;'Monitor Data'!D474,"",ABS(B$4-'Monitor Data'!D474)))</f>
        <v/>
      </c>
      <c r="C481" s="2" t="str">
        <f>IF(OR('Monitor Data'!G474="",ISBLANK('Monitor Data'!G474)),"",IF(C$4&gt;'Monitor Data'!G474,"",ABS(C$4-'Monitor Data'!G474)))</f>
        <v/>
      </c>
      <c r="D481" s="2" t="str">
        <f>IF(OR('Monitor Data'!J474="",ISBLANK('Monitor Data'!J474)),"",IF(D$4&gt;'Monitor Data'!J474,"",ABS(D$4-'Monitor Data'!J474)))</f>
        <v/>
      </c>
      <c r="E481" s="2" t="str">
        <f>IF(ISBLANK('Monitor Data'!K474),"",IF(E$4&gt;'Monitor Data'!K474,"",ABS(E$4-'Monitor Data'!K474)))</f>
        <v/>
      </c>
    </row>
    <row r="482" spans="1:5" x14ac:dyDescent="0.25">
      <c r="A482" s="4">
        <v>44670</v>
      </c>
      <c r="B482" s="2" t="str">
        <f>IF(OR('Monitor Data'!D475="",ISBLANK('Monitor Data'!D475)),"",IF(B$4&gt;'Monitor Data'!D475,"",ABS(B$4-'Monitor Data'!D475)))</f>
        <v/>
      </c>
      <c r="C482" s="2" t="str">
        <f>IF(OR('Monitor Data'!G475="",ISBLANK('Monitor Data'!G475)),"",IF(C$4&gt;'Monitor Data'!G475,"",ABS(C$4-'Monitor Data'!G475)))</f>
        <v/>
      </c>
      <c r="D482" s="2" t="str">
        <f>IF(OR('Monitor Data'!J475="",ISBLANK('Monitor Data'!J475)),"",IF(D$4&gt;'Monitor Data'!J475,"",ABS(D$4-'Monitor Data'!J475)))</f>
        <v/>
      </c>
      <c r="E482" s="2" t="str">
        <f>IF(ISBLANK('Monitor Data'!K475),"",IF(E$4&gt;'Monitor Data'!K475,"",ABS(E$4-'Monitor Data'!K475)))</f>
        <v/>
      </c>
    </row>
    <row r="483" spans="1:5" x14ac:dyDescent="0.25">
      <c r="A483" s="4">
        <v>44671</v>
      </c>
      <c r="B483" s="2" t="str">
        <f>IF(OR('Monitor Data'!D476="",ISBLANK('Monitor Data'!D476)),"",IF(B$4&gt;'Monitor Data'!D476,"",ABS(B$4-'Monitor Data'!D476)))</f>
        <v/>
      </c>
      <c r="C483" s="2" t="str">
        <f>IF(OR('Monitor Data'!G476="",ISBLANK('Monitor Data'!G476)),"",IF(C$4&gt;'Monitor Data'!G476,"",ABS(C$4-'Monitor Data'!G476)))</f>
        <v/>
      </c>
      <c r="D483" s="2" t="str">
        <f>IF(OR('Monitor Data'!J476="",ISBLANK('Monitor Data'!J476)),"",IF(D$4&gt;'Monitor Data'!J476,"",ABS(D$4-'Monitor Data'!J476)))</f>
        <v/>
      </c>
      <c r="E483" s="2" t="str">
        <f>IF(ISBLANK('Monitor Data'!K476),"",IF(E$4&gt;'Monitor Data'!K476,"",ABS(E$4-'Monitor Data'!K476)))</f>
        <v/>
      </c>
    </row>
    <row r="484" spans="1:5" x14ac:dyDescent="0.25">
      <c r="A484" s="4">
        <v>44672</v>
      </c>
      <c r="B484" s="2" t="str">
        <f>IF(OR('Monitor Data'!D477="",ISBLANK('Monitor Data'!D477)),"",IF(B$4&gt;'Monitor Data'!D477,"",ABS(B$4-'Monitor Data'!D477)))</f>
        <v/>
      </c>
      <c r="C484" s="2" t="str">
        <f>IF(OR('Monitor Data'!G477="",ISBLANK('Monitor Data'!G477)),"",IF(C$4&gt;'Monitor Data'!G477,"",ABS(C$4-'Monitor Data'!G477)))</f>
        <v/>
      </c>
      <c r="D484" s="2" t="str">
        <f>IF(OR('Monitor Data'!J477="",ISBLANK('Monitor Data'!J477)),"",IF(D$4&gt;'Monitor Data'!J477,"",ABS(D$4-'Monitor Data'!J477)))</f>
        <v/>
      </c>
      <c r="E484" s="2" t="str">
        <f>IF(ISBLANK('Monitor Data'!K477),"",IF(E$4&gt;'Monitor Data'!K477,"",ABS(E$4-'Monitor Data'!K477)))</f>
        <v/>
      </c>
    </row>
    <row r="485" spans="1:5" x14ac:dyDescent="0.25">
      <c r="A485" s="4">
        <v>44673</v>
      </c>
      <c r="B485" s="2" t="str">
        <f>IF(OR('Monitor Data'!D478="",ISBLANK('Monitor Data'!D478)),"",IF(B$4&gt;'Monitor Data'!D478,"",ABS(B$4-'Monitor Data'!D478)))</f>
        <v/>
      </c>
      <c r="C485" s="2" t="str">
        <f>IF(OR('Monitor Data'!G478="",ISBLANK('Monitor Data'!G478)),"",IF(C$4&gt;'Monitor Data'!G478,"",ABS(C$4-'Monitor Data'!G478)))</f>
        <v/>
      </c>
      <c r="D485" s="2" t="str">
        <f>IF(OR('Monitor Data'!J478="",ISBLANK('Monitor Data'!J478)),"",IF(D$4&gt;'Monitor Data'!J478,"",ABS(D$4-'Monitor Data'!J478)))</f>
        <v/>
      </c>
      <c r="E485" s="2" t="str">
        <f>IF(ISBLANK('Monitor Data'!K478),"",IF(E$4&gt;'Monitor Data'!K478,"",ABS(E$4-'Monitor Data'!K478)))</f>
        <v/>
      </c>
    </row>
    <row r="486" spans="1:5" x14ac:dyDescent="0.25">
      <c r="A486" s="4">
        <v>44674</v>
      </c>
      <c r="B486" s="2">
        <f>IF(OR('Monitor Data'!D479="",ISBLANK('Monitor Data'!D479)),"",IF(B$4&gt;'Monitor Data'!D479,"",ABS(B$4-'Monitor Data'!D479)))</f>
        <v>2</v>
      </c>
      <c r="C486" s="2">
        <f>IF(OR('Monitor Data'!G479="",ISBLANK('Monitor Data'!G479)),"",IF(C$4&gt;'Monitor Data'!G479,"",ABS(C$4-'Monitor Data'!G479)))</f>
        <v>5</v>
      </c>
      <c r="D486" s="2">
        <f>IF(OR('Monitor Data'!J479="",ISBLANK('Monitor Data'!J479)),"",IF(D$4&gt;'Monitor Data'!J479,"",ABS(D$4-'Monitor Data'!J479)))</f>
        <v>4.4000000000000021</v>
      </c>
      <c r="E486" s="2">
        <f>IF(ISBLANK('Monitor Data'!K479),"",IF(E$4&gt;'Monitor Data'!K479,"",ABS(E$4-'Monitor Data'!K479)))</f>
        <v>3.1999999999999993</v>
      </c>
    </row>
    <row r="487" spans="1:5" x14ac:dyDescent="0.25">
      <c r="A487" s="4">
        <v>44675</v>
      </c>
      <c r="B487" s="2" t="str">
        <f>IF(OR('Monitor Data'!D480="",ISBLANK('Monitor Data'!D480)),"",IF(B$4&gt;'Monitor Data'!D480,"",ABS(B$4-'Monitor Data'!D480)))</f>
        <v/>
      </c>
      <c r="C487" s="2" t="str">
        <f>IF(OR('Monitor Data'!G480="",ISBLANK('Monitor Data'!G480)),"",IF(C$4&gt;'Monitor Data'!G480,"",ABS(C$4-'Monitor Data'!G480)))</f>
        <v/>
      </c>
      <c r="D487" s="2" t="str">
        <f>IF(OR('Monitor Data'!J480="",ISBLANK('Monitor Data'!J480)),"",IF(D$4&gt;'Monitor Data'!J480,"",ABS(D$4-'Monitor Data'!J480)))</f>
        <v/>
      </c>
      <c r="E487" s="2" t="str">
        <f>IF(ISBLANK('Monitor Data'!K480),"",IF(E$4&gt;'Monitor Data'!K480,"",ABS(E$4-'Monitor Data'!K480)))</f>
        <v/>
      </c>
    </row>
    <row r="488" spans="1:5" x14ac:dyDescent="0.25">
      <c r="A488" s="4">
        <v>44676</v>
      </c>
      <c r="B488" s="2" t="str">
        <f>IF(OR('Monitor Data'!D481="",ISBLANK('Monitor Data'!D481)),"",IF(B$4&gt;'Monitor Data'!D481,"",ABS(B$4-'Monitor Data'!D481)))</f>
        <v/>
      </c>
      <c r="C488" s="2" t="str">
        <f>IF(OR('Monitor Data'!G481="",ISBLANK('Monitor Data'!G481)),"",IF(C$4&gt;'Monitor Data'!G481,"",ABS(C$4-'Monitor Data'!G481)))</f>
        <v/>
      </c>
      <c r="D488" s="2" t="str">
        <f>IF(OR('Monitor Data'!J481="",ISBLANK('Monitor Data'!J481)),"",IF(D$4&gt;'Monitor Data'!J481,"",ABS(D$4-'Monitor Data'!J481)))</f>
        <v/>
      </c>
      <c r="E488" s="2" t="str">
        <f>IF(ISBLANK('Monitor Data'!K481),"",IF(E$4&gt;'Monitor Data'!K481,"",ABS(E$4-'Monitor Data'!K481)))</f>
        <v/>
      </c>
    </row>
    <row r="489" spans="1:5" x14ac:dyDescent="0.25">
      <c r="A489" s="4">
        <v>44677</v>
      </c>
      <c r="B489" s="2" t="str">
        <f>IF(OR('Monitor Data'!D482="",ISBLANK('Monitor Data'!D482)),"",IF(B$4&gt;'Monitor Data'!D482,"",ABS(B$4-'Monitor Data'!D482)))</f>
        <v/>
      </c>
      <c r="C489" s="2">
        <f>IF(OR('Monitor Data'!G482="",ISBLANK('Monitor Data'!G482)),"",IF(C$4&gt;'Monitor Data'!G482,"",ABS(C$4-'Monitor Data'!G482)))</f>
        <v>6.4499999999999993</v>
      </c>
      <c r="D489" s="2" t="str">
        <f>IF(OR('Monitor Data'!J482="",ISBLANK('Monitor Data'!J482)),"",IF(D$4&gt;'Monitor Data'!J482,"",ABS(D$4-'Monitor Data'!J482)))</f>
        <v/>
      </c>
      <c r="E489" s="2" t="str">
        <f>IF(ISBLANK('Monitor Data'!K482),"",IF(E$4&gt;'Monitor Data'!K482,"",ABS(E$4-'Monitor Data'!K482)))</f>
        <v/>
      </c>
    </row>
    <row r="490" spans="1:5" x14ac:dyDescent="0.25">
      <c r="A490" s="4">
        <v>44678</v>
      </c>
      <c r="B490" s="2" t="str">
        <f>IF(OR('Monitor Data'!D483="",ISBLANK('Monitor Data'!D483)),"",IF(B$4&gt;'Monitor Data'!D483,"",ABS(B$4-'Monitor Data'!D483)))</f>
        <v/>
      </c>
      <c r="C490" s="2" t="str">
        <f>IF(OR('Monitor Data'!G483="",ISBLANK('Monitor Data'!G483)),"",IF(C$4&gt;'Monitor Data'!G483,"",ABS(C$4-'Monitor Data'!G483)))</f>
        <v/>
      </c>
      <c r="D490" s="2" t="str">
        <f>IF(OR('Monitor Data'!J483="",ISBLANK('Monitor Data'!J483)),"",IF(D$4&gt;'Monitor Data'!J483,"",ABS(D$4-'Monitor Data'!J483)))</f>
        <v/>
      </c>
      <c r="E490" s="2" t="str">
        <f>IF(ISBLANK('Monitor Data'!K483),"",IF(E$4&gt;'Monitor Data'!K483,"",ABS(E$4-'Monitor Data'!K483)))</f>
        <v/>
      </c>
    </row>
    <row r="491" spans="1:5" x14ac:dyDescent="0.25">
      <c r="A491" s="4">
        <v>44679</v>
      </c>
      <c r="B491" s="2" t="str">
        <f>IF(OR('Monitor Data'!D484="",ISBLANK('Monitor Data'!D484)),"",IF(B$4&gt;'Monitor Data'!D484,"",ABS(B$4-'Monitor Data'!D484)))</f>
        <v/>
      </c>
      <c r="C491" s="2" t="str">
        <f>IF(OR('Monitor Data'!G484="",ISBLANK('Monitor Data'!G484)),"",IF(C$4&gt;'Monitor Data'!G484,"",ABS(C$4-'Monitor Data'!G484)))</f>
        <v/>
      </c>
      <c r="D491" s="2" t="str">
        <f>IF(OR('Monitor Data'!J484="",ISBLANK('Monitor Data'!J484)),"",IF(D$4&gt;'Monitor Data'!J484,"",ABS(D$4-'Monitor Data'!J484)))</f>
        <v/>
      </c>
      <c r="E491" s="2" t="str">
        <f>IF(ISBLANK('Monitor Data'!K484),"",IF(E$4&gt;'Monitor Data'!K484,"",ABS(E$4-'Monitor Data'!K484)))</f>
        <v/>
      </c>
    </row>
    <row r="492" spans="1:5" x14ac:dyDescent="0.25">
      <c r="A492" s="4">
        <v>44680</v>
      </c>
      <c r="B492" s="2">
        <f>IF(OR('Monitor Data'!D485="",ISBLANK('Monitor Data'!D485)),"",IF(B$4&gt;'Monitor Data'!D485,"",ABS(B$4-'Monitor Data'!D485)))</f>
        <v>3.1000000000000014</v>
      </c>
      <c r="C492" s="2" t="str">
        <f>IF(OR('Monitor Data'!G485="",ISBLANK('Monitor Data'!G485)),"",IF(C$4&gt;'Monitor Data'!G485,"",ABS(C$4-'Monitor Data'!G485)))</f>
        <v/>
      </c>
      <c r="D492" s="2">
        <f>IF(OR('Monitor Data'!J485="",ISBLANK('Monitor Data'!J485)),"",IF(D$4&gt;'Monitor Data'!J485,"",ABS(D$4-'Monitor Data'!J485)))</f>
        <v>2.3500000000000014</v>
      </c>
      <c r="E492" s="2">
        <f>IF(ISBLANK('Monitor Data'!K485),"",IF(E$4&gt;'Monitor Data'!K485,"",ABS(E$4-'Monitor Data'!K485)))</f>
        <v>0.20000000000000107</v>
      </c>
    </row>
    <row r="493" spans="1:5" x14ac:dyDescent="0.25">
      <c r="A493" s="4">
        <v>44681</v>
      </c>
      <c r="B493" s="2" t="str">
        <f>IF(OR('Monitor Data'!D486="",ISBLANK('Monitor Data'!D486)),"",IF(B$4&gt;'Monitor Data'!D486,"",ABS(B$4-'Monitor Data'!D486)))</f>
        <v/>
      </c>
      <c r="C493" s="2" t="str">
        <f>IF(OR('Monitor Data'!G486="",ISBLANK('Monitor Data'!G486)),"",IF(C$4&gt;'Monitor Data'!G486,"",ABS(C$4-'Monitor Data'!G486)))</f>
        <v/>
      </c>
      <c r="D493" s="2" t="str">
        <f>IF(OR('Monitor Data'!J486="",ISBLANK('Monitor Data'!J486)),"",IF(D$4&gt;'Monitor Data'!J486,"",ABS(D$4-'Monitor Data'!J486)))</f>
        <v/>
      </c>
      <c r="E493" s="2" t="str">
        <f>IF(ISBLANK('Monitor Data'!K486),"",IF(E$4&gt;'Monitor Data'!K486,"",ABS(E$4-'Monitor Data'!K486)))</f>
        <v/>
      </c>
    </row>
    <row r="494" spans="1:5" x14ac:dyDescent="0.25">
      <c r="A494" s="4">
        <v>44682</v>
      </c>
      <c r="B494" s="2" t="str">
        <f>IF(OR('Monitor Data'!D487="",ISBLANK('Monitor Data'!D487)),"",IF(B$4&gt;'Monitor Data'!D487,"",ABS(B$4-'Monitor Data'!D487)))</f>
        <v/>
      </c>
      <c r="C494" s="2" t="str">
        <f>IF(OR('Monitor Data'!G487="",ISBLANK('Monitor Data'!G487)),"",IF(C$4&gt;'Monitor Data'!G487,"",ABS(C$4-'Monitor Data'!G487)))</f>
        <v/>
      </c>
      <c r="D494" s="2" t="str">
        <f>IF(OR('Monitor Data'!J487="",ISBLANK('Monitor Data'!J487)),"",IF(D$4&gt;'Monitor Data'!J487,"",ABS(D$4-'Monitor Data'!J487)))</f>
        <v/>
      </c>
      <c r="E494" s="2" t="str">
        <f>IF(ISBLANK('Monitor Data'!K487),"",IF(E$4&gt;'Monitor Data'!K487,"",ABS(E$4-'Monitor Data'!K487)))</f>
        <v/>
      </c>
    </row>
    <row r="495" spans="1:5" x14ac:dyDescent="0.25">
      <c r="A495" s="4">
        <v>44683</v>
      </c>
      <c r="B495" s="2" t="str">
        <f>IF(OR('Monitor Data'!D488="",ISBLANK('Monitor Data'!D488)),"",IF(B$4&gt;'Monitor Data'!D488,"",ABS(B$4-'Monitor Data'!D488)))</f>
        <v/>
      </c>
      <c r="C495" s="2" t="str">
        <f>IF(OR('Monitor Data'!G488="",ISBLANK('Monitor Data'!G488)),"",IF(C$4&gt;'Monitor Data'!G488,"",ABS(C$4-'Monitor Data'!G488)))</f>
        <v/>
      </c>
      <c r="D495" s="2" t="str">
        <f>IF(OR('Monitor Data'!J488="",ISBLANK('Monitor Data'!J488)),"",IF(D$4&gt;'Monitor Data'!J488,"",ABS(D$4-'Monitor Data'!J488)))</f>
        <v/>
      </c>
      <c r="E495" s="2" t="str">
        <f>IF(ISBLANK('Monitor Data'!K488),"",IF(E$4&gt;'Monitor Data'!K488,"",ABS(E$4-'Monitor Data'!K488)))</f>
        <v/>
      </c>
    </row>
    <row r="496" spans="1:5" x14ac:dyDescent="0.25">
      <c r="A496" s="4">
        <v>44684</v>
      </c>
      <c r="B496" s="2" t="str">
        <f>IF(OR('Monitor Data'!D489="",ISBLANK('Monitor Data'!D489)),"",IF(B$4&gt;'Monitor Data'!D489,"",ABS(B$4-'Monitor Data'!D489)))</f>
        <v/>
      </c>
      <c r="C496" s="2" t="str">
        <f>IF(OR('Monitor Data'!G489="",ISBLANK('Monitor Data'!G489)),"",IF(C$4&gt;'Monitor Data'!G489,"",ABS(C$4-'Monitor Data'!G489)))</f>
        <v/>
      </c>
      <c r="D496" s="2" t="str">
        <f>IF(OR('Monitor Data'!J489="",ISBLANK('Monitor Data'!J489)),"",IF(D$4&gt;'Monitor Data'!J489,"",ABS(D$4-'Monitor Data'!J489)))</f>
        <v/>
      </c>
      <c r="E496" s="2" t="str">
        <f>IF(ISBLANK('Monitor Data'!K489),"",IF(E$4&gt;'Monitor Data'!K489,"",ABS(E$4-'Monitor Data'!K489)))</f>
        <v/>
      </c>
    </row>
    <row r="497" spans="1:5" x14ac:dyDescent="0.25">
      <c r="A497" s="4">
        <v>44685</v>
      </c>
      <c r="B497" s="2" t="str">
        <f>IF(OR('Monitor Data'!D490="",ISBLANK('Monitor Data'!D490)),"",IF(B$4&gt;'Monitor Data'!D490,"",ABS(B$4-'Monitor Data'!D490)))</f>
        <v/>
      </c>
      <c r="C497" s="2" t="str">
        <f>IF(OR('Monitor Data'!G490="",ISBLANK('Monitor Data'!G490)),"",IF(C$4&gt;'Monitor Data'!G490,"",ABS(C$4-'Monitor Data'!G490)))</f>
        <v/>
      </c>
      <c r="D497" s="2" t="str">
        <f>IF(OR('Monitor Data'!J490="",ISBLANK('Monitor Data'!J490)),"",IF(D$4&gt;'Monitor Data'!J490,"",ABS(D$4-'Monitor Data'!J490)))</f>
        <v/>
      </c>
      <c r="E497" s="2" t="str">
        <f>IF(ISBLANK('Monitor Data'!K490),"",IF(E$4&gt;'Monitor Data'!K490,"",ABS(E$4-'Monitor Data'!K490)))</f>
        <v/>
      </c>
    </row>
    <row r="498" spans="1:5" x14ac:dyDescent="0.25">
      <c r="A498" s="4">
        <v>44686</v>
      </c>
      <c r="B498" s="2" t="str">
        <f>IF(OR('Monitor Data'!D491="",ISBLANK('Monitor Data'!D491)),"",IF(B$4&gt;'Monitor Data'!D491,"",ABS(B$4-'Monitor Data'!D491)))</f>
        <v/>
      </c>
      <c r="C498" s="2" t="str">
        <f>IF(OR('Monitor Data'!G491="",ISBLANK('Monitor Data'!G491)),"",IF(C$4&gt;'Monitor Data'!G491,"",ABS(C$4-'Monitor Data'!G491)))</f>
        <v/>
      </c>
      <c r="D498" s="2" t="str">
        <f>IF(OR('Monitor Data'!J491="",ISBLANK('Monitor Data'!J491)),"",IF(D$4&gt;'Monitor Data'!J491,"",ABS(D$4-'Monitor Data'!J491)))</f>
        <v/>
      </c>
      <c r="E498" s="2" t="str">
        <f>IF(ISBLANK('Monitor Data'!K491),"",IF(E$4&gt;'Monitor Data'!K491,"",ABS(E$4-'Monitor Data'!K491)))</f>
        <v/>
      </c>
    </row>
    <row r="499" spans="1:5" x14ac:dyDescent="0.25">
      <c r="A499" s="4">
        <v>44687</v>
      </c>
      <c r="B499" s="2" t="str">
        <f>IF(OR('Monitor Data'!D492="",ISBLANK('Monitor Data'!D492)),"",IF(B$4&gt;'Monitor Data'!D492,"",ABS(B$4-'Monitor Data'!D492)))</f>
        <v/>
      </c>
      <c r="C499" s="2" t="str">
        <f>IF(OR('Monitor Data'!G492="",ISBLANK('Monitor Data'!G492)),"",IF(C$4&gt;'Monitor Data'!G492,"",ABS(C$4-'Monitor Data'!G492)))</f>
        <v/>
      </c>
      <c r="D499" s="2" t="str">
        <f>IF(OR('Monitor Data'!J492="",ISBLANK('Monitor Data'!J492)),"",IF(D$4&gt;'Monitor Data'!J492,"",ABS(D$4-'Monitor Data'!J492)))</f>
        <v/>
      </c>
      <c r="E499" s="2" t="str">
        <f>IF(ISBLANK('Monitor Data'!K492),"",IF(E$4&gt;'Monitor Data'!K492,"",ABS(E$4-'Monitor Data'!K492)))</f>
        <v/>
      </c>
    </row>
    <row r="500" spans="1:5" x14ac:dyDescent="0.25">
      <c r="A500" s="4">
        <v>44688</v>
      </c>
      <c r="B500" s="2" t="str">
        <f>IF(OR('Monitor Data'!D493="",ISBLANK('Monitor Data'!D493)),"",IF(B$4&gt;'Monitor Data'!D493,"",ABS(B$4-'Monitor Data'!D493)))</f>
        <v/>
      </c>
      <c r="C500" s="2" t="str">
        <f>IF(OR('Monitor Data'!G493="",ISBLANK('Monitor Data'!G493)),"",IF(C$4&gt;'Monitor Data'!G493,"",ABS(C$4-'Monitor Data'!G493)))</f>
        <v/>
      </c>
      <c r="D500" s="2" t="str">
        <f>IF(OR('Monitor Data'!J493="",ISBLANK('Monitor Data'!J493)),"",IF(D$4&gt;'Monitor Data'!J493,"",ABS(D$4-'Monitor Data'!J493)))</f>
        <v/>
      </c>
      <c r="E500" s="2" t="str">
        <f>IF(ISBLANK('Monitor Data'!K493),"",IF(E$4&gt;'Monitor Data'!K493,"",ABS(E$4-'Monitor Data'!K493)))</f>
        <v/>
      </c>
    </row>
    <row r="501" spans="1:5" x14ac:dyDescent="0.25">
      <c r="A501" s="4">
        <v>44689</v>
      </c>
      <c r="B501" s="2" t="str">
        <f>IF(OR('Monitor Data'!D494="",ISBLANK('Monitor Data'!D494)),"",IF(B$4&gt;'Monitor Data'!D494,"",ABS(B$4-'Monitor Data'!D494)))</f>
        <v/>
      </c>
      <c r="C501" s="2" t="str">
        <f>IF(OR('Monitor Data'!G494="",ISBLANK('Monitor Data'!G494)),"",IF(C$4&gt;'Monitor Data'!G494,"",ABS(C$4-'Monitor Data'!G494)))</f>
        <v/>
      </c>
      <c r="D501" s="2" t="str">
        <f>IF(OR('Monitor Data'!J494="",ISBLANK('Monitor Data'!J494)),"",IF(D$4&gt;'Monitor Data'!J494,"",ABS(D$4-'Monitor Data'!J494)))</f>
        <v/>
      </c>
      <c r="E501" s="2" t="str">
        <f>IF(ISBLANK('Monitor Data'!K494),"",IF(E$4&gt;'Monitor Data'!K494,"",ABS(E$4-'Monitor Data'!K494)))</f>
        <v/>
      </c>
    </row>
    <row r="502" spans="1:5" x14ac:dyDescent="0.25">
      <c r="A502" s="4">
        <v>44690</v>
      </c>
      <c r="B502" s="2" t="str">
        <f>IF(OR('Monitor Data'!D495="",ISBLANK('Monitor Data'!D495)),"",IF(B$4&gt;'Monitor Data'!D495,"",ABS(B$4-'Monitor Data'!D495)))</f>
        <v/>
      </c>
      <c r="C502" s="2" t="str">
        <f>IF(OR('Monitor Data'!G495="",ISBLANK('Monitor Data'!G495)),"",IF(C$4&gt;'Monitor Data'!G495,"",ABS(C$4-'Monitor Data'!G495)))</f>
        <v/>
      </c>
      <c r="D502" s="2" t="str">
        <f>IF(OR('Monitor Data'!J495="",ISBLANK('Monitor Data'!J495)),"",IF(D$4&gt;'Monitor Data'!J495,"",ABS(D$4-'Monitor Data'!J495)))</f>
        <v/>
      </c>
      <c r="E502" s="2" t="str">
        <f>IF(ISBLANK('Monitor Data'!K495),"",IF(E$4&gt;'Monitor Data'!K495,"",ABS(E$4-'Monitor Data'!K495)))</f>
        <v/>
      </c>
    </row>
    <row r="503" spans="1:5" x14ac:dyDescent="0.25">
      <c r="A503" s="4">
        <v>44691</v>
      </c>
      <c r="B503" s="2" t="str">
        <f>IF(OR('Monitor Data'!D496="",ISBLANK('Monitor Data'!D496)),"",IF(B$4&gt;'Monitor Data'!D496,"",ABS(B$4-'Monitor Data'!D496)))</f>
        <v/>
      </c>
      <c r="C503" s="2" t="str">
        <f>IF(OR('Monitor Data'!G496="",ISBLANK('Monitor Data'!G496)),"",IF(C$4&gt;'Monitor Data'!G496,"",ABS(C$4-'Monitor Data'!G496)))</f>
        <v/>
      </c>
      <c r="D503" s="2" t="str">
        <f>IF(OR('Monitor Data'!J496="",ISBLANK('Monitor Data'!J496)),"",IF(D$4&gt;'Monitor Data'!J496,"",ABS(D$4-'Monitor Data'!J496)))</f>
        <v/>
      </c>
      <c r="E503" s="2" t="str">
        <f>IF(ISBLANK('Monitor Data'!K496),"",IF(E$4&gt;'Monitor Data'!K496,"",ABS(E$4-'Monitor Data'!K496)))</f>
        <v/>
      </c>
    </row>
    <row r="504" spans="1:5" x14ac:dyDescent="0.25">
      <c r="A504" s="4">
        <v>44692</v>
      </c>
      <c r="B504" s="2">
        <f>IF(OR('Monitor Data'!D497="",ISBLANK('Monitor Data'!D497)),"",IF(B$4&gt;'Monitor Data'!D497,"",ABS(B$4-'Monitor Data'!D497)))</f>
        <v>33.5</v>
      </c>
      <c r="C504" s="2">
        <f>IF(OR('Monitor Data'!G497="",ISBLANK('Monitor Data'!G497)),"",IF(C$4&gt;'Monitor Data'!G497,"",ABS(C$4-'Monitor Data'!G497)))</f>
        <v>27.15</v>
      </c>
      <c r="D504" s="2">
        <f>IF(OR('Monitor Data'!J497="",ISBLANK('Monitor Data'!J497)),"",IF(D$4&gt;'Monitor Data'!J497,"",ABS(D$4-'Monitor Data'!J497)))</f>
        <v>29.450000000000003</v>
      </c>
      <c r="E504" s="2">
        <f>IF(ISBLANK('Monitor Data'!K497),"",IF(E$4&gt;'Monitor Data'!K497,"",ABS(E$4-'Monitor Data'!K497)))</f>
        <v>27.400000000000002</v>
      </c>
    </row>
    <row r="505" spans="1:5" x14ac:dyDescent="0.25">
      <c r="A505" s="4">
        <v>44693</v>
      </c>
      <c r="B505" s="2" t="str">
        <f>IF(OR('Monitor Data'!D498="",ISBLANK('Monitor Data'!D498)),"",IF(B$4&gt;'Monitor Data'!D498,"",ABS(B$4-'Monitor Data'!D498)))</f>
        <v/>
      </c>
      <c r="C505" s="2" t="str">
        <f>IF(OR('Monitor Data'!G498="",ISBLANK('Monitor Data'!G498)),"",IF(C$4&gt;'Monitor Data'!G498,"",ABS(C$4-'Monitor Data'!G498)))</f>
        <v/>
      </c>
      <c r="D505" s="2" t="str">
        <f>IF(OR('Monitor Data'!J498="",ISBLANK('Monitor Data'!J498)),"",IF(D$4&gt;'Monitor Data'!J498,"",ABS(D$4-'Monitor Data'!J498)))</f>
        <v/>
      </c>
      <c r="E505" s="2" t="str">
        <f>IF(ISBLANK('Monitor Data'!K498),"",IF(E$4&gt;'Monitor Data'!K498,"",ABS(E$4-'Monitor Data'!K498)))</f>
        <v/>
      </c>
    </row>
    <row r="506" spans="1:5" x14ac:dyDescent="0.25">
      <c r="A506" s="4">
        <v>44694</v>
      </c>
      <c r="B506" s="2" t="str">
        <f>IF(OR('Monitor Data'!D499="",ISBLANK('Monitor Data'!D499)),"",IF(B$4&gt;'Monitor Data'!D499,"",ABS(B$4-'Monitor Data'!D499)))</f>
        <v/>
      </c>
      <c r="C506" s="2" t="str">
        <f>IF(OR('Monitor Data'!G499="",ISBLANK('Monitor Data'!G499)),"",IF(C$4&gt;'Monitor Data'!G499,"",ABS(C$4-'Monitor Data'!G499)))</f>
        <v/>
      </c>
      <c r="D506" s="2" t="str">
        <f>IF(OR('Monitor Data'!J499="",ISBLANK('Monitor Data'!J499)),"",IF(D$4&gt;'Monitor Data'!J499,"",ABS(D$4-'Monitor Data'!J499)))</f>
        <v/>
      </c>
      <c r="E506" s="2" t="str">
        <f>IF(ISBLANK('Monitor Data'!K499),"",IF(E$4&gt;'Monitor Data'!K499,"",ABS(E$4-'Monitor Data'!K499)))</f>
        <v/>
      </c>
    </row>
    <row r="507" spans="1:5" x14ac:dyDescent="0.25">
      <c r="A507" s="4">
        <v>44695</v>
      </c>
      <c r="B507" s="2">
        <f>IF(OR('Monitor Data'!D500="",ISBLANK('Monitor Data'!D500)),"",IF(B$4&gt;'Monitor Data'!D500,"",ABS(B$4-'Monitor Data'!D500)))</f>
        <v>40.25</v>
      </c>
      <c r="C507" s="2">
        <f>IF(OR('Monitor Data'!G500="",ISBLANK('Monitor Data'!G500)),"",IF(C$4&gt;'Monitor Data'!G500,"",ABS(C$4-'Monitor Data'!G500)))</f>
        <v>42.05</v>
      </c>
      <c r="D507" s="2">
        <f>IF(OR('Monitor Data'!J500="",ISBLANK('Monitor Data'!J500)),"",IF(D$4&gt;'Monitor Data'!J500,"",ABS(D$4-'Monitor Data'!J500)))</f>
        <v>7.2000000000000028</v>
      </c>
      <c r="E507" s="2" t="str">
        <f>IF(ISBLANK('Monitor Data'!K500),"",IF(E$4&gt;'Monitor Data'!K500,"",ABS(E$4-'Monitor Data'!K500)))</f>
        <v/>
      </c>
    </row>
    <row r="508" spans="1:5" x14ac:dyDescent="0.25">
      <c r="A508" s="4">
        <v>44696</v>
      </c>
      <c r="B508" s="2" t="str">
        <f>IF(OR('Monitor Data'!D501="",ISBLANK('Monitor Data'!D501)),"",IF(B$4&gt;'Monitor Data'!D501,"",ABS(B$4-'Monitor Data'!D501)))</f>
        <v/>
      </c>
      <c r="C508" s="2" t="str">
        <f>IF(OR('Monitor Data'!G501="",ISBLANK('Monitor Data'!G501)),"",IF(C$4&gt;'Monitor Data'!G501,"",ABS(C$4-'Monitor Data'!G501)))</f>
        <v/>
      </c>
      <c r="D508" s="2" t="str">
        <f>IF(OR('Monitor Data'!J501="",ISBLANK('Monitor Data'!J501)),"",IF(D$4&gt;'Monitor Data'!J501,"",ABS(D$4-'Monitor Data'!J501)))</f>
        <v/>
      </c>
      <c r="E508" s="2" t="str">
        <f>IF(ISBLANK('Monitor Data'!K501),"",IF(E$4&gt;'Monitor Data'!K501,"",ABS(E$4-'Monitor Data'!K501)))</f>
        <v/>
      </c>
    </row>
    <row r="509" spans="1:5" x14ac:dyDescent="0.25">
      <c r="A509" s="4">
        <v>44697</v>
      </c>
      <c r="B509" s="2" t="str">
        <f>IF(OR('Monitor Data'!D502="",ISBLANK('Monitor Data'!D502)),"",IF(B$4&gt;'Monitor Data'!D502,"",ABS(B$4-'Monitor Data'!D502)))</f>
        <v/>
      </c>
      <c r="C509" s="2" t="str">
        <f>IF(OR('Monitor Data'!G502="",ISBLANK('Monitor Data'!G502)),"",IF(C$4&gt;'Monitor Data'!G502,"",ABS(C$4-'Monitor Data'!G502)))</f>
        <v/>
      </c>
      <c r="D509" s="2" t="str">
        <f>IF(OR('Monitor Data'!J502="",ISBLANK('Monitor Data'!J502)),"",IF(D$4&gt;'Monitor Data'!J502,"",ABS(D$4-'Monitor Data'!J502)))</f>
        <v/>
      </c>
      <c r="E509" s="2" t="str">
        <f>IF(ISBLANK('Monitor Data'!K502),"",IF(E$4&gt;'Monitor Data'!K502,"",ABS(E$4-'Monitor Data'!K502)))</f>
        <v/>
      </c>
    </row>
    <row r="510" spans="1:5" x14ac:dyDescent="0.25">
      <c r="A510" s="4">
        <v>44698</v>
      </c>
      <c r="B510" s="2">
        <f>IF(OR('Monitor Data'!D503="",ISBLANK('Monitor Data'!D503)),"",IF(B$4&gt;'Monitor Data'!D503,"",ABS(B$4-'Monitor Data'!D503)))</f>
        <v>12.799999999999997</v>
      </c>
      <c r="C510" s="2">
        <f>IF(OR('Monitor Data'!G503="",ISBLANK('Monitor Data'!G503)),"",IF(C$4&gt;'Monitor Data'!G503,"",ABS(C$4-'Monitor Data'!G503)))</f>
        <v>22.35</v>
      </c>
      <c r="D510" s="2">
        <f>IF(OR('Monitor Data'!J503="",ISBLANK('Monitor Data'!J503)),"",IF(D$4&gt;'Monitor Data'!J503,"",ABS(D$4-'Monitor Data'!J503)))</f>
        <v>9.2000000000000028</v>
      </c>
      <c r="E510" s="2">
        <f>IF(ISBLANK('Monitor Data'!K503),"",IF(E$4&gt;'Monitor Data'!K503,"",ABS(E$4-'Monitor Data'!K503)))</f>
        <v>7.1999999999999993</v>
      </c>
    </row>
    <row r="511" spans="1:5" x14ac:dyDescent="0.25">
      <c r="A511" s="4">
        <v>44699</v>
      </c>
      <c r="B511" s="2" t="str">
        <f>IF(OR('Monitor Data'!D504="",ISBLANK('Monitor Data'!D504)),"",IF(B$4&gt;'Monitor Data'!D504,"",ABS(B$4-'Monitor Data'!D504)))</f>
        <v/>
      </c>
      <c r="C511" s="2" t="str">
        <f>IF(OR('Monitor Data'!G504="",ISBLANK('Monitor Data'!G504)),"",IF(C$4&gt;'Monitor Data'!G504,"",ABS(C$4-'Monitor Data'!G504)))</f>
        <v/>
      </c>
      <c r="D511" s="2" t="str">
        <f>IF(OR('Monitor Data'!J504="",ISBLANK('Monitor Data'!J504)),"",IF(D$4&gt;'Monitor Data'!J504,"",ABS(D$4-'Monitor Data'!J504)))</f>
        <v/>
      </c>
      <c r="E511" s="2" t="str">
        <f>IF(ISBLANK('Monitor Data'!K504),"",IF(E$4&gt;'Monitor Data'!K504,"",ABS(E$4-'Monitor Data'!K504)))</f>
        <v/>
      </c>
    </row>
    <row r="512" spans="1:5" x14ac:dyDescent="0.25">
      <c r="A512" s="4">
        <v>44700</v>
      </c>
      <c r="B512" s="2" t="str">
        <f>IF(OR('Monitor Data'!D505="",ISBLANK('Monitor Data'!D505)),"",IF(B$4&gt;'Monitor Data'!D505,"",ABS(B$4-'Monitor Data'!D505)))</f>
        <v/>
      </c>
      <c r="C512" s="2" t="str">
        <f>IF(OR('Monitor Data'!G505="",ISBLANK('Monitor Data'!G505)),"",IF(C$4&gt;'Monitor Data'!G505,"",ABS(C$4-'Monitor Data'!G505)))</f>
        <v/>
      </c>
      <c r="D512" s="2" t="str">
        <f>IF(OR('Monitor Data'!J505="",ISBLANK('Monitor Data'!J505)),"",IF(D$4&gt;'Monitor Data'!J505,"",ABS(D$4-'Monitor Data'!J505)))</f>
        <v/>
      </c>
      <c r="E512" s="2" t="str">
        <f>IF(ISBLANK('Monitor Data'!K505),"",IF(E$4&gt;'Monitor Data'!K505,"",ABS(E$4-'Monitor Data'!K505)))</f>
        <v/>
      </c>
    </row>
    <row r="513" spans="1:5" x14ac:dyDescent="0.25">
      <c r="A513" s="4">
        <v>44701</v>
      </c>
      <c r="B513" s="2">
        <f>IF(OR('Monitor Data'!D506="",ISBLANK('Monitor Data'!D506)),"",IF(B$4&gt;'Monitor Data'!D506,"",ABS(B$4-'Monitor Data'!D506)))</f>
        <v>0.35000000000000142</v>
      </c>
      <c r="C513" s="2">
        <f>IF(OR('Monitor Data'!G506="",ISBLANK('Monitor Data'!G506)),"",IF(C$4&gt;'Monitor Data'!G506,"",ABS(C$4-'Monitor Data'!G506)))</f>
        <v>16.350000000000001</v>
      </c>
      <c r="D513" s="2">
        <f>IF(OR('Monitor Data'!J506="",ISBLANK('Monitor Data'!J506)),"",IF(D$4&gt;'Monitor Data'!J506,"",ABS(D$4-'Monitor Data'!J506)))</f>
        <v>3.8000000000000043</v>
      </c>
      <c r="E513" s="2">
        <f>IF(ISBLANK('Monitor Data'!K506),"",IF(E$4&gt;'Monitor Data'!K506,"",ABS(E$4-'Monitor Data'!K506)))</f>
        <v>5.3000000000000007</v>
      </c>
    </row>
    <row r="514" spans="1:5" x14ac:dyDescent="0.25">
      <c r="A514" s="4">
        <v>44702</v>
      </c>
      <c r="B514" s="2" t="str">
        <f>IF(OR('Monitor Data'!D507="",ISBLANK('Monitor Data'!D507)),"",IF(B$4&gt;'Monitor Data'!D507,"",ABS(B$4-'Monitor Data'!D507)))</f>
        <v/>
      </c>
      <c r="C514" s="2" t="str">
        <f>IF(OR('Monitor Data'!G507="",ISBLANK('Monitor Data'!G507)),"",IF(C$4&gt;'Monitor Data'!G507,"",ABS(C$4-'Monitor Data'!G507)))</f>
        <v/>
      </c>
      <c r="D514" s="2" t="str">
        <f>IF(OR('Monitor Data'!J507="",ISBLANK('Monitor Data'!J507)),"",IF(D$4&gt;'Monitor Data'!J507,"",ABS(D$4-'Monitor Data'!J507)))</f>
        <v/>
      </c>
      <c r="E514" s="2" t="str">
        <f>IF(ISBLANK('Monitor Data'!K507),"",IF(E$4&gt;'Monitor Data'!K507,"",ABS(E$4-'Monitor Data'!K507)))</f>
        <v/>
      </c>
    </row>
    <row r="515" spans="1:5" x14ac:dyDescent="0.25">
      <c r="A515" s="4">
        <v>44703</v>
      </c>
      <c r="B515" s="2" t="str">
        <f>IF(OR('Monitor Data'!D508="",ISBLANK('Monitor Data'!D508)),"",IF(B$4&gt;'Monitor Data'!D508,"",ABS(B$4-'Monitor Data'!D508)))</f>
        <v/>
      </c>
      <c r="C515" s="2" t="str">
        <f>IF(OR('Monitor Data'!G508="",ISBLANK('Monitor Data'!G508)),"",IF(C$4&gt;'Monitor Data'!G508,"",ABS(C$4-'Monitor Data'!G508)))</f>
        <v/>
      </c>
      <c r="D515" s="2" t="str">
        <f>IF(OR('Monitor Data'!J508="",ISBLANK('Monitor Data'!J508)),"",IF(D$4&gt;'Monitor Data'!J508,"",ABS(D$4-'Monitor Data'!J508)))</f>
        <v/>
      </c>
      <c r="E515" s="2" t="str">
        <f>IF(ISBLANK('Monitor Data'!K508),"",IF(E$4&gt;'Monitor Data'!K508,"",ABS(E$4-'Monitor Data'!K508)))</f>
        <v/>
      </c>
    </row>
    <row r="516" spans="1:5" x14ac:dyDescent="0.25">
      <c r="A516" s="4">
        <v>44704</v>
      </c>
      <c r="B516" s="2" t="str">
        <f>IF(OR('Monitor Data'!D509="",ISBLANK('Monitor Data'!D509)),"",IF(B$4&gt;'Monitor Data'!D509,"",ABS(B$4-'Monitor Data'!D509)))</f>
        <v/>
      </c>
      <c r="C516" s="2">
        <f>IF(OR('Monitor Data'!G509="",ISBLANK('Monitor Data'!G509)),"",IF(C$4&gt;'Monitor Data'!G509,"",ABS(C$4-'Monitor Data'!G509)))</f>
        <v>3.5499999999999972</v>
      </c>
      <c r="D516" s="2" t="str">
        <f>IF(OR('Monitor Data'!J509="",ISBLANK('Monitor Data'!J509)),"",IF(D$4&gt;'Monitor Data'!J509,"",ABS(D$4-'Monitor Data'!J509)))</f>
        <v/>
      </c>
      <c r="E516" s="2">
        <f>IF(ISBLANK('Monitor Data'!K509),"",IF(E$4&gt;'Monitor Data'!K509,"",ABS(E$4-'Monitor Data'!K509)))</f>
        <v>0.80000000000000071</v>
      </c>
    </row>
    <row r="517" spans="1:5" x14ac:dyDescent="0.25">
      <c r="A517" s="4">
        <v>44705</v>
      </c>
      <c r="B517" s="2" t="str">
        <f>IF(OR('Monitor Data'!D510="",ISBLANK('Monitor Data'!D510)),"",IF(B$4&gt;'Monitor Data'!D510,"",ABS(B$4-'Monitor Data'!D510)))</f>
        <v/>
      </c>
      <c r="C517" s="2" t="str">
        <f>IF(OR('Monitor Data'!G510="",ISBLANK('Monitor Data'!G510)),"",IF(C$4&gt;'Monitor Data'!G510,"",ABS(C$4-'Monitor Data'!G510)))</f>
        <v/>
      </c>
      <c r="D517" s="2" t="str">
        <f>IF(OR('Monitor Data'!J510="",ISBLANK('Monitor Data'!J510)),"",IF(D$4&gt;'Monitor Data'!J510,"",ABS(D$4-'Monitor Data'!J510)))</f>
        <v/>
      </c>
      <c r="E517" s="2" t="str">
        <f>IF(ISBLANK('Monitor Data'!K510),"",IF(E$4&gt;'Monitor Data'!K510,"",ABS(E$4-'Monitor Data'!K510)))</f>
        <v/>
      </c>
    </row>
    <row r="518" spans="1:5" x14ac:dyDescent="0.25">
      <c r="A518" s="4">
        <v>44706</v>
      </c>
      <c r="B518" s="2" t="str">
        <f>IF(OR('Monitor Data'!D511="",ISBLANK('Monitor Data'!D511)),"",IF(B$4&gt;'Monitor Data'!D511,"",ABS(B$4-'Monitor Data'!D511)))</f>
        <v/>
      </c>
      <c r="C518" s="2" t="str">
        <f>IF(OR('Monitor Data'!G511="",ISBLANK('Monitor Data'!G511)),"",IF(C$4&gt;'Monitor Data'!G511,"",ABS(C$4-'Monitor Data'!G511)))</f>
        <v/>
      </c>
      <c r="D518" s="2" t="str">
        <f>IF(OR('Monitor Data'!J511="",ISBLANK('Monitor Data'!J511)),"",IF(D$4&gt;'Monitor Data'!J511,"",ABS(D$4-'Monitor Data'!J511)))</f>
        <v/>
      </c>
      <c r="E518" s="2" t="str">
        <f>IF(ISBLANK('Monitor Data'!K511),"",IF(E$4&gt;'Monitor Data'!K511,"",ABS(E$4-'Monitor Data'!K511)))</f>
        <v/>
      </c>
    </row>
    <row r="519" spans="1:5" x14ac:dyDescent="0.25">
      <c r="A519" s="4">
        <v>44707</v>
      </c>
      <c r="B519" s="2" t="str">
        <f>IF(OR('Monitor Data'!D512="",ISBLANK('Monitor Data'!D512)),"",IF(B$4&gt;'Monitor Data'!D512,"",ABS(B$4-'Monitor Data'!D512)))</f>
        <v/>
      </c>
      <c r="C519" s="2" t="str">
        <f>IF(OR('Monitor Data'!G512="",ISBLANK('Monitor Data'!G512)),"",IF(C$4&gt;'Monitor Data'!G512,"",ABS(C$4-'Monitor Data'!G512)))</f>
        <v/>
      </c>
      <c r="D519" s="2" t="str">
        <f>IF(OR('Monitor Data'!J512="",ISBLANK('Monitor Data'!J512)),"",IF(D$4&gt;'Monitor Data'!J512,"",ABS(D$4-'Monitor Data'!J512)))</f>
        <v/>
      </c>
      <c r="E519" s="2" t="str">
        <f>IF(ISBLANK('Monitor Data'!K512),"",IF(E$4&gt;'Monitor Data'!K512,"",ABS(E$4-'Monitor Data'!K512)))</f>
        <v/>
      </c>
    </row>
    <row r="520" spans="1:5" x14ac:dyDescent="0.25">
      <c r="A520" s="4">
        <v>44708</v>
      </c>
      <c r="B520" s="2" t="str">
        <f>IF(OR('Monitor Data'!D513="",ISBLANK('Monitor Data'!D513)),"",IF(B$4&gt;'Monitor Data'!D513,"",ABS(B$4-'Monitor Data'!D513)))</f>
        <v/>
      </c>
      <c r="C520" s="2" t="str">
        <f>IF(OR('Monitor Data'!G513="",ISBLANK('Monitor Data'!G513)),"",IF(C$4&gt;'Monitor Data'!G513,"",ABS(C$4-'Monitor Data'!G513)))</f>
        <v/>
      </c>
      <c r="D520" s="2" t="str">
        <f>IF(OR('Monitor Data'!J513="",ISBLANK('Monitor Data'!J513)),"",IF(D$4&gt;'Monitor Data'!J513,"",ABS(D$4-'Monitor Data'!J513)))</f>
        <v/>
      </c>
      <c r="E520" s="2" t="str">
        <f>IF(ISBLANK('Monitor Data'!K513),"",IF(E$4&gt;'Monitor Data'!K513,"",ABS(E$4-'Monitor Data'!K513)))</f>
        <v/>
      </c>
    </row>
    <row r="521" spans="1:5" x14ac:dyDescent="0.25">
      <c r="A521" s="4">
        <v>44709</v>
      </c>
      <c r="B521" s="2" t="str">
        <f>IF(OR('Monitor Data'!D514="",ISBLANK('Monitor Data'!D514)),"",IF(B$4&gt;'Monitor Data'!D514,"",ABS(B$4-'Monitor Data'!D514)))</f>
        <v/>
      </c>
      <c r="C521" s="2" t="str">
        <f>IF(OR('Monitor Data'!G514="",ISBLANK('Monitor Data'!G514)),"",IF(C$4&gt;'Monitor Data'!G514,"",ABS(C$4-'Monitor Data'!G514)))</f>
        <v/>
      </c>
      <c r="D521" s="2" t="str">
        <f>IF(OR('Monitor Data'!J514="",ISBLANK('Monitor Data'!J514)),"",IF(D$4&gt;'Monitor Data'!J514,"",ABS(D$4-'Monitor Data'!J514)))</f>
        <v/>
      </c>
      <c r="E521" s="2" t="str">
        <f>IF(ISBLANK('Monitor Data'!K514),"",IF(E$4&gt;'Monitor Data'!K514,"",ABS(E$4-'Monitor Data'!K514)))</f>
        <v/>
      </c>
    </row>
    <row r="522" spans="1:5" x14ac:dyDescent="0.25">
      <c r="A522" s="4">
        <v>44710</v>
      </c>
      <c r="B522" s="2">
        <f>IF(OR('Monitor Data'!D515="",ISBLANK('Monitor Data'!D515)),"",IF(B$4&gt;'Monitor Data'!D515,"",ABS(B$4-'Monitor Data'!D515)))</f>
        <v>2.5</v>
      </c>
      <c r="C522" s="2">
        <f>IF(OR('Monitor Data'!G515="",ISBLANK('Monitor Data'!G515)),"",IF(C$4&gt;'Monitor Data'!G515,"",ABS(C$4-'Monitor Data'!G515)))</f>
        <v>6</v>
      </c>
      <c r="D522" s="2" t="str">
        <f>IF(OR('Monitor Data'!J515="",ISBLANK('Monitor Data'!J515)),"",IF(D$4&gt;'Monitor Data'!J515,"",ABS(D$4-'Monitor Data'!J515)))</f>
        <v/>
      </c>
      <c r="E522" s="2">
        <f>IF(ISBLANK('Monitor Data'!K515),"",IF(E$4&gt;'Monitor Data'!K515,"",ABS(E$4-'Monitor Data'!K515)))</f>
        <v>2.6000000000000014</v>
      </c>
    </row>
    <row r="523" spans="1:5" x14ac:dyDescent="0.25">
      <c r="A523" s="4">
        <v>44711</v>
      </c>
      <c r="B523" s="2" t="str">
        <f>IF(OR('Monitor Data'!D516="",ISBLANK('Monitor Data'!D516)),"",IF(B$4&gt;'Monitor Data'!D516,"",ABS(B$4-'Monitor Data'!D516)))</f>
        <v/>
      </c>
      <c r="C523" s="2" t="str">
        <f>IF(OR('Monitor Data'!G516="",ISBLANK('Monitor Data'!G516)),"",IF(C$4&gt;'Monitor Data'!G516,"",ABS(C$4-'Monitor Data'!G516)))</f>
        <v/>
      </c>
      <c r="D523" s="2" t="str">
        <f>IF(OR('Monitor Data'!J516="",ISBLANK('Monitor Data'!J516)),"",IF(D$4&gt;'Monitor Data'!J516,"",ABS(D$4-'Monitor Data'!J516)))</f>
        <v/>
      </c>
      <c r="E523" s="2" t="str">
        <f>IF(ISBLANK('Monitor Data'!K516),"",IF(E$4&gt;'Monitor Data'!K516,"",ABS(E$4-'Monitor Data'!K516)))</f>
        <v/>
      </c>
    </row>
    <row r="524" spans="1:5" x14ac:dyDescent="0.25">
      <c r="A524" s="4">
        <v>44712</v>
      </c>
      <c r="B524" s="2" t="str">
        <f>IF(OR('Monitor Data'!D517="",ISBLANK('Monitor Data'!D517)),"",IF(B$4&gt;'Monitor Data'!D517,"",ABS(B$4-'Monitor Data'!D517)))</f>
        <v/>
      </c>
      <c r="C524" s="2" t="str">
        <f>IF(OR('Monitor Data'!G517="",ISBLANK('Monitor Data'!G517)),"",IF(C$4&gt;'Monitor Data'!G517,"",ABS(C$4-'Monitor Data'!G517)))</f>
        <v/>
      </c>
      <c r="D524" s="2" t="str">
        <f>IF(OR('Monitor Data'!J517="",ISBLANK('Monitor Data'!J517)),"",IF(D$4&gt;'Monitor Data'!J517,"",ABS(D$4-'Monitor Data'!J517)))</f>
        <v/>
      </c>
      <c r="E524" s="2" t="str">
        <f>IF(ISBLANK('Monitor Data'!K517),"",IF(E$4&gt;'Monitor Data'!K517,"",ABS(E$4-'Monitor Data'!K517)))</f>
        <v/>
      </c>
    </row>
    <row r="525" spans="1:5" x14ac:dyDescent="0.25">
      <c r="A525" s="4">
        <v>44713</v>
      </c>
      <c r="B525" s="2" t="str">
        <f>IF(OR('Monitor Data'!D518="",ISBLANK('Monitor Data'!D518)),"",IF(B$4&gt;'Monitor Data'!D518,"",ABS(B$4-'Monitor Data'!D518)))</f>
        <v/>
      </c>
      <c r="C525" s="2" t="str">
        <f>IF(OR('Monitor Data'!G518="",ISBLANK('Monitor Data'!G518)),"",IF(C$4&gt;'Monitor Data'!G518,"",ABS(C$4-'Monitor Data'!G518)))</f>
        <v/>
      </c>
      <c r="D525" s="2" t="str">
        <f>IF(OR('Monitor Data'!J518="",ISBLANK('Monitor Data'!J518)),"",IF(D$4&gt;'Monitor Data'!J518,"",ABS(D$4-'Monitor Data'!J518)))</f>
        <v/>
      </c>
      <c r="E525" s="2" t="str">
        <f>IF(ISBLANK('Monitor Data'!K518),"",IF(E$4&gt;'Monitor Data'!K518,"",ABS(E$4-'Monitor Data'!K518)))</f>
        <v/>
      </c>
    </row>
    <row r="526" spans="1:5" x14ac:dyDescent="0.25">
      <c r="A526" s="4">
        <v>44714</v>
      </c>
      <c r="B526" s="2" t="str">
        <f>IF(OR('Monitor Data'!D519="",ISBLANK('Monitor Data'!D519)),"",IF(B$4&gt;'Monitor Data'!D519,"",ABS(B$4-'Monitor Data'!D519)))</f>
        <v/>
      </c>
      <c r="C526" s="2" t="str">
        <f>IF(OR('Monitor Data'!G519="",ISBLANK('Monitor Data'!G519)),"",IF(C$4&gt;'Monitor Data'!G519,"",ABS(C$4-'Monitor Data'!G519)))</f>
        <v/>
      </c>
      <c r="D526" s="2" t="str">
        <f>IF(OR('Monitor Data'!J519="",ISBLANK('Monitor Data'!J519)),"",IF(D$4&gt;'Monitor Data'!J519,"",ABS(D$4-'Monitor Data'!J519)))</f>
        <v/>
      </c>
      <c r="E526" s="2" t="str">
        <f>IF(ISBLANK('Monitor Data'!K519),"",IF(E$4&gt;'Monitor Data'!K519,"",ABS(E$4-'Monitor Data'!K519)))</f>
        <v/>
      </c>
    </row>
    <row r="527" spans="1:5" x14ac:dyDescent="0.25">
      <c r="A527" s="4">
        <v>44715</v>
      </c>
      <c r="B527" s="2" t="str">
        <f>IF(OR('Monitor Data'!D520="",ISBLANK('Monitor Data'!D520)),"",IF(B$4&gt;'Monitor Data'!D520,"",ABS(B$4-'Monitor Data'!D520)))</f>
        <v/>
      </c>
      <c r="C527" s="2" t="str">
        <f>IF(OR('Monitor Data'!G520="",ISBLANK('Monitor Data'!G520)),"",IF(C$4&gt;'Monitor Data'!G520,"",ABS(C$4-'Monitor Data'!G520)))</f>
        <v/>
      </c>
      <c r="D527" s="2" t="str">
        <f>IF(OR('Monitor Data'!J520="",ISBLANK('Monitor Data'!J520)),"",IF(D$4&gt;'Monitor Data'!J520,"",ABS(D$4-'Monitor Data'!J520)))</f>
        <v/>
      </c>
      <c r="E527" s="2" t="str">
        <f>IF(ISBLANK('Monitor Data'!K520),"",IF(E$4&gt;'Monitor Data'!K520,"",ABS(E$4-'Monitor Data'!K520)))</f>
        <v/>
      </c>
    </row>
    <row r="528" spans="1:5" x14ac:dyDescent="0.25">
      <c r="A528" s="4">
        <v>44716</v>
      </c>
      <c r="B528" s="2" t="str">
        <f>IF(OR('Monitor Data'!D521="",ISBLANK('Monitor Data'!D521)),"",IF(B$4&gt;'Monitor Data'!D521,"",ABS(B$4-'Monitor Data'!D521)))</f>
        <v/>
      </c>
      <c r="C528" s="2">
        <f>IF(OR('Monitor Data'!G521="",ISBLANK('Monitor Data'!G521)),"",IF(C$4&gt;'Monitor Data'!G521,"",ABS(C$4-'Monitor Data'!G521)))</f>
        <v>2.8999999999999986</v>
      </c>
      <c r="D528" s="2">
        <f>IF(OR('Monitor Data'!J521="",ISBLANK('Monitor Data'!J521)),"",IF(D$4&gt;'Monitor Data'!J521,"",ABS(D$4-'Monitor Data'!J521)))</f>
        <v>2.3500000000000014</v>
      </c>
      <c r="E528" s="2">
        <f>IF(ISBLANK('Monitor Data'!K521),"",IF(E$4&gt;'Monitor Data'!K521,"",ABS(E$4-'Monitor Data'!K521)))</f>
        <v>1</v>
      </c>
    </row>
    <row r="529" spans="1:5" x14ac:dyDescent="0.25">
      <c r="A529" s="4">
        <v>44717</v>
      </c>
      <c r="B529" s="2" t="str">
        <f>IF(OR('Monitor Data'!D522="",ISBLANK('Monitor Data'!D522)),"",IF(B$4&gt;'Monitor Data'!D522,"",ABS(B$4-'Monitor Data'!D522)))</f>
        <v/>
      </c>
      <c r="C529" s="2" t="str">
        <f>IF(OR('Monitor Data'!G522="",ISBLANK('Monitor Data'!G522)),"",IF(C$4&gt;'Monitor Data'!G522,"",ABS(C$4-'Monitor Data'!G522)))</f>
        <v/>
      </c>
      <c r="D529" s="2" t="str">
        <f>IF(OR('Monitor Data'!J522="",ISBLANK('Monitor Data'!J522)),"",IF(D$4&gt;'Monitor Data'!J522,"",ABS(D$4-'Monitor Data'!J522)))</f>
        <v/>
      </c>
      <c r="E529" s="2" t="str">
        <f>IF(ISBLANK('Monitor Data'!K522),"",IF(E$4&gt;'Monitor Data'!K522,"",ABS(E$4-'Monitor Data'!K522)))</f>
        <v/>
      </c>
    </row>
    <row r="530" spans="1:5" x14ac:dyDescent="0.25">
      <c r="A530" s="4">
        <v>44718</v>
      </c>
      <c r="B530" s="2" t="str">
        <f>IF(OR('Monitor Data'!D523="",ISBLANK('Monitor Data'!D523)),"",IF(B$4&gt;'Monitor Data'!D523,"",ABS(B$4-'Monitor Data'!D523)))</f>
        <v/>
      </c>
      <c r="C530" s="2" t="str">
        <f>IF(OR('Monitor Data'!G523="",ISBLANK('Monitor Data'!G523)),"",IF(C$4&gt;'Monitor Data'!G523,"",ABS(C$4-'Monitor Data'!G523)))</f>
        <v/>
      </c>
      <c r="D530" s="2" t="str">
        <f>IF(OR('Monitor Data'!J523="",ISBLANK('Monitor Data'!J523)),"",IF(D$4&gt;'Monitor Data'!J523,"",ABS(D$4-'Monitor Data'!J523)))</f>
        <v/>
      </c>
      <c r="E530" s="2" t="str">
        <f>IF(ISBLANK('Monitor Data'!K523),"",IF(E$4&gt;'Monitor Data'!K523,"",ABS(E$4-'Monitor Data'!K523)))</f>
        <v/>
      </c>
    </row>
    <row r="531" spans="1:5" x14ac:dyDescent="0.25">
      <c r="A531" s="4">
        <v>44719</v>
      </c>
      <c r="B531" s="2" t="str">
        <f>IF(OR('Monitor Data'!D524="",ISBLANK('Monitor Data'!D524)),"",IF(B$4&gt;'Monitor Data'!D524,"",ABS(B$4-'Monitor Data'!D524)))</f>
        <v/>
      </c>
      <c r="C531" s="2" t="str">
        <f>IF(OR('Monitor Data'!G524="",ISBLANK('Monitor Data'!G524)),"",IF(C$4&gt;'Monitor Data'!G524,"",ABS(C$4-'Monitor Data'!G524)))</f>
        <v/>
      </c>
      <c r="D531" s="2" t="str">
        <f>IF(OR('Monitor Data'!J524="",ISBLANK('Monitor Data'!J524)),"",IF(D$4&gt;'Monitor Data'!J524,"",ABS(D$4-'Monitor Data'!J524)))</f>
        <v/>
      </c>
      <c r="E531" s="2" t="str">
        <f>IF(ISBLANK('Monitor Data'!K524),"",IF(E$4&gt;'Monitor Data'!K524,"",ABS(E$4-'Monitor Data'!K524)))</f>
        <v/>
      </c>
    </row>
    <row r="532" spans="1:5" x14ac:dyDescent="0.25">
      <c r="A532" s="4">
        <v>44720</v>
      </c>
      <c r="B532" s="2" t="str">
        <f>IF(OR('Monitor Data'!D525="",ISBLANK('Monitor Data'!D525)),"",IF(B$4&gt;'Monitor Data'!D525,"",ABS(B$4-'Monitor Data'!D525)))</f>
        <v/>
      </c>
      <c r="C532" s="2" t="str">
        <f>IF(OR('Monitor Data'!G525="",ISBLANK('Monitor Data'!G525)),"",IF(C$4&gt;'Monitor Data'!G525,"",ABS(C$4-'Monitor Data'!G525)))</f>
        <v/>
      </c>
      <c r="D532" s="2" t="str">
        <f>IF(OR('Monitor Data'!J525="",ISBLANK('Monitor Data'!J525)),"",IF(D$4&gt;'Monitor Data'!J525,"",ABS(D$4-'Monitor Data'!J525)))</f>
        <v/>
      </c>
      <c r="E532" s="2" t="str">
        <f>IF(ISBLANK('Monitor Data'!K525),"",IF(E$4&gt;'Monitor Data'!K525,"",ABS(E$4-'Monitor Data'!K525)))</f>
        <v/>
      </c>
    </row>
    <row r="533" spans="1:5" x14ac:dyDescent="0.25">
      <c r="A533" s="4">
        <v>44721</v>
      </c>
      <c r="B533" s="2" t="str">
        <f>IF(OR('Monitor Data'!D526="",ISBLANK('Monitor Data'!D526)),"",IF(B$4&gt;'Monitor Data'!D526,"",ABS(B$4-'Monitor Data'!D526)))</f>
        <v/>
      </c>
      <c r="C533" s="2" t="str">
        <f>IF(OR('Monitor Data'!G526="",ISBLANK('Monitor Data'!G526)),"",IF(C$4&gt;'Monitor Data'!G526,"",ABS(C$4-'Monitor Data'!G526)))</f>
        <v/>
      </c>
      <c r="D533" s="2" t="str">
        <f>IF(OR('Monitor Data'!J526="",ISBLANK('Monitor Data'!J526)),"",IF(D$4&gt;'Monitor Data'!J526,"",ABS(D$4-'Monitor Data'!J526)))</f>
        <v/>
      </c>
      <c r="E533" s="2" t="str">
        <f>IF(ISBLANK('Monitor Data'!K526),"",IF(E$4&gt;'Monitor Data'!K526,"",ABS(E$4-'Monitor Data'!K526)))</f>
        <v/>
      </c>
    </row>
    <row r="534" spans="1:5" x14ac:dyDescent="0.25">
      <c r="A534" s="4">
        <v>44722</v>
      </c>
      <c r="B534" s="2" t="str">
        <f>IF(OR('Monitor Data'!D527="",ISBLANK('Monitor Data'!D527)),"",IF(B$4&gt;'Monitor Data'!D527,"",ABS(B$4-'Monitor Data'!D527)))</f>
        <v/>
      </c>
      <c r="C534" s="2" t="str">
        <f>IF(OR('Monitor Data'!G527="",ISBLANK('Monitor Data'!G527)),"",IF(C$4&gt;'Monitor Data'!G527,"",ABS(C$4-'Monitor Data'!G527)))</f>
        <v/>
      </c>
      <c r="D534" s="2" t="str">
        <f>IF(OR('Monitor Data'!J527="",ISBLANK('Monitor Data'!J527)),"",IF(D$4&gt;'Monitor Data'!J527,"",ABS(D$4-'Monitor Data'!J527)))</f>
        <v/>
      </c>
      <c r="E534" s="2" t="str">
        <f>IF(ISBLANK('Monitor Data'!K527),"",IF(E$4&gt;'Monitor Data'!K527,"",ABS(E$4-'Monitor Data'!K527)))</f>
        <v/>
      </c>
    </row>
    <row r="535" spans="1:5" x14ac:dyDescent="0.25">
      <c r="A535" s="4">
        <v>44723</v>
      </c>
      <c r="B535" s="2" t="str">
        <f>IF(OR('Monitor Data'!D528="",ISBLANK('Monitor Data'!D528)),"",IF(B$4&gt;'Monitor Data'!D528,"",ABS(B$4-'Monitor Data'!D528)))</f>
        <v/>
      </c>
      <c r="C535" s="2" t="str">
        <f>IF(OR('Monitor Data'!G528="",ISBLANK('Monitor Data'!G528)),"",IF(C$4&gt;'Monitor Data'!G528,"",ABS(C$4-'Monitor Data'!G528)))</f>
        <v/>
      </c>
      <c r="D535" s="2" t="str">
        <f>IF(OR('Monitor Data'!J528="",ISBLANK('Monitor Data'!J528)),"",IF(D$4&gt;'Monitor Data'!J528,"",ABS(D$4-'Monitor Data'!J528)))</f>
        <v/>
      </c>
      <c r="E535" s="2" t="str">
        <f>IF(ISBLANK('Monitor Data'!K528),"",IF(E$4&gt;'Monitor Data'!K528,"",ABS(E$4-'Monitor Data'!K528)))</f>
        <v/>
      </c>
    </row>
    <row r="536" spans="1:5" x14ac:dyDescent="0.25">
      <c r="A536" s="4">
        <v>44724</v>
      </c>
      <c r="B536" s="2" t="str">
        <f>IF(OR('Monitor Data'!D529="",ISBLANK('Monitor Data'!D529)),"",IF(B$4&gt;'Monitor Data'!D529,"",ABS(B$4-'Monitor Data'!D529)))</f>
        <v/>
      </c>
      <c r="C536" s="2" t="str">
        <f>IF(OR('Monitor Data'!G529="",ISBLANK('Monitor Data'!G529)),"",IF(C$4&gt;'Monitor Data'!G529,"",ABS(C$4-'Monitor Data'!G529)))</f>
        <v/>
      </c>
      <c r="D536" s="2" t="str">
        <f>IF(OR('Monitor Data'!J529="",ISBLANK('Monitor Data'!J529)),"",IF(D$4&gt;'Monitor Data'!J529,"",ABS(D$4-'Monitor Data'!J529)))</f>
        <v/>
      </c>
      <c r="E536" s="2" t="str">
        <f>IF(ISBLANK('Monitor Data'!K529),"",IF(E$4&gt;'Monitor Data'!K529,"",ABS(E$4-'Monitor Data'!K529)))</f>
        <v/>
      </c>
    </row>
    <row r="537" spans="1:5" x14ac:dyDescent="0.25">
      <c r="A537" s="4">
        <v>44725</v>
      </c>
      <c r="B537" s="2">
        <f>IF(OR('Monitor Data'!D530="",ISBLANK('Monitor Data'!D530)),"",IF(B$4&gt;'Monitor Data'!D530,"",ABS(B$4-'Monitor Data'!D530)))</f>
        <v>11.55</v>
      </c>
      <c r="C537" s="2">
        <f>IF(OR('Monitor Data'!G530="",ISBLANK('Monitor Data'!G530)),"",IF(C$4&gt;'Monitor Data'!G530,"",ABS(C$4-'Monitor Data'!G530)))</f>
        <v>14.949999999999996</v>
      </c>
      <c r="D537" s="2">
        <f>IF(OR('Monitor Data'!J530="",ISBLANK('Monitor Data'!J530)),"",IF(D$4&gt;'Monitor Data'!J530,"",ABS(D$4-'Monitor Data'!J530)))</f>
        <v>10.400000000000002</v>
      </c>
      <c r="E537" s="2">
        <f>IF(ISBLANK('Monitor Data'!K530),"",IF(E$4&gt;'Monitor Data'!K530,"",ABS(E$4-'Monitor Data'!K530)))</f>
        <v>7.3000000000000007</v>
      </c>
    </row>
    <row r="538" spans="1:5" x14ac:dyDescent="0.25">
      <c r="A538" s="4">
        <v>44726</v>
      </c>
      <c r="B538" s="2" t="str">
        <f>IF(OR('Monitor Data'!D531="",ISBLANK('Monitor Data'!D531)),"",IF(B$4&gt;'Monitor Data'!D531,"",ABS(B$4-'Monitor Data'!D531)))</f>
        <v/>
      </c>
      <c r="C538" s="2" t="str">
        <f>IF(OR('Monitor Data'!G531="",ISBLANK('Monitor Data'!G531)),"",IF(C$4&gt;'Monitor Data'!G531,"",ABS(C$4-'Monitor Data'!G531)))</f>
        <v/>
      </c>
      <c r="D538" s="2" t="str">
        <f>IF(OR('Monitor Data'!J531="",ISBLANK('Monitor Data'!J531)),"",IF(D$4&gt;'Monitor Data'!J531,"",ABS(D$4-'Monitor Data'!J531)))</f>
        <v/>
      </c>
      <c r="E538" s="2" t="str">
        <f>IF(ISBLANK('Monitor Data'!K531),"",IF(E$4&gt;'Monitor Data'!K531,"",ABS(E$4-'Monitor Data'!K531)))</f>
        <v/>
      </c>
    </row>
    <row r="539" spans="1:5" x14ac:dyDescent="0.25">
      <c r="A539" s="4">
        <v>44727</v>
      </c>
      <c r="B539" s="2" t="str">
        <f>IF(OR('Monitor Data'!D532="",ISBLANK('Monitor Data'!D532)),"",IF(B$4&gt;'Monitor Data'!D532,"",ABS(B$4-'Monitor Data'!D532)))</f>
        <v/>
      </c>
      <c r="C539" s="2" t="str">
        <f>IF(OR('Monitor Data'!G532="",ISBLANK('Monitor Data'!G532)),"",IF(C$4&gt;'Monitor Data'!G532,"",ABS(C$4-'Monitor Data'!G532)))</f>
        <v/>
      </c>
      <c r="D539" s="2" t="str">
        <f>IF(OR('Monitor Data'!J532="",ISBLANK('Monitor Data'!J532)),"",IF(D$4&gt;'Monitor Data'!J532,"",ABS(D$4-'Monitor Data'!J532)))</f>
        <v/>
      </c>
      <c r="E539" s="2" t="str">
        <f>IF(ISBLANK('Monitor Data'!K532),"",IF(E$4&gt;'Monitor Data'!K532,"",ABS(E$4-'Monitor Data'!K532)))</f>
        <v/>
      </c>
    </row>
    <row r="540" spans="1:5" x14ac:dyDescent="0.25">
      <c r="A540" s="4">
        <v>44728</v>
      </c>
      <c r="B540" s="2">
        <f>IF(OR('Monitor Data'!D533="",ISBLANK('Monitor Data'!D533)),"",IF(B$4&gt;'Monitor Data'!D533,"",ABS(B$4-'Monitor Data'!D533)))</f>
        <v>8.1000000000000014</v>
      </c>
      <c r="C540" s="2">
        <f>IF(OR('Monitor Data'!G533="",ISBLANK('Monitor Data'!G533)),"",IF(C$4&gt;'Monitor Data'!G533,"",ABS(C$4-'Monitor Data'!G533)))</f>
        <v>6.0499999999999972</v>
      </c>
      <c r="D540" s="2">
        <f>IF(OR('Monitor Data'!J533="",ISBLANK('Monitor Data'!J533)),"",IF(D$4&gt;'Monitor Data'!J533,"",ABS(D$4-'Monitor Data'!J533)))</f>
        <v>11.600000000000001</v>
      </c>
      <c r="E540" s="2">
        <f>IF(ISBLANK('Monitor Data'!K533),"",IF(E$4&gt;'Monitor Data'!K533,"",ABS(E$4-'Monitor Data'!K533)))</f>
        <v>9.1999999999999993</v>
      </c>
    </row>
    <row r="541" spans="1:5" x14ac:dyDescent="0.25">
      <c r="A541" s="4">
        <v>44729</v>
      </c>
      <c r="B541" s="2" t="str">
        <f>IF(OR('Monitor Data'!D534="",ISBLANK('Monitor Data'!D534)),"",IF(B$4&gt;'Monitor Data'!D534,"",ABS(B$4-'Monitor Data'!D534)))</f>
        <v/>
      </c>
      <c r="C541" s="2" t="str">
        <f>IF(OR('Monitor Data'!G534="",ISBLANK('Monitor Data'!G534)),"",IF(C$4&gt;'Monitor Data'!G534,"",ABS(C$4-'Monitor Data'!G534)))</f>
        <v/>
      </c>
      <c r="D541" s="2" t="str">
        <f>IF(OR('Monitor Data'!J534="",ISBLANK('Monitor Data'!J534)),"",IF(D$4&gt;'Monitor Data'!J534,"",ABS(D$4-'Monitor Data'!J534)))</f>
        <v/>
      </c>
      <c r="E541" s="2" t="str">
        <f>IF(ISBLANK('Monitor Data'!K534),"",IF(E$4&gt;'Monitor Data'!K534,"",ABS(E$4-'Monitor Data'!K534)))</f>
        <v/>
      </c>
    </row>
    <row r="542" spans="1:5" x14ac:dyDescent="0.25">
      <c r="A542" s="4">
        <v>44730</v>
      </c>
      <c r="B542" s="2" t="str">
        <f>IF(OR('Monitor Data'!D535="",ISBLANK('Monitor Data'!D535)),"",IF(B$4&gt;'Monitor Data'!D535,"",ABS(B$4-'Monitor Data'!D535)))</f>
        <v/>
      </c>
      <c r="C542" s="2" t="str">
        <f>IF(OR('Monitor Data'!G535="",ISBLANK('Monitor Data'!G535)),"",IF(C$4&gt;'Monitor Data'!G535,"",ABS(C$4-'Monitor Data'!G535)))</f>
        <v/>
      </c>
      <c r="D542" s="2" t="str">
        <f>IF(OR('Monitor Data'!J535="",ISBLANK('Monitor Data'!J535)),"",IF(D$4&gt;'Monitor Data'!J535,"",ABS(D$4-'Monitor Data'!J535)))</f>
        <v/>
      </c>
      <c r="E542" s="2" t="str">
        <f>IF(ISBLANK('Monitor Data'!K535),"",IF(E$4&gt;'Monitor Data'!K535,"",ABS(E$4-'Monitor Data'!K535)))</f>
        <v/>
      </c>
    </row>
    <row r="543" spans="1:5" x14ac:dyDescent="0.25">
      <c r="A543" s="4">
        <v>44731</v>
      </c>
      <c r="B543" s="2">
        <f>IF(OR('Monitor Data'!D536="",ISBLANK('Monitor Data'!D536)),"",IF(B$4&gt;'Monitor Data'!D536,"",ABS(B$4-'Monitor Data'!D536)))</f>
        <v>3.75</v>
      </c>
      <c r="C543" s="2">
        <f>IF(OR('Monitor Data'!G536="",ISBLANK('Monitor Data'!G536)),"",IF(C$4&gt;'Monitor Data'!G536,"",ABS(C$4-'Monitor Data'!G536)))</f>
        <v>3.4499999999999993</v>
      </c>
      <c r="D543" s="2" t="str">
        <f>IF(OR('Monitor Data'!J536="",ISBLANK('Monitor Data'!J536)),"",IF(D$4&gt;'Monitor Data'!J536,"",ABS(D$4-'Monitor Data'!J536)))</f>
        <v/>
      </c>
      <c r="E543" s="2" t="str">
        <f>IF(ISBLANK('Monitor Data'!K536),"",IF(E$4&gt;'Monitor Data'!K536,"",ABS(E$4-'Monitor Data'!K536)))</f>
        <v/>
      </c>
    </row>
    <row r="544" spans="1:5" x14ac:dyDescent="0.25">
      <c r="A544" s="4">
        <v>44732</v>
      </c>
      <c r="B544" s="2" t="str">
        <f>IF(OR('Monitor Data'!D537="",ISBLANK('Monitor Data'!D537)),"",IF(B$4&gt;'Monitor Data'!D537,"",ABS(B$4-'Monitor Data'!D537)))</f>
        <v/>
      </c>
      <c r="C544" s="2" t="str">
        <f>IF(OR('Monitor Data'!G537="",ISBLANK('Monitor Data'!G537)),"",IF(C$4&gt;'Monitor Data'!G537,"",ABS(C$4-'Monitor Data'!G537)))</f>
        <v/>
      </c>
      <c r="D544" s="2" t="str">
        <f>IF(OR('Monitor Data'!J537="",ISBLANK('Monitor Data'!J537)),"",IF(D$4&gt;'Monitor Data'!J537,"",ABS(D$4-'Monitor Data'!J537)))</f>
        <v/>
      </c>
      <c r="E544" s="2" t="str">
        <f>IF(ISBLANK('Monitor Data'!K537),"",IF(E$4&gt;'Monitor Data'!K537,"",ABS(E$4-'Monitor Data'!K537)))</f>
        <v/>
      </c>
    </row>
    <row r="545" spans="1:5" x14ac:dyDescent="0.25">
      <c r="A545" s="4">
        <v>44733</v>
      </c>
      <c r="B545" s="2" t="str">
        <f>IF(OR('Monitor Data'!D538="",ISBLANK('Monitor Data'!D538)),"",IF(B$4&gt;'Monitor Data'!D538,"",ABS(B$4-'Monitor Data'!D538)))</f>
        <v/>
      </c>
      <c r="C545" s="2" t="str">
        <f>IF(OR('Monitor Data'!G538="",ISBLANK('Monitor Data'!G538)),"",IF(C$4&gt;'Monitor Data'!G538,"",ABS(C$4-'Monitor Data'!G538)))</f>
        <v/>
      </c>
      <c r="D545" s="2" t="str">
        <f>IF(OR('Monitor Data'!J538="",ISBLANK('Monitor Data'!J538)),"",IF(D$4&gt;'Monitor Data'!J538,"",ABS(D$4-'Monitor Data'!J538)))</f>
        <v/>
      </c>
      <c r="E545" s="2" t="str">
        <f>IF(ISBLANK('Monitor Data'!K538),"",IF(E$4&gt;'Monitor Data'!K538,"",ABS(E$4-'Monitor Data'!K538)))</f>
        <v/>
      </c>
    </row>
    <row r="546" spans="1:5" x14ac:dyDescent="0.25">
      <c r="A546" s="4">
        <v>44734</v>
      </c>
      <c r="B546" s="2">
        <f>IF(OR('Monitor Data'!D539="",ISBLANK('Monitor Data'!D539)),"",IF(B$4&gt;'Monitor Data'!D539,"",ABS(B$4-'Monitor Data'!D539)))</f>
        <v>4.1499999999999986</v>
      </c>
      <c r="C546" s="2">
        <f>IF(OR('Monitor Data'!G539="",ISBLANK('Monitor Data'!G539)),"",IF(C$4&gt;'Monitor Data'!G539,"",ABS(C$4-'Monitor Data'!G539)))</f>
        <v>4.1999999999999957</v>
      </c>
      <c r="D546" s="2">
        <f>IF(OR('Monitor Data'!J539="",ISBLANK('Monitor Data'!J539)),"",IF(D$4&gt;'Monitor Data'!J539,"",ABS(D$4-'Monitor Data'!J539)))</f>
        <v>8.0500000000000043</v>
      </c>
      <c r="E546" s="2">
        <f>IF(ISBLANK('Monitor Data'!K539),"",IF(E$4&gt;'Monitor Data'!K539,"",ABS(E$4-'Monitor Data'!K539)))</f>
        <v>0.20000000000000107</v>
      </c>
    </row>
    <row r="547" spans="1:5" x14ac:dyDescent="0.25">
      <c r="A547" s="4">
        <v>44735</v>
      </c>
      <c r="B547" s="2" t="str">
        <f>IF(OR('Monitor Data'!D540="",ISBLANK('Monitor Data'!D540)),"",IF(B$4&gt;'Monitor Data'!D540,"",ABS(B$4-'Monitor Data'!D540)))</f>
        <v/>
      </c>
      <c r="C547" s="2" t="str">
        <f>IF(OR('Monitor Data'!G540="",ISBLANK('Monitor Data'!G540)),"",IF(C$4&gt;'Monitor Data'!G540,"",ABS(C$4-'Monitor Data'!G540)))</f>
        <v/>
      </c>
      <c r="D547" s="2" t="str">
        <f>IF(OR('Monitor Data'!J540="",ISBLANK('Monitor Data'!J540)),"",IF(D$4&gt;'Monitor Data'!J540,"",ABS(D$4-'Monitor Data'!J540)))</f>
        <v/>
      </c>
      <c r="E547" s="2" t="str">
        <f>IF(ISBLANK('Monitor Data'!K540),"",IF(E$4&gt;'Monitor Data'!K540,"",ABS(E$4-'Monitor Data'!K540)))</f>
        <v/>
      </c>
    </row>
    <row r="548" spans="1:5" x14ac:dyDescent="0.25">
      <c r="A548" s="4">
        <v>44736</v>
      </c>
      <c r="B548" s="2" t="str">
        <f>IF(OR('Monitor Data'!D541="",ISBLANK('Monitor Data'!D541)),"",IF(B$4&gt;'Monitor Data'!D541,"",ABS(B$4-'Monitor Data'!D541)))</f>
        <v/>
      </c>
      <c r="C548" s="2" t="str">
        <f>IF(OR('Monitor Data'!G541="",ISBLANK('Monitor Data'!G541)),"",IF(C$4&gt;'Monitor Data'!G541,"",ABS(C$4-'Monitor Data'!G541)))</f>
        <v/>
      </c>
      <c r="D548" s="2" t="str">
        <f>IF(OR('Monitor Data'!J541="",ISBLANK('Monitor Data'!J541)),"",IF(D$4&gt;'Monitor Data'!J541,"",ABS(D$4-'Monitor Data'!J541)))</f>
        <v/>
      </c>
      <c r="E548" s="2" t="str">
        <f>IF(ISBLANK('Monitor Data'!K541),"",IF(E$4&gt;'Monitor Data'!K541,"",ABS(E$4-'Monitor Data'!K541)))</f>
        <v/>
      </c>
    </row>
    <row r="549" spans="1:5" x14ac:dyDescent="0.25">
      <c r="A549" s="4">
        <v>44737</v>
      </c>
      <c r="B549" s="2" t="str">
        <f>IF(OR('Monitor Data'!D542="",ISBLANK('Monitor Data'!D542)),"",IF(B$4&gt;'Monitor Data'!D542,"",ABS(B$4-'Monitor Data'!D542)))</f>
        <v/>
      </c>
      <c r="C549" s="2">
        <f>IF(OR('Monitor Data'!G542="",ISBLANK('Monitor Data'!G542)),"",IF(C$4&gt;'Monitor Data'!G542,"",ABS(C$4-'Monitor Data'!G542)))</f>
        <v>2.4499999999999993</v>
      </c>
      <c r="D549" s="2">
        <f>IF(OR('Monitor Data'!J542="",ISBLANK('Monitor Data'!J542)),"",IF(D$4&gt;'Monitor Data'!J542,"",ABS(D$4-'Monitor Data'!J542)))</f>
        <v>1.9000000000000021</v>
      </c>
      <c r="E549" s="2">
        <f>IF(ISBLANK('Monitor Data'!K542),"",IF(E$4&gt;'Monitor Data'!K542,"",ABS(E$4-'Monitor Data'!K542)))</f>
        <v>8.3000000000000007</v>
      </c>
    </row>
    <row r="550" spans="1:5" x14ac:dyDescent="0.25">
      <c r="A550" s="4">
        <v>44738</v>
      </c>
      <c r="B550" s="2" t="str">
        <f>IF(OR('Monitor Data'!D543="",ISBLANK('Monitor Data'!D543)),"",IF(B$4&gt;'Monitor Data'!D543,"",ABS(B$4-'Monitor Data'!D543)))</f>
        <v/>
      </c>
      <c r="C550" s="2" t="str">
        <f>IF(OR('Monitor Data'!G543="",ISBLANK('Monitor Data'!G543)),"",IF(C$4&gt;'Monitor Data'!G543,"",ABS(C$4-'Monitor Data'!G543)))</f>
        <v/>
      </c>
      <c r="D550" s="2" t="str">
        <f>IF(OR('Monitor Data'!J543="",ISBLANK('Monitor Data'!J543)),"",IF(D$4&gt;'Monitor Data'!J543,"",ABS(D$4-'Monitor Data'!J543)))</f>
        <v/>
      </c>
      <c r="E550" s="2" t="str">
        <f>IF(ISBLANK('Monitor Data'!K543),"",IF(E$4&gt;'Monitor Data'!K543,"",ABS(E$4-'Monitor Data'!K543)))</f>
        <v/>
      </c>
    </row>
    <row r="551" spans="1:5" x14ac:dyDescent="0.25">
      <c r="A551" s="4">
        <v>44739</v>
      </c>
      <c r="B551" s="2" t="str">
        <f>IF(OR('Monitor Data'!D544="",ISBLANK('Monitor Data'!D544)),"",IF(B$4&gt;'Monitor Data'!D544,"",ABS(B$4-'Monitor Data'!D544)))</f>
        <v/>
      </c>
      <c r="C551" s="2" t="str">
        <f>IF(OR('Monitor Data'!G544="",ISBLANK('Monitor Data'!G544)),"",IF(C$4&gt;'Monitor Data'!G544,"",ABS(C$4-'Monitor Data'!G544)))</f>
        <v/>
      </c>
      <c r="D551" s="2" t="str">
        <f>IF(OR('Monitor Data'!J544="",ISBLANK('Monitor Data'!J544)),"",IF(D$4&gt;'Monitor Data'!J544,"",ABS(D$4-'Monitor Data'!J544)))</f>
        <v/>
      </c>
      <c r="E551" s="2" t="str">
        <f>IF(ISBLANK('Monitor Data'!K544),"",IF(E$4&gt;'Monitor Data'!K544,"",ABS(E$4-'Monitor Data'!K544)))</f>
        <v/>
      </c>
    </row>
    <row r="552" spans="1:5" x14ac:dyDescent="0.25">
      <c r="A552" s="4">
        <v>44740</v>
      </c>
      <c r="B552" s="2">
        <f>IF(OR('Monitor Data'!D545="",ISBLANK('Monitor Data'!D545)),"",IF(B$4&gt;'Monitor Data'!D545,"",ABS(B$4-'Monitor Data'!D545)))</f>
        <v>11.200000000000003</v>
      </c>
      <c r="C552" s="2">
        <f>IF(OR('Monitor Data'!G545="",ISBLANK('Monitor Data'!G545)),"",IF(C$4&gt;'Monitor Data'!G545,"",ABS(C$4-'Monitor Data'!G545)))</f>
        <v>8.9499999999999957</v>
      </c>
      <c r="D552" s="2">
        <f>IF(OR('Monitor Data'!J545="",ISBLANK('Monitor Data'!J545)),"",IF(D$4&gt;'Monitor Data'!J545,"",ABS(D$4-'Monitor Data'!J545)))</f>
        <v>12.300000000000004</v>
      </c>
      <c r="E552" s="2">
        <f>IF(ISBLANK('Monitor Data'!K545),"",IF(E$4&gt;'Monitor Data'!K545,"",ABS(E$4-'Monitor Data'!K545)))</f>
        <v>4.1999999999999993</v>
      </c>
    </row>
    <row r="553" spans="1:5" x14ac:dyDescent="0.25">
      <c r="A553" s="4">
        <v>44741</v>
      </c>
      <c r="B553" s="2" t="str">
        <f>IF(OR('Monitor Data'!D546="",ISBLANK('Monitor Data'!D546)),"",IF(B$4&gt;'Monitor Data'!D546,"",ABS(B$4-'Monitor Data'!D546)))</f>
        <v/>
      </c>
      <c r="C553" s="2" t="str">
        <f>IF(OR('Monitor Data'!G546="",ISBLANK('Monitor Data'!G546)),"",IF(C$4&gt;'Monitor Data'!G546,"",ABS(C$4-'Monitor Data'!G546)))</f>
        <v/>
      </c>
      <c r="D553" s="2" t="str">
        <f>IF(OR('Monitor Data'!J546="",ISBLANK('Monitor Data'!J546)),"",IF(D$4&gt;'Monitor Data'!J546,"",ABS(D$4-'Monitor Data'!J546)))</f>
        <v/>
      </c>
      <c r="E553" s="2" t="str">
        <f>IF(ISBLANK('Monitor Data'!K546),"",IF(E$4&gt;'Monitor Data'!K546,"",ABS(E$4-'Monitor Data'!K546)))</f>
        <v/>
      </c>
    </row>
    <row r="554" spans="1:5" x14ac:dyDescent="0.25">
      <c r="A554" s="4">
        <v>44742</v>
      </c>
      <c r="B554" s="2" t="str">
        <f>IF(OR('Monitor Data'!D547="",ISBLANK('Monitor Data'!D547)),"",IF(B$4&gt;'Monitor Data'!D547,"",ABS(B$4-'Monitor Data'!D547)))</f>
        <v/>
      </c>
      <c r="C554" s="2" t="str">
        <f>IF(OR('Monitor Data'!G547="",ISBLANK('Monitor Data'!G547)),"",IF(C$4&gt;'Monitor Data'!G547,"",ABS(C$4-'Monitor Data'!G547)))</f>
        <v/>
      </c>
      <c r="D554" s="2" t="str">
        <f>IF(OR('Monitor Data'!J547="",ISBLANK('Monitor Data'!J547)),"",IF(D$4&gt;'Monitor Data'!J547,"",ABS(D$4-'Monitor Data'!J547)))</f>
        <v/>
      </c>
      <c r="E554" s="2" t="str">
        <f>IF(ISBLANK('Monitor Data'!K547),"",IF(E$4&gt;'Monitor Data'!K547,"",ABS(E$4-'Monitor Data'!K547)))</f>
        <v/>
      </c>
    </row>
    <row r="555" spans="1:5" x14ac:dyDescent="0.25">
      <c r="A555" s="4">
        <v>44743</v>
      </c>
      <c r="B555" s="2">
        <f>IF(OR('Monitor Data'!D548="",ISBLANK('Monitor Data'!D548)),"",IF(B$4&gt;'Monitor Data'!D548,"",ABS(B$4-'Monitor Data'!D548)))</f>
        <v>18.049999999999997</v>
      </c>
      <c r="C555" s="2">
        <f>IF(OR('Monitor Data'!G548="",ISBLANK('Monitor Data'!G548)),"",IF(C$4&gt;'Monitor Data'!G548,"",ABS(C$4-'Monitor Data'!G548)))</f>
        <v>9.8499999999999979</v>
      </c>
      <c r="D555" s="2">
        <f>IF(OR('Monitor Data'!J548="",ISBLANK('Monitor Data'!J548)),"",IF(D$4&gt;'Monitor Data'!J548,"",ABS(D$4-'Monitor Data'!J548)))</f>
        <v>19.200000000000003</v>
      </c>
      <c r="E555" s="2" t="str">
        <f>IF(ISBLANK('Monitor Data'!K548),"",IF(E$4&gt;'Monitor Data'!K548,"",ABS(E$4-'Monitor Data'!K548)))</f>
        <v/>
      </c>
    </row>
    <row r="556" spans="1:5" x14ac:dyDescent="0.25">
      <c r="A556" s="4">
        <v>44744</v>
      </c>
      <c r="B556" s="2" t="str">
        <f>IF(OR('Monitor Data'!D549="",ISBLANK('Monitor Data'!D549)),"",IF(B$4&gt;'Monitor Data'!D549,"",ABS(B$4-'Monitor Data'!D549)))</f>
        <v/>
      </c>
      <c r="C556" s="2" t="str">
        <f>IF(OR('Monitor Data'!G549="",ISBLANK('Monitor Data'!G549)),"",IF(C$4&gt;'Monitor Data'!G549,"",ABS(C$4-'Monitor Data'!G549)))</f>
        <v/>
      </c>
      <c r="D556" s="2" t="str">
        <f>IF(OR('Monitor Data'!J549="",ISBLANK('Monitor Data'!J549)),"",IF(D$4&gt;'Monitor Data'!J549,"",ABS(D$4-'Monitor Data'!J549)))</f>
        <v/>
      </c>
      <c r="E556" s="2" t="str">
        <f>IF(ISBLANK('Monitor Data'!K549),"",IF(E$4&gt;'Monitor Data'!K549,"",ABS(E$4-'Monitor Data'!K549)))</f>
        <v/>
      </c>
    </row>
    <row r="557" spans="1:5" x14ac:dyDescent="0.25">
      <c r="A557" s="4">
        <v>44745</v>
      </c>
      <c r="B557" s="2" t="str">
        <f>IF(OR('Monitor Data'!D550="",ISBLANK('Monitor Data'!D550)),"",IF(B$4&gt;'Monitor Data'!D550,"",ABS(B$4-'Monitor Data'!D550)))</f>
        <v/>
      </c>
      <c r="C557" s="2" t="str">
        <f>IF(OR('Monitor Data'!G550="",ISBLANK('Monitor Data'!G550)),"",IF(C$4&gt;'Monitor Data'!G550,"",ABS(C$4-'Monitor Data'!G550)))</f>
        <v/>
      </c>
      <c r="D557" s="2" t="str">
        <f>IF(OR('Monitor Data'!J550="",ISBLANK('Monitor Data'!J550)),"",IF(D$4&gt;'Monitor Data'!J550,"",ABS(D$4-'Monitor Data'!J550)))</f>
        <v/>
      </c>
      <c r="E557" s="2" t="str">
        <f>IF(ISBLANK('Monitor Data'!K550),"",IF(E$4&gt;'Monitor Data'!K550,"",ABS(E$4-'Monitor Data'!K550)))</f>
        <v/>
      </c>
    </row>
    <row r="558" spans="1:5" x14ac:dyDescent="0.25">
      <c r="A558" s="4">
        <v>44746</v>
      </c>
      <c r="B558" s="2">
        <f>IF(OR('Monitor Data'!D551="",ISBLANK('Monitor Data'!D551)),"",IF(B$4&gt;'Monitor Data'!D551,"",ABS(B$4-'Monitor Data'!D551)))</f>
        <v>2.3999999999999986</v>
      </c>
      <c r="C558" s="2">
        <f>IF(OR('Monitor Data'!G551="",ISBLANK('Monitor Data'!G551)),"",IF(C$4&gt;'Monitor Data'!G551,"",ABS(C$4-'Monitor Data'!G551)))</f>
        <v>3.5499999999999972</v>
      </c>
      <c r="D558" s="2">
        <f>IF(OR('Monitor Data'!J551="",ISBLANK('Monitor Data'!J551)),"",IF(D$4&gt;'Monitor Data'!J551,"",ABS(D$4-'Monitor Data'!J551)))</f>
        <v>3.9000000000000057</v>
      </c>
      <c r="E558" s="2">
        <f>IF(ISBLANK('Monitor Data'!K551),"",IF(E$4&gt;'Monitor Data'!K551,"",ABS(E$4-'Monitor Data'!K551)))</f>
        <v>4.1999999999999993</v>
      </c>
    </row>
    <row r="559" spans="1:5" x14ac:dyDescent="0.25">
      <c r="A559" s="4">
        <v>44747</v>
      </c>
      <c r="B559" s="2" t="str">
        <f>IF(OR('Monitor Data'!D552="",ISBLANK('Monitor Data'!D552)),"",IF(B$4&gt;'Monitor Data'!D552,"",ABS(B$4-'Monitor Data'!D552)))</f>
        <v/>
      </c>
      <c r="C559" s="2" t="str">
        <f>IF(OR('Monitor Data'!G552="",ISBLANK('Monitor Data'!G552)),"",IF(C$4&gt;'Monitor Data'!G552,"",ABS(C$4-'Monitor Data'!G552)))</f>
        <v/>
      </c>
      <c r="D559" s="2" t="str">
        <f>IF(OR('Monitor Data'!J552="",ISBLANK('Monitor Data'!J552)),"",IF(D$4&gt;'Monitor Data'!J552,"",ABS(D$4-'Monitor Data'!J552)))</f>
        <v/>
      </c>
      <c r="E559" s="2" t="str">
        <f>IF(ISBLANK('Monitor Data'!K552),"",IF(E$4&gt;'Monitor Data'!K552,"",ABS(E$4-'Monitor Data'!K552)))</f>
        <v/>
      </c>
    </row>
    <row r="560" spans="1:5" x14ac:dyDescent="0.25">
      <c r="A560" s="4">
        <v>44748</v>
      </c>
      <c r="B560" s="2" t="str">
        <f>IF(OR('Monitor Data'!D553="",ISBLANK('Monitor Data'!D553)),"",IF(B$4&gt;'Monitor Data'!D553,"",ABS(B$4-'Monitor Data'!D553)))</f>
        <v/>
      </c>
      <c r="C560" s="2" t="str">
        <f>IF(OR('Monitor Data'!G553="",ISBLANK('Monitor Data'!G553)),"",IF(C$4&gt;'Monitor Data'!G553,"",ABS(C$4-'Monitor Data'!G553)))</f>
        <v/>
      </c>
      <c r="D560" s="2" t="str">
        <f>IF(OR('Monitor Data'!J553="",ISBLANK('Monitor Data'!J553)),"",IF(D$4&gt;'Monitor Data'!J553,"",ABS(D$4-'Monitor Data'!J553)))</f>
        <v/>
      </c>
      <c r="E560" s="2" t="str">
        <f>IF(ISBLANK('Monitor Data'!K553),"",IF(E$4&gt;'Monitor Data'!K553,"",ABS(E$4-'Monitor Data'!K553)))</f>
        <v/>
      </c>
    </row>
    <row r="561" spans="1:5" x14ac:dyDescent="0.25">
      <c r="A561" s="4">
        <v>44749</v>
      </c>
      <c r="B561" s="2">
        <f>IF(OR('Monitor Data'!D554="",ISBLANK('Monitor Data'!D554)),"",IF(B$4&gt;'Monitor Data'!D554,"",ABS(B$4-'Monitor Data'!D554)))</f>
        <v>0.75</v>
      </c>
      <c r="C561" s="2" t="str">
        <f>IF(OR('Monitor Data'!G554="",ISBLANK('Monitor Data'!G554)),"",IF(C$4&gt;'Monitor Data'!G554,"",ABS(C$4-'Monitor Data'!G554)))</f>
        <v/>
      </c>
      <c r="D561" s="2">
        <f>IF(OR('Monitor Data'!J554="",ISBLANK('Monitor Data'!J554)),"",IF(D$4&gt;'Monitor Data'!J554,"",ABS(D$4-'Monitor Data'!J554)))</f>
        <v>0.50000000000000355</v>
      </c>
      <c r="E561" s="2" t="str">
        <f>IF(ISBLANK('Monitor Data'!K554),"",IF(E$4&gt;'Monitor Data'!K554,"",ABS(E$4-'Monitor Data'!K554)))</f>
        <v/>
      </c>
    </row>
    <row r="562" spans="1:5" x14ac:dyDescent="0.25">
      <c r="A562" s="4">
        <v>44750</v>
      </c>
      <c r="B562" s="2" t="str">
        <f>IF(OR('Monitor Data'!D555="",ISBLANK('Monitor Data'!D555)),"",IF(B$4&gt;'Monitor Data'!D555,"",ABS(B$4-'Monitor Data'!D555)))</f>
        <v/>
      </c>
      <c r="C562" s="2" t="str">
        <f>IF(OR('Monitor Data'!G555="",ISBLANK('Monitor Data'!G555)),"",IF(C$4&gt;'Monitor Data'!G555,"",ABS(C$4-'Monitor Data'!G555)))</f>
        <v/>
      </c>
      <c r="D562" s="2" t="str">
        <f>IF(OR('Monitor Data'!J555="",ISBLANK('Monitor Data'!J555)),"",IF(D$4&gt;'Monitor Data'!J555,"",ABS(D$4-'Monitor Data'!J555)))</f>
        <v/>
      </c>
      <c r="E562" s="2" t="str">
        <f>IF(ISBLANK('Monitor Data'!K555),"",IF(E$4&gt;'Monitor Data'!K555,"",ABS(E$4-'Monitor Data'!K555)))</f>
        <v/>
      </c>
    </row>
    <row r="563" spans="1:5" x14ac:dyDescent="0.25">
      <c r="A563" s="4">
        <v>44751</v>
      </c>
      <c r="B563" s="2" t="str">
        <f>IF(OR('Monitor Data'!D556="",ISBLANK('Monitor Data'!D556)),"",IF(B$4&gt;'Monitor Data'!D556,"",ABS(B$4-'Monitor Data'!D556)))</f>
        <v/>
      </c>
      <c r="C563" s="2" t="str">
        <f>IF(OR('Monitor Data'!G556="",ISBLANK('Monitor Data'!G556)),"",IF(C$4&gt;'Monitor Data'!G556,"",ABS(C$4-'Monitor Data'!G556)))</f>
        <v/>
      </c>
      <c r="D563" s="2" t="str">
        <f>IF(OR('Monitor Data'!J556="",ISBLANK('Monitor Data'!J556)),"",IF(D$4&gt;'Monitor Data'!J556,"",ABS(D$4-'Monitor Data'!J556)))</f>
        <v/>
      </c>
      <c r="E563" s="2" t="str">
        <f>IF(ISBLANK('Monitor Data'!K556),"",IF(E$4&gt;'Monitor Data'!K556,"",ABS(E$4-'Monitor Data'!K556)))</f>
        <v/>
      </c>
    </row>
    <row r="564" spans="1:5" x14ac:dyDescent="0.25">
      <c r="A564" s="4">
        <v>44752</v>
      </c>
      <c r="B564" s="2" t="str">
        <f>IF(OR('Monitor Data'!D557="",ISBLANK('Monitor Data'!D557)),"",IF(B$4&gt;'Monitor Data'!D557,"",ABS(B$4-'Monitor Data'!D557)))</f>
        <v/>
      </c>
      <c r="C564" s="2" t="str">
        <f>IF(OR('Monitor Data'!G557="",ISBLANK('Monitor Data'!G557)),"",IF(C$4&gt;'Monitor Data'!G557,"",ABS(C$4-'Monitor Data'!G557)))</f>
        <v/>
      </c>
      <c r="D564" s="2" t="str">
        <f>IF(OR('Monitor Data'!J557="",ISBLANK('Monitor Data'!J557)),"",IF(D$4&gt;'Monitor Data'!J557,"",ABS(D$4-'Monitor Data'!J557)))</f>
        <v/>
      </c>
      <c r="E564" s="2" t="str">
        <f>IF(ISBLANK('Monitor Data'!K557),"",IF(E$4&gt;'Monitor Data'!K557,"",ABS(E$4-'Monitor Data'!K557)))</f>
        <v/>
      </c>
    </row>
    <row r="565" spans="1:5" x14ac:dyDescent="0.25">
      <c r="A565" s="4">
        <v>44753</v>
      </c>
      <c r="B565" s="2" t="str">
        <f>IF(OR('Monitor Data'!D558="",ISBLANK('Monitor Data'!D558)),"",IF(B$4&gt;'Monitor Data'!D558,"",ABS(B$4-'Monitor Data'!D558)))</f>
        <v/>
      </c>
      <c r="C565" s="2" t="str">
        <f>IF(OR('Monitor Data'!G558="",ISBLANK('Monitor Data'!G558)),"",IF(C$4&gt;'Monitor Data'!G558,"",ABS(C$4-'Monitor Data'!G558)))</f>
        <v/>
      </c>
      <c r="D565" s="2" t="str">
        <f>IF(OR('Monitor Data'!J558="",ISBLANK('Monitor Data'!J558)),"",IF(D$4&gt;'Monitor Data'!J558,"",ABS(D$4-'Monitor Data'!J558)))</f>
        <v/>
      </c>
      <c r="E565" s="2" t="str">
        <f>IF(ISBLANK('Monitor Data'!K558),"",IF(E$4&gt;'Monitor Data'!K558,"",ABS(E$4-'Monitor Data'!K558)))</f>
        <v/>
      </c>
    </row>
    <row r="566" spans="1:5" x14ac:dyDescent="0.25">
      <c r="A566" s="4">
        <v>44754</v>
      </c>
      <c r="B566" s="2" t="str">
        <f>IF(OR('Monitor Data'!D559="",ISBLANK('Monitor Data'!D559)),"",IF(B$4&gt;'Monitor Data'!D559,"",ABS(B$4-'Monitor Data'!D559)))</f>
        <v/>
      </c>
      <c r="C566" s="2" t="str">
        <f>IF(OR('Monitor Data'!G559="",ISBLANK('Monitor Data'!G559)),"",IF(C$4&gt;'Monitor Data'!G559,"",ABS(C$4-'Monitor Data'!G559)))</f>
        <v/>
      </c>
      <c r="D566" s="2" t="str">
        <f>IF(OR('Monitor Data'!J559="",ISBLANK('Monitor Data'!J559)),"",IF(D$4&gt;'Monitor Data'!J559,"",ABS(D$4-'Monitor Data'!J559)))</f>
        <v/>
      </c>
      <c r="E566" s="2" t="str">
        <f>IF(ISBLANK('Monitor Data'!K559),"",IF(E$4&gt;'Monitor Data'!K559,"",ABS(E$4-'Monitor Data'!K559)))</f>
        <v/>
      </c>
    </row>
    <row r="567" spans="1:5" x14ac:dyDescent="0.25">
      <c r="A567" s="4">
        <v>44755</v>
      </c>
      <c r="B567" s="2">
        <f>IF(OR('Monitor Data'!D560="",ISBLANK('Monitor Data'!D560)),"",IF(B$4&gt;'Monitor Data'!D560,"",ABS(B$4-'Monitor Data'!D560)))</f>
        <v>4.25</v>
      </c>
      <c r="C567" s="2">
        <f>IF(OR('Monitor Data'!G560="",ISBLANK('Monitor Data'!G560)),"",IF(C$4&gt;'Monitor Data'!G560,"",ABS(C$4-'Monitor Data'!G560)))</f>
        <v>8.0499999999999972</v>
      </c>
      <c r="D567" s="2">
        <f>IF(OR('Monitor Data'!J560="",ISBLANK('Monitor Data'!J560)),"",IF(D$4&gt;'Monitor Data'!J560,"",ABS(D$4-'Monitor Data'!J560)))</f>
        <v>5.4000000000000021</v>
      </c>
      <c r="E567" s="2">
        <f>IF(ISBLANK('Monitor Data'!K560),"",IF(E$4&gt;'Monitor Data'!K560,"",ABS(E$4-'Monitor Data'!K560)))</f>
        <v>13.400000000000002</v>
      </c>
    </row>
    <row r="568" spans="1:5" x14ac:dyDescent="0.25">
      <c r="A568" s="4">
        <v>44756</v>
      </c>
      <c r="B568" s="2" t="str">
        <f>IF(OR('Monitor Data'!D561="",ISBLANK('Monitor Data'!D561)),"",IF(B$4&gt;'Monitor Data'!D561,"",ABS(B$4-'Monitor Data'!D561)))</f>
        <v/>
      </c>
      <c r="C568" s="2" t="str">
        <f>IF(OR('Monitor Data'!G561="",ISBLANK('Monitor Data'!G561)),"",IF(C$4&gt;'Monitor Data'!G561,"",ABS(C$4-'Monitor Data'!G561)))</f>
        <v/>
      </c>
      <c r="D568" s="2" t="str">
        <f>IF(OR('Monitor Data'!J561="",ISBLANK('Monitor Data'!J561)),"",IF(D$4&gt;'Monitor Data'!J561,"",ABS(D$4-'Monitor Data'!J561)))</f>
        <v/>
      </c>
      <c r="E568" s="2" t="str">
        <f>IF(ISBLANK('Monitor Data'!K561),"",IF(E$4&gt;'Monitor Data'!K561,"",ABS(E$4-'Monitor Data'!K561)))</f>
        <v/>
      </c>
    </row>
    <row r="569" spans="1:5" x14ac:dyDescent="0.25">
      <c r="A569" s="4">
        <v>44757</v>
      </c>
      <c r="B569" s="2" t="str">
        <f>IF(OR('Monitor Data'!D562="",ISBLANK('Monitor Data'!D562)),"",IF(B$4&gt;'Monitor Data'!D562,"",ABS(B$4-'Monitor Data'!D562)))</f>
        <v/>
      </c>
      <c r="C569" s="2" t="str">
        <f>IF(OR('Monitor Data'!G562="",ISBLANK('Monitor Data'!G562)),"",IF(C$4&gt;'Monitor Data'!G562,"",ABS(C$4-'Monitor Data'!G562)))</f>
        <v/>
      </c>
      <c r="D569" s="2" t="str">
        <f>IF(OR('Monitor Data'!J562="",ISBLANK('Monitor Data'!J562)),"",IF(D$4&gt;'Monitor Data'!J562,"",ABS(D$4-'Monitor Data'!J562)))</f>
        <v/>
      </c>
      <c r="E569" s="2" t="str">
        <f>IF(ISBLANK('Monitor Data'!K562),"",IF(E$4&gt;'Monitor Data'!K562,"",ABS(E$4-'Monitor Data'!K562)))</f>
        <v/>
      </c>
    </row>
    <row r="570" spans="1:5" x14ac:dyDescent="0.25">
      <c r="A570" s="4">
        <v>44758</v>
      </c>
      <c r="B570" s="2" t="str">
        <f>IF(OR('Monitor Data'!D563="",ISBLANK('Monitor Data'!D563)),"",IF(B$4&gt;'Monitor Data'!D563,"",ABS(B$4-'Monitor Data'!D563)))</f>
        <v/>
      </c>
      <c r="C570" s="2">
        <f>IF(OR('Monitor Data'!G563="",ISBLANK('Monitor Data'!G563)),"",IF(C$4&gt;'Monitor Data'!G563,"",ABS(C$4-'Monitor Data'!G563)))</f>
        <v>0.19999999999999929</v>
      </c>
      <c r="D570" s="2">
        <f>IF(OR('Monitor Data'!J563="",ISBLANK('Monitor Data'!J563)),"",IF(D$4&gt;'Monitor Data'!J563,"",ABS(D$4-'Monitor Data'!J563)))</f>
        <v>0.40000000000000213</v>
      </c>
      <c r="E570" s="2">
        <f>IF(ISBLANK('Monitor Data'!K563),"",IF(E$4&gt;'Monitor Data'!K563,"",ABS(E$4-'Monitor Data'!K563)))</f>
        <v>10.400000000000002</v>
      </c>
    </row>
    <row r="571" spans="1:5" x14ac:dyDescent="0.25">
      <c r="A571" s="4">
        <v>44759</v>
      </c>
      <c r="B571" s="2" t="str">
        <f>IF(OR('Monitor Data'!D564="",ISBLANK('Monitor Data'!D564)),"",IF(B$4&gt;'Monitor Data'!D564,"",ABS(B$4-'Monitor Data'!D564)))</f>
        <v/>
      </c>
      <c r="C571" s="2" t="str">
        <f>IF(OR('Monitor Data'!G564="",ISBLANK('Monitor Data'!G564)),"",IF(C$4&gt;'Monitor Data'!G564,"",ABS(C$4-'Monitor Data'!G564)))</f>
        <v/>
      </c>
      <c r="D571" s="2" t="str">
        <f>IF(OR('Monitor Data'!J564="",ISBLANK('Monitor Data'!J564)),"",IF(D$4&gt;'Monitor Data'!J564,"",ABS(D$4-'Monitor Data'!J564)))</f>
        <v/>
      </c>
      <c r="E571" s="2" t="str">
        <f>IF(ISBLANK('Monitor Data'!K564),"",IF(E$4&gt;'Monitor Data'!K564,"",ABS(E$4-'Monitor Data'!K564)))</f>
        <v/>
      </c>
    </row>
    <row r="572" spans="1:5" x14ac:dyDescent="0.25">
      <c r="A572" s="4">
        <v>44760</v>
      </c>
      <c r="B572" s="2" t="str">
        <f>IF(OR('Monitor Data'!D565="",ISBLANK('Monitor Data'!D565)),"",IF(B$4&gt;'Monitor Data'!D565,"",ABS(B$4-'Monitor Data'!D565)))</f>
        <v/>
      </c>
      <c r="C572" s="2" t="str">
        <f>IF(OR('Monitor Data'!G565="",ISBLANK('Monitor Data'!G565)),"",IF(C$4&gt;'Monitor Data'!G565,"",ABS(C$4-'Monitor Data'!G565)))</f>
        <v/>
      </c>
      <c r="D572" s="2" t="str">
        <f>IF(OR('Monitor Data'!J565="",ISBLANK('Monitor Data'!J565)),"",IF(D$4&gt;'Monitor Data'!J565,"",ABS(D$4-'Monitor Data'!J565)))</f>
        <v/>
      </c>
      <c r="E572" s="2" t="str">
        <f>IF(ISBLANK('Monitor Data'!K565),"",IF(E$4&gt;'Monitor Data'!K565,"",ABS(E$4-'Monitor Data'!K565)))</f>
        <v/>
      </c>
    </row>
    <row r="573" spans="1:5" x14ac:dyDescent="0.25">
      <c r="A573" s="4">
        <v>44761</v>
      </c>
      <c r="B573" s="2">
        <f>IF(OR('Monitor Data'!D566="",ISBLANK('Monitor Data'!D566)),"",IF(B$4&gt;'Monitor Data'!D566,"",ABS(B$4-'Monitor Data'!D566)))</f>
        <v>11.350000000000001</v>
      </c>
      <c r="C573" s="2">
        <f>IF(OR('Monitor Data'!G566="",ISBLANK('Monitor Data'!G566)),"",IF(C$4&gt;'Monitor Data'!G566,"",ABS(C$4-'Monitor Data'!G566)))</f>
        <v>10.149999999999999</v>
      </c>
      <c r="D573" s="2">
        <f>IF(OR('Monitor Data'!J566="",ISBLANK('Monitor Data'!J566)),"",IF(D$4&gt;'Monitor Data'!J566,"",ABS(D$4-'Monitor Data'!J566)))</f>
        <v>2.6000000000000014</v>
      </c>
      <c r="E573" s="2">
        <f>IF(ISBLANK('Monitor Data'!K566),"",IF(E$4&gt;'Monitor Data'!K566,"",ABS(E$4-'Monitor Data'!K566)))</f>
        <v>3.3000000000000007</v>
      </c>
    </row>
    <row r="574" spans="1:5" x14ac:dyDescent="0.25">
      <c r="A574" s="4">
        <v>44762</v>
      </c>
      <c r="B574" s="2" t="str">
        <f>IF(OR('Monitor Data'!D567="",ISBLANK('Monitor Data'!D567)),"",IF(B$4&gt;'Monitor Data'!D567,"",ABS(B$4-'Monitor Data'!D567)))</f>
        <v/>
      </c>
      <c r="C574" s="2" t="str">
        <f>IF(OR('Monitor Data'!G567="",ISBLANK('Monitor Data'!G567)),"",IF(C$4&gt;'Monitor Data'!G567,"",ABS(C$4-'Monitor Data'!G567)))</f>
        <v/>
      </c>
      <c r="D574" s="2" t="str">
        <f>IF(OR('Monitor Data'!J567="",ISBLANK('Monitor Data'!J567)),"",IF(D$4&gt;'Monitor Data'!J567,"",ABS(D$4-'Monitor Data'!J567)))</f>
        <v/>
      </c>
      <c r="E574" s="2" t="str">
        <f>IF(ISBLANK('Monitor Data'!K567),"",IF(E$4&gt;'Monitor Data'!K567,"",ABS(E$4-'Monitor Data'!K567)))</f>
        <v/>
      </c>
    </row>
    <row r="575" spans="1:5" x14ac:dyDescent="0.25">
      <c r="A575" s="4">
        <v>44763</v>
      </c>
      <c r="B575" s="2" t="str">
        <f>IF(OR('Monitor Data'!D568="",ISBLANK('Monitor Data'!D568)),"",IF(B$4&gt;'Monitor Data'!D568,"",ABS(B$4-'Monitor Data'!D568)))</f>
        <v/>
      </c>
      <c r="C575" s="2" t="str">
        <f>IF(OR('Monitor Data'!G568="",ISBLANK('Monitor Data'!G568)),"",IF(C$4&gt;'Monitor Data'!G568,"",ABS(C$4-'Monitor Data'!G568)))</f>
        <v/>
      </c>
      <c r="D575" s="2" t="str">
        <f>IF(OR('Monitor Data'!J568="",ISBLANK('Monitor Data'!J568)),"",IF(D$4&gt;'Monitor Data'!J568,"",ABS(D$4-'Monitor Data'!J568)))</f>
        <v/>
      </c>
      <c r="E575" s="2" t="str">
        <f>IF(ISBLANK('Monitor Data'!K568),"",IF(E$4&gt;'Monitor Data'!K568,"",ABS(E$4-'Monitor Data'!K568)))</f>
        <v/>
      </c>
    </row>
    <row r="576" spans="1:5" x14ac:dyDescent="0.25">
      <c r="A576" s="4">
        <v>44764</v>
      </c>
      <c r="B576" s="2">
        <f>IF(OR('Monitor Data'!D569="",ISBLANK('Monitor Data'!D569)),"",IF(B$4&gt;'Monitor Data'!D569,"",ABS(B$4-'Monitor Data'!D569)))</f>
        <v>16.349999999999994</v>
      </c>
      <c r="C576" s="2">
        <f>IF(OR('Monitor Data'!G569="",ISBLANK('Monitor Data'!G569)),"",IF(C$4&gt;'Monitor Data'!G569,"",ABS(C$4-'Monitor Data'!G569)))</f>
        <v>6.6999999999999957</v>
      </c>
      <c r="D576" s="2">
        <f>IF(OR('Monitor Data'!J569="",ISBLANK('Monitor Data'!J569)),"",IF(D$4&gt;'Monitor Data'!J569,"",ABS(D$4-'Monitor Data'!J569)))</f>
        <v>5.6000000000000014</v>
      </c>
      <c r="E576" s="2">
        <f>IF(ISBLANK('Monitor Data'!K569),"",IF(E$4&gt;'Monitor Data'!K569,"",ABS(E$4-'Monitor Data'!K569)))</f>
        <v>11.400000000000002</v>
      </c>
    </row>
    <row r="577" spans="1:5" x14ac:dyDescent="0.25">
      <c r="A577" s="4">
        <v>44765</v>
      </c>
      <c r="B577" s="2" t="str">
        <f>IF(OR('Monitor Data'!D570="",ISBLANK('Monitor Data'!D570)),"",IF(B$4&gt;'Monitor Data'!D570,"",ABS(B$4-'Monitor Data'!D570)))</f>
        <v/>
      </c>
      <c r="C577" s="2" t="str">
        <f>IF(OR('Monitor Data'!G570="",ISBLANK('Monitor Data'!G570)),"",IF(C$4&gt;'Monitor Data'!G570,"",ABS(C$4-'Monitor Data'!G570)))</f>
        <v/>
      </c>
      <c r="D577" s="2" t="str">
        <f>IF(OR('Monitor Data'!J570="",ISBLANK('Monitor Data'!J570)),"",IF(D$4&gt;'Monitor Data'!J570,"",ABS(D$4-'Monitor Data'!J570)))</f>
        <v/>
      </c>
      <c r="E577" s="2" t="str">
        <f>IF(ISBLANK('Monitor Data'!K570),"",IF(E$4&gt;'Monitor Data'!K570,"",ABS(E$4-'Monitor Data'!K570)))</f>
        <v/>
      </c>
    </row>
    <row r="578" spans="1:5" x14ac:dyDescent="0.25">
      <c r="A578" s="4">
        <v>44766</v>
      </c>
      <c r="B578" s="2" t="str">
        <f>IF(OR('Monitor Data'!D571="",ISBLANK('Monitor Data'!D571)),"",IF(B$4&gt;'Monitor Data'!D571,"",ABS(B$4-'Monitor Data'!D571)))</f>
        <v/>
      </c>
      <c r="C578" s="2" t="str">
        <f>IF(OR('Monitor Data'!G571="",ISBLANK('Monitor Data'!G571)),"",IF(C$4&gt;'Monitor Data'!G571,"",ABS(C$4-'Monitor Data'!G571)))</f>
        <v/>
      </c>
      <c r="D578" s="2" t="str">
        <f>IF(OR('Monitor Data'!J571="",ISBLANK('Monitor Data'!J571)),"",IF(D$4&gt;'Monitor Data'!J571,"",ABS(D$4-'Monitor Data'!J571)))</f>
        <v/>
      </c>
      <c r="E578" s="2" t="str">
        <f>IF(ISBLANK('Monitor Data'!K571),"",IF(E$4&gt;'Monitor Data'!K571,"",ABS(E$4-'Monitor Data'!K571)))</f>
        <v/>
      </c>
    </row>
    <row r="579" spans="1:5" x14ac:dyDescent="0.25">
      <c r="A579" s="4">
        <v>44767</v>
      </c>
      <c r="B579" s="2" t="str">
        <f>IF(OR('Monitor Data'!D572="",ISBLANK('Monitor Data'!D572)),"",IF(B$4&gt;'Monitor Data'!D572,"",ABS(B$4-'Monitor Data'!D572)))</f>
        <v/>
      </c>
      <c r="C579" s="2" t="str">
        <f>IF(OR('Monitor Data'!G572="",ISBLANK('Monitor Data'!G572)),"",IF(C$4&gt;'Monitor Data'!G572,"",ABS(C$4-'Monitor Data'!G572)))</f>
        <v/>
      </c>
      <c r="D579" s="2" t="str">
        <f>IF(OR('Monitor Data'!J572="",ISBLANK('Monitor Data'!J572)),"",IF(D$4&gt;'Monitor Data'!J572,"",ABS(D$4-'Monitor Data'!J572)))</f>
        <v/>
      </c>
      <c r="E579" s="2">
        <f>IF(ISBLANK('Monitor Data'!K572),"",IF(E$4&gt;'Monitor Data'!K572,"",ABS(E$4-'Monitor Data'!K572)))</f>
        <v>2.6999999999999993</v>
      </c>
    </row>
    <row r="580" spans="1:5" x14ac:dyDescent="0.25">
      <c r="A580" s="4">
        <v>44768</v>
      </c>
      <c r="B580" s="2" t="str">
        <f>IF(OR('Monitor Data'!D573="",ISBLANK('Monitor Data'!D573)),"",IF(B$4&gt;'Monitor Data'!D573,"",ABS(B$4-'Monitor Data'!D573)))</f>
        <v/>
      </c>
      <c r="C580" s="2" t="str">
        <f>IF(OR('Monitor Data'!G573="",ISBLANK('Monitor Data'!G573)),"",IF(C$4&gt;'Monitor Data'!G573,"",ABS(C$4-'Monitor Data'!G573)))</f>
        <v/>
      </c>
      <c r="D580" s="2" t="str">
        <f>IF(OR('Monitor Data'!J573="",ISBLANK('Monitor Data'!J573)),"",IF(D$4&gt;'Monitor Data'!J573,"",ABS(D$4-'Monitor Data'!J573)))</f>
        <v/>
      </c>
      <c r="E580" s="2" t="str">
        <f>IF(ISBLANK('Monitor Data'!K573),"",IF(E$4&gt;'Monitor Data'!K573,"",ABS(E$4-'Monitor Data'!K573)))</f>
        <v/>
      </c>
    </row>
    <row r="581" spans="1:5" x14ac:dyDescent="0.25">
      <c r="A581" s="4">
        <v>44769</v>
      </c>
      <c r="B581" s="2" t="str">
        <f>IF(OR('Monitor Data'!D574="",ISBLANK('Monitor Data'!D574)),"",IF(B$4&gt;'Monitor Data'!D574,"",ABS(B$4-'Monitor Data'!D574)))</f>
        <v/>
      </c>
      <c r="C581" s="2" t="str">
        <f>IF(OR('Monitor Data'!G574="",ISBLANK('Monitor Data'!G574)),"",IF(C$4&gt;'Monitor Data'!G574,"",ABS(C$4-'Monitor Data'!G574)))</f>
        <v/>
      </c>
      <c r="D581" s="2" t="str">
        <f>IF(OR('Monitor Data'!J574="",ISBLANK('Monitor Data'!J574)),"",IF(D$4&gt;'Monitor Data'!J574,"",ABS(D$4-'Monitor Data'!J574)))</f>
        <v/>
      </c>
      <c r="E581" s="2" t="str">
        <f>IF(ISBLANK('Monitor Data'!K574),"",IF(E$4&gt;'Monitor Data'!K574,"",ABS(E$4-'Monitor Data'!K574)))</f>
        <v/>
      </c>
    </row>
    <row r="582" spans="1:5" x14ac:dyDescent="0.25">
      <c r="A582" s="4">
        <v>44770</v>
      </c>
      <c r="B582" s="2" t="str">
        <f>IF(OR('Monitor Data'!D575="",ISBLANK('Monitor Data'!D575)),"",IF(B$4&gt;'Monitor Data'!D575,"",ABS(B$4-'Monitor Data'!D575)))</f>
        <v/>
      </c>
      <c r="C582" s="2" t="str">
        <f>IF(OR('Monitor Data'!G575="",ISBLANK('Monitor Data'!G575)),"",IF(C$4&gt;'Monitor Data'!G575,"",ABS(C$4-'Monitor Data'!G575)))</f>
        <v/>
      </c>
      <c r="D582" s="2" t="str">
        <f>IF(OR('Monitor Data'!J575="",ISBLANK('Monitor Data'!J575)),"",IF(D$4&gt;'Monitor Data'!J575,"",ABS(D$4-'Monitor Data'!J575)))</f>
        <v/>
      </c>
      <c r="E582" s="2">
        <f>IF(ISBLANK('Monitor Data'!K575),"",IF(E$4&gt;'Monitor Data'!K575,"",ABS(E$4-'Monitor Data'!K575)))</f>
        <v>4.1000000000000014</v>
      </c>
    </row>
    <row r="583" spans="1:5" x14ac:dyDescent="0.25">
      <c r="A583" s="4">
        <v>44771</v>
      </c>
      <c r="B583" s="2" t="str">
        <f>IF(OR('Monitor Data'!D576="",ISBLANK('Monitor Data'!D576)),"",IF(B$4&gt;'Monitor Data'!D576,"",ABS(B$4-'Monitor Data'!D576)))</f>
        <v/>
      </c>
      <c r="C583" s="2" t="str">
        <f>IF(OR('Monitor Data'!G576="",ISBLANK('Monitor Data'!G576)),"",IF(C$4&gt;'Monitor Data'!G576,"",ABS(C$4-'Monitor Data'!G576)))</f>
        <v/>
      </c>
      <c r="D583" s="2" t="str">
        <f>IF(OR('Monitor Data'!J576="",ISBLANK('Monitor Data'!J576)),"",IF(D$4&gt;'Monitor Data'!J576,"",ABS(D$4-'Monitor Data'!J576)))</f>
        <v/>
      </c>
      <c r="E583" s="2" t="str">
        <f>IF(ISBLANK('Monitor Data'!K576),"",IF(E$4&gt;'Monitor Data'!K576,"",ABS(E$4-'Monitor Data'!K576)))</f>
        <v/>
      </c>
    </row>
    <row r="584" spans="1:5" x14ac:dyDescent="0.25">
      <c r="A584" s="4">
        <v>44772</v>
      </c>
      <c r="B584" s="2" t="str">
        <f>IF(OR('Monitor Data'!D577="",ISBLANK('Monitor Data'!D577)),"",IF(B$4&gt;'Monitor Data'!D577,"",ABS(B$4-'Monitor Data'!D577)))</f>
        <v/>
      </c>
      <c r="C584" s="2" t="str">
        <f>IF(OR('Monitor Data'!G577="",ISBLANK('Monitor Data'!G577)),"",IF(C$4&gt;'Monitor Data'!G577,"",ABS(C$4-'Monitor Data'!G577)))</f>
        <v/>
      </c>
      <c r="D584" s="2" t="str">
        <f>IF(OR('Monitor Data'!J577="",ISBLANK('Monitor Data'!J577)),"",IF(D$4&gt;'Monitor Data'!J577,"",ABS(D$4-'Monitor Data'!J577)))</f>
        <v/>
      </c>
      <c r="E584" s="2" t="str">
        <f>IF(ISBLANK('Monitor Data'!K577),"",IF(E$4&gt;'Monitor Data'!K577,"",ABS(E$4-'Monitor Data'!K577)))</f>
        <v/>
      </c>
    </row>
    <row r="585" spans="1:5" x14ac:dyDescent="0.25">
      <c r="A585" s="4">
        <v>44773</v>
      </c>
      <c r="B585" s="2" t="str">
        <f>IF(OR('Monitor Data'!D578="",ISBLANK('Monitor Data'!D578)),"",IF(B$4&gt;'Monitor Data'!D578,"",ABS(B$4-'Monitor Data'!D578)))</f>
        <v/>
      </c>
      <c r="C585" s="2" t="str">
        <f>IF(OR('Monitor Data'!G578="",ISBLANK('Monitor Data'!G578)),"",IF(C$4&gt;'Monitor Data'!G578,"",ABS(C$4-'Monitor Data'!G578)))</f>
        <v/>
      </c>
      <c r="D585" s="2" t="str">
        <f>IF(OR('Monitor Data'!J578="",ISBLANK('Monitor Data'!J578)),"",IF(D$4&gt;'Monitor Data'!J578,"",ABS(D$4-'Monitor Data'!J578)))</f>
        <v/>
      </c>
      <c r="E585" s="2" t="str">
        <f>IF(ISBLANK('Monitor Data'!K578),"",IF(E$4&gt;'Monitor Data'!K578,"",ABS(E$4-'Monitor Data'!K578)))</f>
        <v/>
      </c>
    </row>
    <row r="586" spans="1:5" x14ac:dyDescent="0.25">
      <c r="A586" s="4">
        <v>44774</v>
      </c>
      <c r="B586" s="2" t="str">
        <f>IF(OR('Monitor Data'!D579="",ISBLANK('Monitor Data'!D579)),"",IF(B$4&gt;'Monitor Data'!D579,"",ABS(B$4-'Monitor Data'!D579)))</f>
        <v/>
      </c>
      <c r="C586" s="2" t="str">
        <f>IF(OR('Monitor Data'!G579="",ISBLANK('Monitor Data'!G579)),"",IF(C$4&gt;'Monitor Data'!G579,"",ABS(C$4-'Monitor Data'!G579)))</f>
        <v/>
      </c>
      <c r="D586" s="2" t="str">
        <f>IF(OR('Monitor Data'!J579="",ISBLANK('Monitor Data'!J579)),"",IF(D$4&gt;'Monitor Data'!J579,"",ABS(D$4-'Monitor Data'!J579)))</f>
        <v/>
      </c>
      <c r="E586" s="2" t="str">
        <f>IF(ISBLANK('Monitor Data'!K579),"",IF(E$4&gt;'Monitor Data'!K579,"",ABS(E$4-'Monitor Data'!K579)))</f>
        <v/>
      </c>
    </row>
    <row r="587" spans="1:5" x14ac:dyDescent="0.25">
      <c r="A587" s="4">
        <v>44775</v>
      </c>
      <c r="B587" s="2" t="str">
        <f>IF(OR('Monitor Data'!D580="",ISBLANK('Monitor Data'!D580)),"",IF(B$4&gt;'Monitor Data'!D580,"",ABS(B$4-'Monitor Data'!D580)))</f>
        <v/>
      </c>
      <c r="C587" s="2" t="str">
        <f>IF(OR('Monitor Data'!G580="",ISBLANK('Monitor Data'!G580)),"",IF(C$4&gt;'Monitor Data'!G580,"",ABS(C$4-'Monitor Data'!G580)))</f>
        <v/>
      </c>
      <c r="D587" s="2" t="str">
        <f>IF(OR('Monitor Data'!J580="",ISBLANK('Monitor Data'!J580)),"",IF(D$4&gt;'Monitor Data'!J580,"",ABS(D$4-'Monitor Data'!J580)))</f>
        <v/>
      </c>
      <c r="E587" s="2" t="str">
        <f>IF(ISBLANK('Monitor Data'!K580),"",IF(E$4&gt;'Monitor Data'!K580,"",ABS(E$4-'Monitor Data'!K580)))</f>
        <v/>
      </c>
    </row>
    <row r="588" spans="1:5" x14ac:dyDescent="0.25">
      <c r="A588" s="4">
        <v>44776</v>
      </c>
      <c r="B588" s="2" t="str">
        <f>IF(OR('Monitor Data'!D581="",ISBLANK('Monitor Data'!D581)),"",IF(B$4&gt;'Monitor Data'!D581,"",ABS(B$4-'Monitor Data'!D581)))</f>
        <v/>
      </c>
      <c r="C588" s="2">
        <f>IF(OR('Monitor Data'!G581="",ISBLANK('Monitor Data'!G581)),"",IF(C$4&gt;'Monitor Data'!G581,"",ABS(C$4-'Monitor Data'!G581)))</f>
        <v>7.5</v>
      </c>
      <c r="D588" s="2">
        <f>IF(OR('Monitor Data'!J581="",ISBLANK('Monitor Data'!J581)),"",IF(D$4&gt;'Monitor Data'!J581,"",ABS(D$4-'Monitor Data'!J581)))</f>
        <v>0.55000000000000426</v>
      </c>
      <c r="E588" s="2">
        <f>IF(ISBLANK('Monitor Data'!K581),"",IF(E$4&gt;'Monitor Data'!K581,"",ABS(E$4-'Monitor Data'!K581)))</f>
        <v>0.70000000000000107</v>
      </c>
    </row>
    <row r="589" spans="1:5" x14ac:dyDescent="0.25">
      <c r="A589" s="4">
        <v>44777</v>
      </c>
      <c r="B589" s="2" t="str">
        <f>IF(OR('Monitor Data'!D582="",ISBLANK('Monitor Data'!D582)),"",IF(B$4&gt;'Monitor Data'!D582,"",ABS(B$4-'Monitor Data'!D582)))</f>
        <v/>
      </c>
      <c r="C589" s="2" t="str">
        <f>IF(OR('Monitor Data'!G582="",ISBLANK('Monitor Data'!G582)),"",IF(C$4&gt;'Monitor Data'!G582,"",ABS(C$4-'Monitor Data'!G582)))</f>
        <v/>
      </c>
      <c r="D589" s="2" t="str">
        <f>IF(OR('Monitor Data'!J582="",ISBLANK('Monitor Data'!J582)),"",IF(D$4&gt;'Monitor Data'!J582,"",ABS(D$4-'Monitor Data'!J582)))</f>
        <v/>
      </c>
      <c r="E589" s="2" t="str">
        <f>IF(ISBLANK('Monitor Data'!K582),"",IF(E$4&gt;'Monitor Data'!K582,"",ABS(E$4-'Monitor Data'!K582)))</f>
        <v/>
      </c>
    </row>
    <row r="590" spans="1:5" x14ac:dyDescent="0.25">
      <c r="A590" s="4">
        <v>44778</v>
      </c>
      <c r="B590" s="2" t="str">
        <f>IF(OR('Monitor Data'!D583="",ISBLANK('Monitor Data'!D583)),"",IF(B$4&gt;'Monitor Data'!D583,"",ABS(B$4-'Monitor Data'!D583)))</f>
        <v/>
      </c>
      <c r="C590" s="2" t="str">
        <f>IF(OR('Monitor Data'!G583="",ISBLANK('Monitor Data'!G583)),"",IF(C$4&gt;'Monitor Data'!G583,"",ABS(C$4-'Monitor Data'!G583)))</f>
        <v/>
      </c>
      <c r="D590" s="2" t="str">
        <f>IF(OR('Monitor Data'!J583="",ISBLANK('Monitor Data'!J583)),"",IF(D$4&gt;'Monitor Data'!J583,"",ABS(D$4-'Monitor Data'!J583)))</f>
        <v/>
      </c>
      <c r="E590" s="2" t="str">
        <f>IF(ISBLANK('Monitor Data'!K583),"",IF(E$4&gt;'Monitor Data'!K583,"",ABS(E$4-'Monitor Data'!K583)))</f>
        <v/>
      </c>
    </row>
    <row r="591" spans="1:5" x14ac:dyDescent="0.25">
      <c r="A591" s="4">
        <v>44779</v>
      </c>
      <c r="B591" s="2">
        <f>IF(OR('Monitor Data'!D584="",ISBLANK('Monitor Data'!D584)),"",IF(B$4&gt;'Monitor Data'!D584,"",ABS(B$4-'Monitor Data'!D584)))</f>
        <v>11.05</v>
      </c>
      <c r="C591" s="2">
        <f>IF(OR('Monitor Data'!G584="",ISBLANK('Monitor Data'!G584)),"",IF(C$4&gt;'Monitor Data'!G584,"",ABS(C$4-'Monitor Data'!G584)))</f>
        <v>12.25</v>
      </c>
      <c r="D591" s="2">
        <f>IF(OR('Monitor Data'!J584="",ISBLANK('Monitor Data'!J584)),"",IF(D$4&gt;'Monitor Data'!J584,"",ABS(D$4-'Monitor Data'!J584)))</f>
        <v>6.2000000000000028</v>
      </c>
      <c r="E591" s="2">
        <f>IF(ISBLANK('Monitor Data'!K584),"",IF(E$4&gt;'Monitor Data'!K584,"",ABS(E$4-'Monitor Data'!K584)))</f>
        <v>12.400000000000002</v>
      </c>
    </row>
    <row r="592" spans="1:5" x14ac:dyDescent="0.25">
      <c r="A592" s="4">
        <v>44780</v>
      </c>
      <c r="B592" s="2" t="str">
        <f>IF(OR('Monitor Data'!D585="",ISBLANK('Monitor Data'!D585)),"",IF(B$4&gt;'Monitor Data'!D585,"",ABS(B$4-'Monitor Data'!D585)))</f>
        <v/>
      </c>
      <c r="C592" s="2" t="str">
        <f>IF(OR('Monitor Data'!G585="",ISBLANK('Monitor Data'!G585)),"",IF(C$4&gt;'Monitor Data'!G585,"",ABS(C$4-'Monitor Data'!G585)))</f>
        <v/>
      </c>
      <c r="D592" s="2" t="str">
        <f>IF(OR('Monitor Data'!J585="",ISBLANK('Monitor Data'!J585)),"",IF(D$4&gt;'Monitor Data'!J585,"",ABS(D$4-'Monitor Data'!J585)))</f>
        <v/>
      </c>
      <c r="E592" s="2" t="str">
        <f>IF(ISBLANK('Monitor Data'!K585),"",IF(E$4&gt;'Monitor Data'!K585,"",ABS(E$4-'Monitor Data'!K585)))</f>
        <v/>
      </c>
    </row>
    <row r="593" spans="1:5" x14ac:dyDescent="0.25">
      <c r="A593" s="4">
        <v>44781</v>
      </c>
      <c r="B593" s="2" t="str">
        <f>IF(OR('Monitor Data'!D586="",ISBLANK('Monitor Data'!D586)),"",IF(B$4&gt;'Monitor Data'!D586,"",ABS(B$4-'Monitor Data'!D586)))</f>
        <v/>
      </c>
      <c r="C593" s="2" t="str">
        <f>IF(OR('Monitor Data'!G586="",ISBLANK('Monitor Data'!G586)),"",IF(C$4&gt;'Monitor Data'!G586,"",ABS(C$4-'Monitor Data'!G586)))</f>
        <v/>
      </c>
      <c r="D593" s="2" t="str">
        <f>IF(OR('Monitor Data'!J586="",ISBLANK('Monitor Data'!J586)),"",IF(D$4&gt;'Monitor Data'!J586,"",ABS(D$4-'Monitor Data'!J586)))</f>
        <v/>
      </c>
      <c r="E593" s="2" t="str">
        <f>IF(ISBLANK('Monitor Data'!K586),"",IF(E$4&gt;'Monitor Data'!K586,"",ABS(E$4-'Monitor Data'!K586)))</f>
        <v/>
      </c>
    </row>
    <row r="594" spans="1:5" x14ac:dyDescent="0.25">
      <c r="A594" s="4">
        <v>44782</v>
      </c>
      <c r="B594" s="2" t="str">
        <f>IF(OR('Monitor Data'!D587="",ISBLANK('Monitor Data'!D587)),"",IF(B$4&gt;'Monitor Data'!D587,"",ABS(B$4-'Monitor Data'!D587)))</f>
        <v/>
      </c>
      <c r="C594" s="2" t="str">
        <f>IF(OR('Monitor Data'!G587="",ISBLANK('Monitor Data'!G587)),"",IF(C$4&gt;'Monitor Data'!G587,"",ABS(C$4-'Monitor Data'!G587)))</f>
        <v/>
      </c>
      <c r="D594" s="2" t="str">
        <f>IF(OR('Monitor Data'!J587="",ISBLANK('Monitor Data'!J587)),"",IF(D$4&gt;'Monitor Data'!J587,"",ABS(D$4-'Monitor Data'!J587)))</f>
        <v/>
      </c>
      <c r="E594" s="2" t="str">
        <f>IF(ISBLANK('Monitor Data'!K587),"",IF(E$4&gt;'Monitor Data'!K587,"",ABS(E$4-'Monitor Data'!K587)))</f>
        <v/>
      </c>
    </row>
    <row r="595" spans="1:5" x14ac:dyDescent="0.25">
      <c r="A595" s="4">
        <v>44783</v>
      </c>
      <c r="B595" s="2" t="str">
        <f>IF(OR('Monitor Data'!D588="",ISBLANK('Monitor Data'!D588)),"",IF(B$4&gt;'Monitor Data'!D588,"",ABS(B$4-'Monitor Data'!D588)))</f>
        <v/>
      </c>
      <c r="C595" s="2" t="str">
        <f>IF(OR('Monitor Data'!G588="",ISBLANK('Monitor Data'!G588)),"",IF(C$4&gt;'Monitor Data'!G588,"",ABS(C$4-'Monitor Data'!G588)))</f>
        <v/>
      </c>
      <c r="D595" s="2" t="str">
        <f>IF(OR('Monitor Data'!J588="",ISBLANK('Monitor Data'!J588)),"",IF(D$4&gt;'Monitor Data'!J588,"",ABS(D$4-'Monitor Data'!J588)))</f>
        <v/>
      </c>
      <c r="E595" s="2" t="str">
        <f>IF(ISBLANK('Monitor Data'!K588),"",IF(E$4&gt;'Monitor Data'!K588,"",ABS(E$4-'Monitor Data'!K588)))</f>
        <v/>
      </c>
    </row>
    <row r="596" spans="1:5" x14ac:dyDescent="0.25">
      <c r="A596" s="4">
        <v>44784</v>
      </c>
      <c r="B596" s="2" t="str">
        <f>IF(OR('Monitor Data'!D589="",ISBLANK('Monitor Data'!D589)),"",IF(B$4&gt;'Monitor Data'!D589,"",ABS(B$4-'Monitor Data'!D589)))</f>
        <v/>
      </c>
      <c r="C596" s="2" t="str">
        <f>IF(OR('Monitor Data'!G589="",ISBLANK('Monitor Data'!G589)),"",IF(C$4&gt;'Monitor Data'!G589,"",ABS(C$4-'Monitor Data'!G589)))</f>
        <v/>
      </c>
      <c r="D596" s="2" t="str">
        <f>IF(OR('Monitor Data'!J589="",ISBLANK('Monitor Data'!J589)),"",IF(D$4&gt;'Monitor Data'!J589,"",ABS(D$4-'Monitor Data'!J589)))</f>
        <v/>
      </c>
      <c r="E596" s="2" t="str">
        <f>IF(ISBLANK('Monitor Data'!K589),"",IF(E$4&gt;'Monitor Data'!K589,"",ABS(E$4-'Monitor Data'!K589)))</f>
        <v/>
      </c>
    </row>
    <row r="597" spans="1:5" x14ac:dyDescent="0.25">
      <c r="A597" s="4">
        <v>44785</v>
      </c>
      <c r="B597" s="2" t="str">
        <f>IF(OR('Monitor Data'!D590="",ISBLANK('Monitor Data'!D590)),"",IF(B$4&gt;'Monitor Data'!D590,"",ABS(B$4-'Monitor Data'!D590)))</f>
        <v/>
      </c>
      <c r="C597" s="2">
        <f>IF(OR('Monitor Data'!G590="",ISBLANK('Monitor Data'!G590)),"",IF(C$4&gt;'Monitor Data'!G590,"",ABS(C$4-'Monitor Data'!G590)))</f>
        <v>5.5499999999999972</v>
      </c>
      <c r="D597" s="2" t="str">
        <f>IF(OR('Monitor Data'!J590="",ISBLANK('Monitor Data'!J590)),"",IF(D$4&gt;'Monitor Data'!J590,"",ABS(D$4-'Monitor Data'!J590)))</f>
        <v/>
      </c>
      <c r="E597" s="2">
        <f>IF(ISBLANK('Monitor Data'!K590),"",IF(E$4&gt;'Monitor Data'!K590,"",ABS(E$4-'Monitor Data'!K590)))</f>
        <v>0.10000000000000142</v>
      </c>
    </row>
    <row r="598" spans="1:5" x14ac:dyDescent="0.25">
      <c r="A598" s="4">
        <v>44786</v>
      </c>
      <c r="B598" s="2" t="str">
        <f>IF(OR('Monitor Data'!D591="",ISBLANK('Monitor Data'!D591)),"",IF(B$4&gt;'Monitor Data'!D591,"",ABS(B$4-'Monitor Data'!D591)))</f>
        <v/>
      </c>
      <c r="C598" s="2" t="str">
        <f>IF(OR('Monitor Data'!G591="",ISBLANK('Monitor Data'!G591)),"",IF(C$4&gt;'Monitor Data'!G591,"",ABS(C$4-'Monitor Data'!G591)))</f>
        <v/>
      </c>
      <c r="D598" s="2" t="str">
        <f>IF(OR('Monitor Data'!J591="",ISBLANK('Monitor Data'!J591)),"",IF(D$4&gt;'Monitor Data'!J591,"",ABS(D$4-'Monitor Data'!J591)))</f>
        <v/>
      </c>
      <c r="E598" s="2" t="str">
        <f>IF(ISBLANK('Monitor Data'!K591),"",IF(E$4&gt;'Monitor Data'!K591,"",ABS(E$4-'Monitor Data'!K591)))</f>
        <v/>
      </c>
    </row>
    <row r="599" spans="1:5" x14ac:dyDescent="0.25">
      <c r="A599" s="4">
        <v>44787</v>
      </c>
      <c r="B599" s="2" t="str">
        <f>IF(OR('Monitor Data'!D592="",ISBLANK('Monitor Data'!D592)),"",IF(B$4&gt;'Monitor Data'!D592,"",ABS(B$4-'Monitor Data'!D592)))</f>
        <v/>
      </c>
      <c r="C599" s="2" t="str">
        <f>IF(OR('Monitor Data'!G592="",ISBLANK('Monitor Data'!G592)),"",IF(C$4&gt;'Monitor Data'!G592,"",ABS(C$4-'Monitor Data'!G592)))</f>
        <v/>
      </c>
      <c r="D599" s="2" t="str">
        <f>IF(OR('Monitor Data'!J592="",ISBLANK('Monitor Data'!J592)),"",IF(D$4&gt;'Monitor Data'!J592,"",ABS(D$4-'Monitor Data'!J592)))</f>
        <v/>
      </c>
      <c r="E599" s="2" t="str">
        <f>IF(ISBLANK('Monitor Data'!K592),"",IF(E$4&gt;'Monitor Data'!K592,"",ABS(E$4-'Monitor Data'!K592)))</f>
        <v/>
      </c>
    </row>
    <row r="600" spans="1:5" x14ac:dyDescent="0.25">
      <c r="A600" s="4">
        <v>44788</v>
      </c>
      <c r="B600" s="2" t="str">
        <f>IF(OR('Monitor Data'!D593="",ISBLANK('Monitor Data'!D593)),"",IF(B$4&gt;'Monitor Data'!D593,"",ABS(B$4-'Monitor Data'!D593)))</f>
        <v/>
      </c>
      <c r="C600" s="2" t="str">
        <f>IF(OR('Monitor Data'!G593="",ISBLANK('Monitor Data'!G593)),"",IF(C$4&gt;'Monitor Data'!G593,"",ABS(C$4-'Monitor Data'!G593)))</f>
        <v/>
      </c>
      <c r="D600" s="2" t="str">
        <f>IF(OR('Monitor Data'!J593="",ISBLANK('Monitor Data'!J593)),"",IF(D$4&gt;'Monitor Data'!J593,"",ABS(D$4-'Monitor Data'!J593)))</f>
        <v/>
      </c>
      <c r="E600" s="2">
        <f>IF(ISBLANK('Monitor Data'!K593),"",IF(E$4&gt;'Monitor Data'!K593,"",ABS(E$4-'Monitor Data'!K593)))</f>
        <v>0.20000000000000107</v>
      </c>
    </row>
    <row r="601" spans="1:5" x14ac:dyDescent="0.25">
      <c r="A601" s="4">
        <v>44789</v>
      </c>
      <c r="B601" s="2" t="str">
        <f>IF(OR('Monitor Data'!D594="",ISBLANK('Monitor Data'!D594)),"",IF(B$4&gt;'Monitor Data'!D594,"",ABS(B$4-'Monitor Data'!D594)))</f>
        <v/>
      </c>
      <c r="C601" s="2" t="str">
        <f>IF(OR('Monitor Data'!G594="",ISBLANK('Monitor Data'!G594)),"",IF(C$4&gt;'Monitor Data'!G594,"",ABS(C$4-'Monitor Data'!G594)))</f>
        <v/>
      </c>
      <c r="D601" s="2" t="str">
        <f>IF(OR('Monitor Data'!J594="",ISBLANK('Monitor Data'!J594)),"",IF(D$4&gt;'Monitor Data'!J594,"",ABS(D$4-'Monitor Data'!J594)))</f>
        <v/>
      </c>
      <c r="E601" s="2" t="str">
        <f>IF(ISBLANK('Monitor Data'!K594),"",IF(E$4&gt;'Monitor Data'!K594,"",ABS(E$4-'Monitor Data'!K594)))</f>
        <v/>
      </c>
    </row>
    <row r="602" spans="1:5" x14ac:dyDescent="0.25">
      <c r="A602" s="4">
        <v>44790</v>
      </c>
      <c r="B602" s="2" t="str">
        <f>IF(OR('Monitor Data'!D595="",ISBLANK('Monitor Data'!D595)),"",IF(B$4&gt;'Monitor Data'!D595,"",ABS(B$4-'Monitor Data'!D595)))</f>
        <v/>
      </c>
      <c r="C602" s="2" t="str">
        <f>IF(OR('Monitor Data'!G595="",ISBLANK('Monitor Data'!G595)),"",IF(C$4&gt;'Monitor Data'!G595,"",ABS(C$4-'Monitor Data'!G595)))</f>
        <v/>
      </c>
      <c r="D602" s="2" t="str">
        <f>IF(OR('Monitor Data'!J595="",ISBLANK('Monitor Data'!J595)),"",IF(D$4&gt;'Monitor Data'!J595,"",ABS(D$4-'Monitor Data'!J595)))</f>
        <v/>
      </c>
      <c r="E602" s="2" t="str">
        <f>IF(ISBLANK('Monitor Data'!K595),"",IF(E$4&gt;'Monitor Data'!K595,"",ABS(E$4-'Monitor Data'!K595)))</f>
        <v/>
      </c>
    </row>
    <row r="603" spans="1:5" x14ac:dyDescent="0.25">
      <c r="A603" s="4">
        <v>44791</v>
      </c>
      <c r="B603" s="2">
        <f>IF(OR('Monitor Data'!D596="",ISBLANK('Monitor Data'!D596)),"",IF(B$4&gt;'Monitor Data'!D596,"",ABS(B$4-'Monitor Data'!D596)))</f>
        <v>14.75</v>
      </c>
      <c r="C603" s="2">
        <f>IF(OR('Monitor Data'!G596="",ISBLANK('Monitor Data'!G596)),"",IF(C$4&gt;'Monitor Data'!G596,"",ABS(C$4-'Monitor Data'!G596)))</f>
        <v>3.9499999999999993</v>
      </c>
      <c r="D603" s="2">
        <f>IF(OR('Monitor Data'!J596="",ISBLANK('Monitor Data'!J596)),"",IF(D$4&gt;'Monitor Data'!J596,"",ABS(D$4-'Monitor Data'!J596)))</f>
        <v>7.0000000000000036</v>
      </c>
      <c r="E603" s="2">
        <f>IF(ISBLANK('Monitor Data'!K596),"",IF(E$4&gt;'Monitor Data'!K596,"",ABS(E$4-'Monitor Data'!K596)))</f>
        <v>4.9000000000000021</v>
      </c>
    </row>
    <row r="604" spans="1:5" x14ac:dyDescent="0.25">
      <c r="A604" s="4">
        <v>44792</v>
      </c>
      <c r="B604" s="2" t="str">
        <f>IF(OR('Monitor Data'!D597="",ISBLANK('Monitor Data'!D597)),"",IF(B$4&gt;'Monitor Data'!D597,"",ABS(B$4-'Monitor Data'!D597)))</f>
        <v/>
      </c>
      <c r="C604" s="2" t="str">
        <f>IF(OR('Monitor Data'!G597="",ISBLANK('Monitor Data'!G597)),"",IF(C$4&gt;'Monitor Data'!G597,"",ABS(C$4-'Monitor Data'!G597)))</f>
        <v/>
      </c>
      <c r="D604" s="2" t="str">
        <f>IF(OR('Monitor Data'!J597="",ISBLANK('Monitor Data'!J597)),"",IF(D$4&gt;'Monitor Data'!J597,"",ABS(D$4-'Monitor Data'!J597)))</f>
        <v/>
      </c>
      <c r="E604" s="2" t="str">
        <f>IF(ISBLANK('Monitor Data'!K597),"",IF(E$4&gt;'Monitor Data'!K597,"",ABS(E$4-'Monitor Data'!K597)))</f>
        <v/>
      </c>
    </row>
    <row r="605" spans="1:5" x14ac:dyDescent="0.25">
      <c r="A605" s="4">
        <v>44793</v>
      </c>
      <c r="B605" s="2" t="str">
        <f>IF(OR('Monitor Data'!D598="",ISBLANK('Monitor Data'!D598)),"",IF(B$4&gt;'Monitor Data'!D598,"",ABS(B$4-'Monitor Data'!D598)))</f>
        <v/>
      </c>
      <c r="C605" s="2" t="str">
        <f>IF(OR('Monitor Data'!G598="",ISBLANK('Monitor Data'!G598)),"",IF(C$4&gt;'Monitor Data'!G598,"",ABS(C$4-'Monitor Data'!G598)))</f>
        <v/>
      </c>
      <c r="D605" s="2" t="str">
        <f>IF(OR('Monitor Data'!J598="",ISBLANK('Monitor Data'!J598)),"",IF(D$4&gt;'Monitor Data'!J598,"",ABS(D$4-'Monitor Data'!J598)))</f>
        <v/>
      </c>
      <c r="E605" s="2" t="str">
        <f>IF(ISBLANK('Monitor Data'!K598),"",IF(E$4&gt;'Monitor Data'!K598,"",ABS(E$4-'Monitor Data'!K598)))</f>
        <v/>
      </c>
    </row>
    <row r="606" spans="1:5" x14ac:dyDescent="0.25">
      <c r="A606" s="4">
        <v>44794</v>
      </c>
      <c r="B606" s="2" t="str">
        <f>IF(OR('Monitor Data'!D599="",ISBLANK('Monitor Data'!D599)),"",IF(B$4&gt;'Monitor Data'!D599,"",ABS(B$4-'Monitor Data'!D599)))</f>
        <v/>
      </c>
      <c r="C606" s="2" t="str">
        <f>IF(OR('Monitor Data'!G599="",ISBLANK('Monitor Data'!G599)),"",IF(C$4&gt;'Monitor Data'!G599,"",ABS(C$4-'Monitor Data'!G599)))</f>
        <v/>
      </c>
      <c r="D606" s="2" t="str">
        <f>IF(OR('Monitor Data'!J599="",ISBLANK('Monitor Data'!J599)),"",IF(D$4&gt;'Monitor Data'!J599,"",ABS(D$4-'Monitor Data'!J599)))</f>
        <v/>
      </c>
      <c r="E606" s="2" t="str">
        <f>IF(ISBLANK('Monitor Data'!K599),"",IF(E$4&gt;'Monitor Data'!K599,"",ABS(E$4-'Monitor Data'!K599)))</f>
        <v/>
      </c>
    </row>
    <row r="607" spans="1:5" x14ac:dyDescent="0.25">
      <c r="A607" s="4">
        <v>44795</v>
      </c>
      <c r="B607" s="2" t="str">
        <f>IF(OR('Monitor Data'!D600="",ISBLANK('Monitor Data'!D600)),"",IF(B$4&gt;'Monitor Data'!D600,"",ABS(B$4-'Monitor Data'!D600)))</f>
        <v/>
      </c>
      <c r="C607" s="2" t="str">
        <f>IF(OR('Monitor Data'!G600="",ISBLANK('Monitor Data'!G600)),"",IF(C$4&gt;'Monitor Data'!G600,"",ABS(C$4-'Monitor Data'!G600)))</f>
        <v/>
      </c>
      <c r="D607" s="2" t="str">
        <f>IF(OR('Monitor Data'!J600="",ISBLANK('Monitor Data'!J600)),"",IF(D$4&gt;'Monitor Data'!J600,"",ABS(D$4-'Monitor Data'!J600)))</f>
        <v/>
      </c>
      <c r="E607" s="2" t="str">
        <f>IF(ISBLANK('Monitor Data'!K600),"",IF(E$4&gt;'Monitor Data'!K600,"",ABS(E$4-'Monitor Data'!K600)))</f>
        <v/>
      </c>
    </row>
    <row r="608" spans="1:5" x14ac:dyDescent="0.25">
      <c r="A608" s="4">
        <v>44796</v>
      </c>
      <c r="B608" s="2" t="str">
        <f>IF(OR('Monitor Data'!D601="",ISBLANK('Monitor Data'!D601)),"",IF(B$4&gt;'Monitor Data'!D601,"",ABS(B$4-'Monitor Data'!D601)))</f>
        <v/>
      </c>
      <c r="C608" s="2" t="str">
        <f>IF(OR('Monitor Data'!G601="",ISBLANK('Monitor Data'!G601)),"",IF(C$4&gt;'Monitor Data'!G601,"",ABS(C$4-'Monitor Data'!G601)))</f>
        <v/>
      </c>
      <c r="D608" s="2" t="str">
        <f>IF(OR('Monitor Data'!J601="",ISBLANK('Monitor Data'!J601)),"",IF(D$4&gt;'Monitor Data'!J601,"",ABS(D$4-'Monitor Data'!J601)))</f>
        <v/>
      </c>
      <c r="E608" s="2" t="str">
        <f>IF(ISBLANK('Monitor Data'!K601),"",IF(E$4&gt;'Monitor Data'!K601,"",ABS(E$4-'Monitor Data'!K601)))</f>
        <v/>
      </c>
    </row>
    <row r="609" spans="1:5" x14ac:dyDescent="0.25">
      <c r="A609" s="4">
        <v>44797</v>
      </c>
      <c r="B609" s="2">
        <f>IF(OR('Monitor Data'!D602="",ISBLANK('Monitor Data'!D602)),"",IF(B$4&gt;'Monitor Data'!D602,"",ABS(B$4-'Monitor Data'!D602)))</f>
        <v>15.950000000000003</v>
      </c>
      <c r="C609" s="2">
        <f>IF(OR('Monitor Data'!G602="",ISBLANK('Monitor Data'!G602)),"",IF(C$4&gt;'Monitor Data'!G602,"",ABS(C$4-'Monitor Data'!G602)))</f>
        <v>12.149999999999999</v>
      </c>
      <c r="D609" s="2">
        <f>IF(OR('Monitor Data'!J602="",ISBLANK('Monitor Data'!J602)),"",IF(D$4&gt;'Monitor Data'!J602,"",ABS(D$4-'Monitor Data'!J602)))</f>
        <v>5.9000000000000021</v>
      </c>
      <c r="E609" s="2">
        <f>IF(ISBLANK('Monitor Data'!K602),"",IF(E$4&gt;'Monitor Data'!K602,"",ABS(E$4-'Monitor Data'!K602)))</f>
        <v>9.9000000000000021</v>
      </c>
    </row>
    <row r="610" spans="1:5" x14ac:dyDescent="0.25">
      <c r="A610" s="4">
        <v>44798</v>
      </c>
      <c r="B610" s="2" t="str">
        <f>IF(OR('Monitor Data'!D603="",ISBLANK('Monitor Data'!D603)),"",IF(B$4&gt;'Monitor Data'!D603,"",ABS(B$4-'Monitor Data'!D603)))</f>
        <v/>
      </c>
      <c r="C610" s="2" t="str">
        <f>IF(OR('Monitor Data'!G603="",ISBLANK('Monitor Data'!G603)),"",IF(C$4&gt;'Monitor Data'!G603,"",ABS(C$4-'Monitor Data'!G603)))</f>
        <v/>
      </c>
      <c r="D610" s="2" t="str">
        <f>IF(OR('Monitor Data'!J603="",ISBLANK('Monitor Data'!J603)),"",IF(D$4&gt;'Monitor Data'!J603,"",ABS(D$4-'Monitor Data'!J603)))</f>
        <v/>
      </c>
      <c r="E610" s="2" t="str">
        <f>IF(ISBLANK('Monitor Data'!K603),"",IF(E$4&gt;'Monitor Data'!K603,"",ABS(E$4-'Monitor Data'!K603)))</f>
        <v/>
      </c>
    </row>
    <row r="611" spans="1:5" x14ac:dyDescent="0.25">
      <c r="A611" s="4">
        <v>44799</v>
      </c>
      <c r="B611" s="2" t="str">
        <f>IF(OR('Monitor Data'!D604="",ISBLANK('Monitor Data'!D604)),"",IF(B$4&gt;'Monitor Data'!D604,"",ABS(B$4-'Monitor Data'!D604)))</f>
        <v/>
      </c>
      <c r="C611" s="2" t="str">
        <f>IF(OR('Monitor Data'!G604="",ISBLANK('Monitor Data'!G604)),"",IF(C$4&gt;'Monitor Data'!G604,"",ABS(C$4-'Monitor Data'!G604)))</f>
        <v/>
      </c>
      <c r="D611" s="2" t="str">
        <f>IF(OR('Monitor Data'!J604="",ISBLANK('Monitor Data'!J604)),"",IF(D$4&gt;'Monitor Data'!J604,"",ABS(D$4-'Monitor Data'!J604)))</f>
        <v/>
      </c>
      <c r="E611" s="2" t="str">
        <f>IF(ISBLANK('Monitor Data'!K604),"",IF(E$4&gt;'Monitor Data'!K604,"",ABS(E$4-'Monitor Data'!K604)))</f>
        <v/>
      </c>
    </row>
    <row r="612" spans="1:5" x14ac:dyDescent="0.25">
      <c r="A612" s="4">
        <v>44800</v>
      </c>
      <c r="B612" s="2">
        <f>IF(OR('Monitor Data'!D605="",ISBLANK('Monitor Data'!D605)),"",IF(B$4&gt;'Monitor Data'!D605,"",ABS(B$4-'Monitor Data'!D605)))</f>
        <v>0.55000000000000071</v>
      </c>
      <c r="C612" s="2">
        <f>IF(OR('Monitor Data'!G605="",ISBLANK('Monitor Data'!G605)),"",IF(C$4&gt;'Monitor Data'!G605,"",ABS(C$4-'Monitor Data'!G605)))</f>
        <v>6.3499999999999979</v>
      </c>
      <c r="D612" s="2" t="str">
        <f>IF(OR('Monitor Data'!J605="",ISBLANK('Monitor Data'!J605)),"",IF(D$4&gt;'Monitor Data'!J605,"",ABS(D$4-'Monitor Data'!J605)))</f>
        <v/>
      </c>
      <c r="E612" s="2">
        <f>IF(ISBLANK('Monitor Data'!K605),"",IF(E$4&gt;'Monitor Data'!K605,"",ABS(E$4-'Monitor Data'!K605)))</f>
        <v>4.4000000000000021</v>
      </c>
    </row>
    <row r="613" spans="1:5" x14ac:dyDescent="0.25">
      <c r="A613" s="4">
        <v>44801</v>
      </c>
      <c r="B613" s="2" t="str">
        <f>IF(OR('Monitor Data'!D606="",ISBLANK('Monitor Data'!D606)),"",IF(B$4&gt;'Monitor Data'!D606,"",ABS(B$4-'Monitor Data'!D606)))</f>
        <v/>
      </c>
      <c r="C613" s="2" t="str">
        <f>IF(OR('Monitor Data'!G606="",ISBLANK('Monitor Data'!G606)),"",IF(C$4&gt;'Monitor Data'!G606,"",ABS(C$4-'Monitor Data'!G606)))</f>
        <v/>
      </c>
      <c r="D613" s="2" t="str">
        <f>IF(OR('Monitor Data'!J606="",ISBLANK('Monitor Data'!J606)),"",IF(D$4&gt;'Monitor Data'!J606,"",ABS(D$4-'Monitor Data'!J606)))</f>
        <v/>
      </c>
      <c r="E613" s="2" t="str">
        <f>IF(ISBLANK('Monitor Data'!K606),"",IF(E$4&gt;'Monitor Data'!K606,"",ABS(E$4-'Monitor Data'!K606)))</f>
        <v/>
      </c>
    </row>
    <row r="614" spans="1:5" x14ac:dyDescent="0.25">
      <c r="A614" s="4">
        <v>44802</v>
      </c>
      <c r="B614" s="2" t="str">
        <f>IF(OR('Monitor Data'!D607="",ISBLANK('Monitor Data'!D607)),"",IF(B$4&gt;'Monitor Data'!D607,"",ABS(B$4-'Monitor Data'!D607)))</f>
        <v/>
      </c>
      <c r="C614" s="2" t="str">
        <f>IF(OR('Monitor Data'!G607="",ISBLANK('Monitor Data'!G607)),"",IF(C$4&gt;'Monitor Data'!G607,"",ABS(C$4-'Monitor Data'!G607)))</f>
        <v/>
      </c>
      <c r="D614" s="2" t="str">
        <f>IF(OR('Monitor Data'!J607="",ISBLANK('Monitor Data'!J607)),"",IF(D$4&gt;'Monitor Data'!J607,"",ABS(D$4-'Monitor Data'!J607)))</f>
        <v/>
      </c>
      <c r="E614" s="2" t="str">
        <f>IF(ISBLANK('Monitor Data'!K607),"",IF(E$4&gt;'Monitor Data'!K607,"",ABS(E$4-'Monitor Data'!K607)))</f>
        <v/>
      </c>
    </row>
    <row r="615" spans="1:5" x14ac:dyDescent="0.25">
      <c r="A615" s="4">
        <v>44803</v>
      </c>
      <c r="B615" s="2">
        <f>IF(OR('Monitor Data'!D608="",ISBLANK('Monitor Data'!D608)),"",IF(B$4&gt;'Monitor Data'!D608,"",ABS(B$4-'Monitor Data'!D608)))</f>
        <v>6.6499999999999986</v>
      </c>
      <c r="C615" s="2">
        <f>IF(OR('Monitor Data'!G608="",ISBLANK('Monitor Data'!G608)),"",IF(C$4&gt;'Monitor Data'!G608,"",ABS(C$4-'Monitor Data'!G608)))</f>
        <v>5.8499999999999979</v>
      </c>
      <c r="D615" s="2">
        <f>IF(OR('Monitor Data'!J608="",ISBLANK('Monitor Data'!J608)),"",IF(D$4&gt;'Monitor Data'!J608,"",ABS(D$4-'Monitor Data'!J608)))</f>
        <v>5.0000000000000036</v>
      </c>
      <c r="E615" s="2">
        <f>IF(ISBLANK('Monitor Data'!K608),"",IF(E$4&gt;'Monitor Data'!K608,"",ABS(E$4-'Monitor Data'!K608)))</f>
        <v>18.000000000000004</v>
      </c>
    </row>
    <row r="616" spans="1:5" x14ac:dyDescent="0.25">
      <c r="A616" s="4">
        <v>44804</v>
      </c>
      <c r="B616" s="2" t="str">
        <f>IF(OR('Monitor Data'!D609="",ISBLANK('Monitor Data'!D609)),"",IF(B$4&gt;'Monitor Data'!D609,"",ABS(B$4-'Monitor Data'!D609)))</f>
        <v/>
      </c>
      <c r="C616" s="2" t="str">
        <f>IF(OR('Monitor Data'!G609="",ISBLANK('Monitor Data'!G609)),"",IF(C$4&gt;'Monitor Data'!G609,"",ABS(C$4-'Monitor Data'!G609)))</f>
        <v/>
      </c>
      <c r="D616" s="2" t="str">
        <f>IF(OR('Monitor Data'!J609="",ISBLANK('Monitor Data'!J609)),"",IF(D$4&gt;'Monitor Data'!J609,"",ABS(D$4-'Monitor Data'!J609)))</f>
        <v/>
      </c>
      <c r="E616" s="2" t="str">
        <f>IF(ISBLANK('Monitor Data'!K609),"",IF(E$4&gt;'Monitor Data'!K609,"",ABS(E$4-'Monitor Data'!K609)))</f>
        <v/>
      </c>
    </row>
    <row r="617" spans="1:5" x14ac:dyDescent="0.25">
      <c r="A617" s="4">
        <v>44805</v>
      </c>
      <c r="B617" s="2" t="str">
        <f>IF(OR('Monitor Data'!D610="",ISBLANK('Monitor Data'!D610)),"",IF(B$4&gt;'Monitor Data'!D610,"",ABS(B$4-'Monitor Data'!D610)))</f>
        <v/>
      </c>
      <c r="C617" s="2" t="str">
        <f>IF(OR('Monitor Data'!G610="",ISBLANK('Monitor Data'!G610)),"",IF(C$4&gt;'Monitor Data'!G610,"",ABS(C$4-'Monitor Data'!G610)))</f>
        <v/>
      </c>
      <c r="D617" s="2" t="str">
        <f>IF(OR('Monitor Data'!J610="",ISBLANK('Monitor Data'!J610)),"",IF(D$4&gt;'Monitor Data'!J610,"",ABS(D$4-'Monitor Data'!J610)))</f>
        <v/>
      </c>
      <c r="E617" s="2" t="str">
        <f>IF(ISBLANK('Monitor Data'!K610),"",IF(E$4&gt;'Monitor Data'!K610,"",ABS(E$4-'Monitor Data'!K610)))</f>
        <v/>
      </c>
    </row>
    <row r="618" spans="1:5" x14ac:dyDescent="0.25">
      <c r="A618" s="4">
        <v>44806</v>
      </c>
      <c r="B618" s="2">
        <f>IF(OR('Monitor Data'!D611="",ISBLANK('Monitor Data'!D611)),"",IF(B$4&gt;'Monitor Data'!D611,"",ABS(B$4-'Monitor Data'!D611)))</f>
        <v>19.200000000000003</v>
      </c>
      <c r="C618" s="2" t="str">
        <f>IF(OR('Monitor Data'!G611="",ISBLANK('Monitor Data'!G611)),"",IF(C$4&gt;'Monitor Data'!G611,"",ABS(C$4-'Monitor Data'!G611)))</f>
        <v/>
      </c>
      <c r="D618" s="2">
        <f>IF(OR('Monitor Data'!J611="",ISBLANK('Monitor Data'!J611)),"",IF(D$4&gt;'Monitor Data'!J611,"",ABS(D$4-'Monitor Data'!J611)))</f>
        <v>7.4000000000000021</v>
      </c>
      <c r="E618" s="2">
        <f>IF(ISBLANK('Monitor Data'!K611),"",IF(E$4&gt;'Monitor Data'!K611,"",ABS(E$4-'Monitor Data'!K611)))</f>
        <v>5</v>
      </c>
    </row>
    <row r="619" spans="1:5" x14ac:dyDescent="0.25">
      <c r="A619" s="4">
        <v>44807</v>
      </c>
      <c r="B619" s="2" t="str">
        <f>IF(OR('Monitor Data'!D612="",ISBLANK('Monitor Data'!D612)),"",IF(B$4&gt;'Monitor Data'!D612,"",ABS(B$4-'Monitor Data'!D612)))</f>
        <v/>
      </c>
      <c r="C619" s="2" t="str">
        <f>IF(OR('Monitor Data'!G612="",ISBLANK('Monitor Data'!G612)),"",IF(C$4&gt;'Monitor Data'!G612,"",ABS(C$4-'Monitor Data'!G612)))</f>
        <v/>
      </c>
      <c r="D619" s="2" t="str">
        <f>IF(OR('Monitor Data'!J612="",ISBLANK('Monitor Data'!J612)),"",IF(D$4&gt;'Monitor Data'!J612,"",ABS(D$4-'Monitor Data'!J612)))</f>
        <v/>
      </c>
      <c r="E619" s="2" t="str">
        <f>IF(ISBLANK('Monitor Data'!K612),"",IF(E$4&gt;'Monitor Data'!K612,"",ABS(E$4-'Monitor Data'!K612)))</f>
        <v/>
      </c>
    </row>
    <row r="620" spans="1:5" x14ac:dyDescent="0.25">
      <c r="A620" s="4">
        <v>44808</v>
      </c>
      <c r="B620" s="2" t="str">
        <f>IF(OR('Monitor Data'!D613="",ISBLANK('Monitor Data'!D613)),"",IF(B$4&gt;'Monitor Data'!D613,"",ABS(B$4-'Monitor Data'!D613)))</f>
        <v/>
      </c>
      <c r="C620" s="2" t="str">
        <f>IF(OR('Monitor Data'!G613="",ISBLANK('Monitor Data'!G613)),"",IF(C$4&gt;'Monitor Data'!G613,"",ABS(C$4-'Monitor Data'!G613)))</f>
        <v/>
      </c>
      <c r="D620" s="2" t="str">
        <f>IF(OR('Monitor Data'!J613="",ISBLANK('Monitor Data'!J613)),"",IF(D$4&gt;'Monitor Data'!J613,"",ABS(D$4-'Monitor Data'!J613)))</f>
        <v/>
      </c>
      <c r="E620" s="2" t="str">
        <f>IF(ISBLANK('Monitor Data'!K613),"",IF(E$4&gt;'Monitor Data'!K613,"",ABS(E$4-'Monitor Data'!K613)))</f>
        <v/>
      </c>
    </row>
    <row r="621" spans="1:5" x14ac:dyDescent="0.25">
      <c r="A621" s="4">
        <v>44809</v>
      </c>
      <c r="B621" s="2" t="str">
        <f>IF(OR('Monitor Data'!D614="",ISBLANK('Monitor Data'!D614)),"",IF(B$4&gt;'Monitor Data'!D614,"",ABS(B$4-'Monitor Data'!D614)))</f>
        <v/>
      </c>
      <c r="C621" s="2" t="str">
        <f>IF(OR('Monitor Data'!G614="",ISBLANK('Monitor Data'!G614)),"",IF(C$4&gt;'Monitor Data'!G614,"",ABS(C$4-'Monitor Data'!G614)))</f>
        <v/>
      </c>
      <c r="D621" s="2" t="str">
        <f>IF(OR('Monitor Data'!J614="",ISBLANK('Monitor Data'!J614)),"",IF(D$4&gt;'Monitor Data'!J614,"",ABS(D$4-'Monitor Data'!J614)))</f>
        <v/>
      </c>
      <c r="E621" s="2">
        <f>IF(ISBLANK('Monitor Data'!K614),"",IF(E$4&gt;'Monitor Data'!K614,"",ABS(E$4-'Monitor Data'!K614)))</f>
        <v>9.3000000000000007</v>
      </c>
    </row>
    <row r="622" spans="1:5" x14ac:dyDescent="0.25">
      <c r="A622" s="4">
        <v>44810</v>
      </c>
      <c r="B622" s="2" t="str">
        <f>IF(OR('Monitor Data'!D615="",ISBLANK('Monitor Data'!D615)),"",IF(B$4&gt;'Monitor Data'!D615,"",ABS(B$4-'Monitor Data'!D615)))</f>
        <v/>
      </c>
      <c r="C622" s="2" t="str">
        <f>IF(OR('Monitor Data'!G615="",ISBLANK('Monitor Data'!G615)),"",IF(C$4&gt;'Monitor Data'!G615,"",ABS(C$4-'Monitor Data'!G615)))</f>
        <v/>
      </c>
      <c r="D622" s="2" t="str">
        <f>IF(OR('Monitor Data'!J615="",ISBLANK('Monitor Data'!J615)),"",IF(D$4&gt;'Monitor Data'!J615,"",ABS(D$4-'Monitor Data'!J615)))</f>
        <v/>
      </c>
      <c r="E622" s="2" t="str">
        <f>IF(ISBLANK('Monitor Data'!K615),"",IF(E$4&gt;'Monitor Data'!K615,"",ABS(E$4-'Monitor Data'!K615)))</f>
        <v/>
      </c>
    </row>
    <row r="623" spans="1:5" x14ac:dyDescent="0.25">
      <c r="A623" s="4">
        <v>44811</v>
      </c>
      <c r="B623" s="2" t="str">
        <f>IF(OR('Monitor Data'!D616="",ISBLANK('Monitor Data'!D616)),"",IF(B$4&gt;'Monitor Data'!D616,"",ABS(B$4-'Monitor Data'!D616)))</f>
        <v/>
      </c>
      <c r="C623" s="2" t="str">
        <f>IF(OR('Monitor Data'!G616="",ISBLANK('Monitor Data'!G616)),"",IF(C$4&gt;'Monitor Data'!G616,"",ABS(C$4-'Monitor Data'!G616)))</f>
        <v/>
      </c>
      <c r="D623" s="2" t="str">
        <f>IF(OR('Monitor Data'!J616="",ISBLANK('Monitor Data'!J616)),"",IF(D$4&gt;'Monitor Data'!J616,"",ABS(D$4-'Monitor Data'!J616)))</f>
        <v/>
      </c>
      <c r="E623" s="2" t="str">
        <f>IF(ISBLANK('Monitor Data'!K616),"",IF(E$4&gt;'Monitor Data'!K616,"",ABS(E$4-'Monitor Data'!K616)))</f>
        <v/>
      </c>
    </row>
    <row r="624" spans="1:5" x14ac:dyDescent="0.25">
      <c r="A624" s="4">
        <v>44812</v>
      </c>
      <c r="B624" s="2">
        <f>IF(OR('Monitor Data'!D617="",ISBLANK('Monitor Data'!D617)),"",IF(B$4&gt;'Monitor Data'!D617,"",ABS(B$4-'Monitor Data'!D617)))</f>
        <v>22.549999999999997</v>
      </c>
      <c r="C624" s="2">
        <f>IF(OR('Monitor Data'!G617="",ISBLANK('Monitor Data'!G617)),"",IF(C$4&gt;'Monitor Data'!G617,"",ABS(C$4-'Monitor Data'!G617)))</f>
        <v>18.600000000000001</v>
      </c>
      <c r="D624" s="2">
        <f>IF(OR('Monitor Data'!J617="",ISBLANK('Monitor Data'!J617)),"",IF(D$4&gt;'Monitor Data'!J617,"",ABS(D$4-'Monitor Data'!J617)))</f>
        <v>10.400000000000002</v>
      </c>
      <c r="E624" s="2">
        <f>IF(ISBLANK('Monitor Data'!K617),"",IF(E$4&gt;'Monitor Data'!K617,"",ABS(E$4-'Monitor Data'!K617)))</f>
        <v>10.400000000000002</v>
      </c>
    </row>
    <row r="625" spans="1:5" x14ac:dyDescent="0.25">
      <c r="A625" s="4">
        <v>44813</v>
      </c>
      <c r="B625" s="2" t="str">
        <f>IF(OR('Monitor Data'!D618="",ISBLANK('Monitor Data'!D618)),"",IF(B$4&gt;'Monitor Data'!D618,"",ABS(B$4-'Monitor Data'!D618)))</f>
        <v/>
      </c>
      <c r="C625" s="2" t="str">
        <f>IF(OR('Monitor Data'!G618="",ISBLANK('Monitor Data'!G618)),"",IF(C$4&gt;'Monitor Data'!G618,"",ABS(C$4-'Monitor Data'!G618)))</f>
        <v/>
      </c>
      <c r="D625" s="2" t="str">
        <f>IF(OR('Monitor Data'!J618="",ISBLANK('Monitor Data'!J618)),"",IF(D$4&gt;'Monitor Data'!J618,"",ABS(D$4-'Monitor Data'!J618)))</f>
        <v/>
      </c>
      <c r="E625" s="2" t="str">
        <f>IF(ISBLANK('Monitor Data'!K618),"",IF(E$4&gt;'Monitor Data'!K618,"",ABS(E$4-'Monitor Data'!K618)))</f>
        <v/>
      </c>
    </row>
    <row r="626" spans="1:5" x14ac:dyDescent="0.25">
      <c r="A626" s="4">
        <v>44814</v>
      </c>
      <c r="B626" s="2" t="str">
        <f>IF(OR('Monitor Data'!D619="",ISBLANK('Monitor Data'!D619)),"",IF(B$4&gt;'Monitor Data'!D619,"",ABS(B$4-'Monitor Data'!D619)))</f>
        <v/>
      </c>
      <c r="C626" s="2" t="str">
        <f>IF(OR('Monitor Data'!G619="",ISBLANK('Monitor Data'!G619)),"",IF(C$4&gt;'Monitor Data'!G619,"",ABS(C$4-'Monitor Data'!G619)))</f>
        <v/>
      </c>
      <c r="D626" s="2" t="str">
        <f>IF(OR('Monitor Data'!J619="",ISBLANK('Monitor Data'!J619)),"",IF(D$4&gt;'Monitor Data'!J619,"",ABS(D$4-'Monitor Data'!J619)))</f>
        <v/>
      </c>
      <c r="E626" s="2" t="str">
        <f>IF(ISBLANK('Monitor Data'!K619),"",IF(E$4&gt;'Monitor Data'!K619,"",ABS(E$4-'Monitor Data'!K619)))</f>
        <v/>
      </c>
    </row>
    <row r="627" spans="1:5" x14ac:dyDescent="0.25">
      <c r="A627" s="4">
        <v>44815</v>
      </c>
      <c r="B627" s="2" t="str">
        <f>IF(OR('Monitor Data'!D620="",ISBLANK('Monitor Data'!D620)),"",IF(B$4&gt;'Monitor Data'!D620,"",ABS(B$4-'Monitor Data'!D620)))</f>
        <v/>
      </c>
      <c r="C627" s="2" t="str">
        <f>IF(OR('Monitor Data'!G620="",ISBLANK('Monitor Data'!G620)),"",IF(C$4&gt;'Monitor Data'!G620,"",ABS(C$4-'Monitor Data'!G620)))</f>
        <v/>
      </c>
      <c r="D627" s="2" t="str">
        <f>IF(OR('Monitor Data'!J620="",ISBLANK('Monitor Data'!J620)),"",IF(D$4&gt;'Monitor Data'!J620,"",ABS(D$4-'Monitor Data'!J620)))</f>
        <v/>
      </c>
      <c r="E627" s="2" t="str">
        <f>IF(ISBLANK('Monitor Data'!K620),"",IF(E$4&gt;'Monitor Data'!K620,"",ABS(E$4-'Monitor Data'!K620)))</f>
        <v/>
      </c>
    </row>
    <row r="628" spans="1:5" x14ac:dyDescent="0.25">
      <c r="A628" s="4">
        <v>44816</v>
      </c>
      <c r="B628" s="2" t="str">
        <f>IF(OR('Monitor Data'!D621="",ISBLANK('Monitor Data'!D621)),"",IF(B$4&gt;'Monitor Data'!D621,"",ABS(B$4-'Monitor Data'!D621)))</f>
        <v/>
      </c>
      <c r="C628" s="2" t="str">
        <f>IF(OR('Monitor Data'!G621="",ISBLANK('Monitor Data'!G621)),"",IF(C$4&gt;'Monitor Data'!G621,"",ABS(C$4-'Monitor Data'!G621)))</f>
        <v/>
      </c>
      <c r="D628" s="2" t="str">
        <f>IF(OR('Monitor Data'!J621="",ISBLANK('Monitor Data'!J621)),"",IF(D$4&gt;'Monitor Data'!J621,"",ABS(D$4-'Monitor Data'!J621)))</f>
        <v/>
      </c>
      <c r="E628" s="2" t="str">
        <f>IF(ISBLANK('Monitor Data'!K621),"",IF(E$4&gt;'Monitor Data'!K621,"",ABS(E$4-'Monitor Data'!K621)))</f>
        <v/>
      </c>
    </row>
    <row r="629" spans="1:5" x14ac:dyDescent="0.25">
      <c r="A629" s="4">
        <v>44817</v>
      </c>
      <c r="B629" s="2" t="str">
        <f>IF(OR('Monitor Data'!D622="",ISBLANK('Monitor Data'!D622)),"",IF(B$4&gt;'Monitor Data'!D622,"",ABS(B$4-'Monitor Data'!D622)))</f>
        <v/>
      </c>
      <c r="C629" s="2" t="str">
        <f>IF(OR('Monitor Data'!G622="",ISBLANK('Monitor Data'!G622)),"",IF(C$4&gt;'Monitor Data'!G622,"",ABS(C$4-'Monitor Data'!G622)))</f>
        <v/>
      </c>
      <c r="D629" s="2" t="str">
        <f>IF(OR('Monitor Data'!J622="",ISBLANK('Monitor Data'!J622)),"",IF(D$4&gt;'Monitor Data'!J622,"",ABS(D$4-'Monitor Data'!J622)))</f>
        <v/>
      </c>
      <c r="E629" s="2" t="str">
        <f>IF(ISBLANK('Monitor Data'!K622),"",IF(E$4&gt;'Monitor Data'!K622,"",ABS(E$4-'Monitor Data'!K622)))</f>
        <v/>
      </c>
    </row>
    <row r="630" spans="1:5" x14ac:dyDescent="0.25">
      <c r="A630" s="4">
        <v>44818</v>
      </c>
      <c r="B630" s="2">
        <f>IF(OR('Monitor Data'!D623="",ISBLANK('Monitor Data'!D623)),"",IF(B$4&gt;'Monitor Data'!D623,"",ABS(B$4-'Monitor Data'!D623)))</f>
        <v>12.200000000000003</v>
      </c>
      <c r="C630" s="2">
        <f>IF(OR('Monitor Data'!G623="",ISBLANK('Monitor Data'!G623)),"",IF(C$4&gt;'Monitor Data'!G623,"",ABS(C$4-'Monitor Data'!G623)))</f>
        <v>11.549999999999997</v>
      </c>
      <c r="D630" s="2">
        <f>IF(OR('Monitor Data'!J623="",ISBLANK('Monitor Data'!J623)),"",IF(D$4&gt;'Monitor Data'!J623,"",ABS(D$4-'Monitor Data'!J623)))</f>
        <v>6.3500000000000014</v>
      </c>
      <c r="E630" s="2">
        <f>IF(ISBLANK('Monitor Data'!K623),"",IF(E$4&gt;'Monitor Data'!K623,"",ABS(E$4-'Monitor Data'!K623)))</f>
        <v>8.4000000000000021</v>
      </c>
    </row>
    <row r="631" spans="1:5" x14ac:dyDescent="0.25">
      <c r="A631" s="4">
        <v>44819</v>
      </c>
      <c r="B631" s="2" t="str">
        <f>IF(OR('Monitor Data'!D624="",ISBLANK('Monitor Data'!D624)),"",IF(B$4&gt;'Monitor Data'!D624,"",ABS(B$4-'Monitor Data'!D624)))</f>
        <v/>
      </c>
      <c r="C631" s="2" t="str">
        <f>IF(OR('Monitor Data'!G624="",ISBLANK('Monitor Data'!G624)),"",IF(C$4&gt;'Monitor Data'!G624,"",ABS(C$4-'Monitor Data'!G624)))</f>
        <v/>
      </c>
      <c r="D631" s="2" t="str">
        <f>IF(OR('Monitor Data'!J624="",ISBLANK('Monitor Data'!J624)),"",IF(D$4&gt;'Monitor Data'!J624,"",ABS(D$4-'Monitor Data'!J624)))</f>
        <v/>
      </c>
      <c r="E631" s="2" t="str">
        <f>IF(ISBLANK('Monitor Data'!K624),"",IF(E$4&gt;'Monitor Data'!K624,"",ABS(E$4-'Monitor Data'!K624)))</f>
        <v/>
      </c>
    </row>
    <row r="632" spans="1:5" x14ac:dyDescent="0.25">
      <c r="A632" s="4">
        <v>44820</v>
      </c>
      <c r="B632" s="2" t="str">
        <f>IF(OR('Monitor Data'!D625="",ISBLANK('Monitor Data'!D625)),"",IF(B$4&gt;'Monitor Data'!D625,"",ABS(B$4-'Monitor Data'!D625)))</f>
        <v/>
      </c>
      <c r="C632" s="2" t="str">
        <f>IF(OR('Monitor Data'!G625="",ISBLANK('Monitor Data'!G625)),"",IF(C$4&gt;'Monitor Data'!G625,"",ABS(C$4-'Monitor Data'!G625)))</f>
        <v/>
      </c>
      <c r="D632" s="2" t="str">
        <f>IF(OR('Monitor Data'!J625="",ISBLANK('Monitor Data'!J625)),"",IF(D$4&gt;'Monitor Data'!J625,"",ABS(D$4-'Monitor Data'!J625)))</f>
        <v/>
      </c>
      <c r="E632" s="2" t="str">
        <f>IF(ISBLANK('Monitor Data'!K625),"",IF(E$4&gt;'Monitor Data'!K625,"",ABS(E$4-'Monitor Data'!K625)))</f>
        <v/>
      </c>
    </row>
    <row r="633" spans="1:5" x14ac:dyDescent="0.25">
      <c r="A633" s="4">
        <v>44821</v>
      </c>
      <c r="B633" s="2" t="str">
        <f>IF(OR('Monitor Data'!D626="",ISBLANK('Monitor Data'!D626)),"",IF(B$4&gt;'Monitor Data'!D626,"",ABS(B$4-'Monitor Data'!D626)))</f>
        <v/>
      </c>
      <c r="C633" s="2" t="str">
        <f>IF(OR('Monitor Data'!G626="",ISBLANK('Monitor Data'!G626)),"",IF(C$4&gt;'Monitor Data'!G626,"",ABS(C$4-'Monitor Data'!G626)))</f>
        <v/>
      </c>
      <c r="D633" s="2">
        <f>IF(OR('Monitor Data'!J626="",ISBLANK('Monitor Data'!J626)),"",IF(D$4&gt;'Monitor Data'!J626,"",ABS(D$4-'Monitor Data'!J626)))</f>
        <v>0.70000000000000284</v>
      </c>
      <c r="E633" s="2">
        <f>IF(ISBLANK('Monitor Data'!K626),"",IF(E$4&gt;'Monitor Data'!K626,"",ABS(E$4-'Monitor Data'!K626)))</f>
        <v>2.6000000000000014</v>
      </c>
    </row>
    <row r="634" spans="1:5" x14ac:dyDescent="0.25">
      <c r="A634" s="4">
        <v>44822</v>
      </c>
      <c r="B634" s="2" t="str">
        <f>IF(OR('Monitor Data'!D627="",ISBLANK('Monitor Data'!D627)),"",IF(B$4&gt;'Monitor Data'!D627,"",ABS(B$4-'Monitor Data'!D627)))</f>
        <v/>
      </c>
      <c r="C634" s="2" t="str">
        <f>IF(OR('Monitor Data'!G627="",ISBLANK('Monitor Data'!G627)),"",IF(C$4&gt;'Monitor Data'!G627,"",ABS(C$4-'Monitor Data'!G627)))</f>
        <v/>
      </c>
      <c r="D634" s="2" t="str">
        <f>IF(OR('Monitor Data'!J627="",ISBLANK('Monitor Data'!J627)),"",IF(D$4&gt;'Monitor Data'!J627,"",ABS(D$4-'Monitor Data'!J627)))</f>
        <v/>
      </c>
      <c r="E634" s="2" t="str">
        <f>IF(ISBLANK('Monitor Data'!K627),"",IF(E$4&gt;'Monitor Data'!K627,"",ABS(E$4-'Monitor Data'!K627)))</f>
        <v/>
      </c>
    </row>
    <row r="635" spans="1:5" x14ac:dyDescent="0.25">
      <c r="A635" s="4">
        <v>44823</v>
      </c>
      <c r="B635" s="2" t="str">
        <f>IF(OR('Monitor Data'!D628="",ISBLANK('Monitor Data'!D628)),"",IF(B$4&gt;'Monitor Data'!D628,"",ABS(B$4-'Monitor Data'!D628)))</f>
        <v/>
      </c>
      <c r="C635" s="2" t="str">
        <f>IF(OR('Monitor Data'!G628="",ISBLANK('Monitor Data'!G628)),"",IF(C$4&gt;'Monitor Data'!G628,"",ABS(C$4-'Monitor Data'!G628)))</f>
        <v/>
      </c>
      <c r="D635" s="2" t="str">
        <f>IF(OR('Monitor Data'!J628="",ISBLANK('Monitor Data'!J628)),"",IF(D$4&gt;'Monitor Data'!J628,"",ABS(D$4-'Monitor Data'!J628)))</f>
        <v/>
      </c>
      <c r="E635" s="2" t="str">
        <f>IF(ISBLANK('Monitor Data'!K628),"",IF(E$4&gt;'Monitor Data'!K628,"",ABS(E$4-'Monitor Data'!K628)))</f>
        <v/>
      </c>
    </row>
    <row r="636" spans="1:5" x14ac:dyDescent="0.25">
      <c r="A636" s="4">
        <v>44824</v>
      </c>
      <c r="B636" s="2">
        <f>IF(OR('Monitor Data'!D629="",ISBLANK('Monitor Data'!D629)),"",IF(B$4&gt;'Monitor Data'!D629,"",ABS(B$4-'Monitor Data'!D629)))</f>
        <v>8.4499999999999993</v>
      </c>
      <c r="C636" s="2">
        <f>IF(OR('Monitor Data'!G629="",ISBLANK('Monitor Data'!G629)),"",IF(C$4&gt;'Monitor Data'!G629,"",ABS(C$4-'Monitor Data'!G629)))</f>
        <v>4.1499999999999986</v>
      </c>
      <c r="D636" s="2">
        <f>IF(OR('Monitor Data'!J629="",ISBLANK('Monitor Data'!J629)),"",IF(D$4&gt;'Monitor Data'!J629,"",ABS(D$4-'Monitor Data'!J629)))</f>
        <v>9.0000000000000036</v>
      </c>
      <c r="E636" s="2">
        <f>IF(ISBLANK('Monitor Data'!K629),"",IF(E$4&gt;'Monitor Data'!K629,"",ABS(E$4-'Monitor Data'!K629)))</f>
        <v>8.9000000000000021</v>
      </c>
    </row>
    <row r="637" spans="1:5" x14ac:dyDescent="0.25">
      <c r="A637" s="4">
        <v>44825</v>
      </c>
      <c r="B637" s="2" t="str">
        <f>IF(OR('Monitor Data'!D630="",ISBLANK('Monitor Data'!D630)),"",IF(B$4&gt;'Monitor Data'!D630,"",ABS(B$4-'Monitor Data'!D630)))</f>
        <v/>
      </c>
      <c r="C637" s="2" t="str">
        <f>IF(OR('Monitor Data'!G630="",ISBLANK('Monitor Data'!G630)),"",IF(C$4&gt;'Monitor Data'!G630,"",ABS(C$4-'Monitor Data'!G630)))</f>
        <v/>
      </c>
      <c r="D637" s="2" t="str">
        <f>IF(OR('Monitor Data'!J630="",ISBLANK('Monitor Data'!J630)),"",IF(D$4&gt;'Monitor Data'!J630,"",ABS(D$4-'Monitor Data'!J630)))</f>
        <v/>
      </c>
      <c r="E637" s="2" t="str">
        <f>IF(ISBLANK('Monitor Data'!K630),"",IF(E$4&gt;'Monitor Data'!K630,"",ABS(E$4-'Monitor Data'!K630)))</f>
        <v/>
      </c>
    </row>
    <row r="638" spans="1:5" x14ac:dyDescent="0.25">
      <c r="A638" s="4">
        <v>44826</v>
      </c>
      <c r="B638" s="2" t="str">
        <f>IF(OR('Monitor Data'!D631="",ISBLANK('Monitor Data'!D631)),"",IF(B$4&gt;'Monitor Data'!D631,"",ABS(B$4-'Monitor Data'!D631)))</f>
        <v/>
      </c>
      <c r="C638" s="2" t="str">
        <f>IF(OR('Monitor Data'!G631="",ISBLANK('Monitor Data'!G631)),"",IF(C$4&gt;'Monitor Data'!G631,"",ABS(C$4-'Monitor Data'!G631)))</f>
        <v/>
      </c>
      <c r="D638" s="2" t="str">
        <f>IF(OR('Monitor Data'!J631="",ISBLANK('Monitor Data'!J631)),"",IF(D$4&gt;'Monitor Data'!J631,"",ABS(D$4-'Monitor Data'!J631)))</f>
        <v/>
      </c>
      <c r="E638" s="2" t="str">
        <f>IF(ISBLANK('Monitor Data'!K631),"",IF(E$4&gt;'Monitor Data'!K631,"",ABS(E$4-'Monitor Data'!K631)))</f>
        <v/>
      </c>
    </row>
    <row r="639" spans="1:5" x14ac:dyDescent="0.25">
      <c r="A639" s="4">
        <v>44827</v>
      </c>
      <c r="B639" s="2" t="str">
        <f>IF(OR('Monitor Data'!D632="",ISBLANK('Monitor Data'!D632)),"",IF(B$4&gt;'Monitor Data'!D632,"",ABS(B$4-'Monitor Data'!D632)))</f>
        <v/>
      </c>
      <c r="C639" s="2" t="str">
        <f>IF(OR('Monitor Data'!G632="",ISBLANK('Monitor Data'!G632)),"",IF(C$4&gt;'Monitor Data'!G632,"",ABS(C$4-'Monitor Data'!G632)))</f>
        <v/>
      </c>
      <c r="D639" s="2" t="str">
        <f>IF(OR('Monitor Data'!J632="",ISBLANK('Monitor Data'!J632)),"",IF(D$4&gt;'Monitor Data'!J632,"",ABS(D$4-'Monitor Data'!J632)))</f>
        <v/>
      </c>
      <c r="E639" s="2" t="str">
        <f>IF(ISBLANK('Monitor Data'!K632),"",IF(E$4&gt;'Monitor Data'!K632,"",ABS(E$4-'Monitor Data'!K632)))</f>
        <v/>
      </c>
    </row>
    <row r="640" spans="1:5" x14ac:dyDescent="0.25">
      <c r="A640" s="4">
        <v>44828</v>
      </c>
      <c r="B640" s="2" t="str">
        <f>IF(OR('Monitor Data'!D633="",ISBLANK('Monitor Data'!D633)),"",IF(B$4&gt;'Monitor Data'!D633,"",ABS(B$4-'Monitor Data'!D633)))</f>
        <v/>
      </c>
      <c r="C640" s="2" t="str">
        <f>IF(OR('Monitor Data'!G633="",ISBLANK('Monitor Data'!G633)),"",IF(C$4&gt;'Monitor Data'!G633,"",ABS(C$4-'Monitor Data'!G633)))</f>
        <v/>
      </c>
      <c r="D640" s="2" t="str">
        <f>IF(OR('Monitor Data'!J633="",ISBLANK('Monitor Data'!J633)),"",IF(D$4&gt;'Monitor Data'!J633,"",ABS(D$4-'Monitor Data'!J633)))</f>
        <v/>
      </c>
      <c r="E640" s="2" t="str">
        <f>IF(ISBLANK('Monitor Data'!K633),"",IF(E$4&gt;'Monitor Data'!K633,"",ABS(E$4-'Monitor Data'!K633)))</f>
        <v/>
      </c>
    </row>
    <row r="641" spans="1:5" x14ac:dyDescent="0.25">
      <c r="A641" s="4">
        <v>44829</v>
      </c>
      <c r="B641" s="2" t="str">
        <f>IF(OR('Monitor Data'!D634="",ISBLANK('Monitor Data'!D634)),"",IF(B$4&gt;'Monitor Data'!D634,"",ABS(B$4-'Monitor Data'!D634)))</f>
        <v/>
      </c>
      <c r="C641" s="2" t="str">
        <f>IF(OR('Monitor Data'!G634="",ISBLANK('Monitor Data'!G634)),"",IF(C$4&gt;'Monitor Data'!G634,"",ABS(C$4-'Monitor Data'!G634)))</f>
        <v/>
      </c>
      <c r="D641" s="2" t="str">
        <f>IF(OR('Monitor Data'!J634="",ISBLANK('Monitor Data'!J634)),"",IF(D$4&gt;'Monitor Data'!J634,"",ABS(D$4-'Monitor Data'!J634)))</f>
        <v/>
      </c>
      <c r="E641" s="2" t="str">
        <f>IF(ISBLANK('Monitor Data'!K634),"",IF(E$4&gt;'Monitor Data'!K634,"",ABS(E$4-'Monitor Data'!K634)))</f>
        <v/>
      </c>
    </row>
    <row r="642" spans="1:5" x14ac:dyDescent="0.25">
      <c r="A642" s="4">
        <v>44830</v>
      </c>
      <c r="B642" s="2" t="str">
        <f>IF(OR('Monitor Data'!D635="",ISBLANK('Monitor Data'!D635)),"",IF(B$4&gt;'Monitor Data'!D635,"",ABS(B$4-'Monitor Data'!D635)))</f>
        <v/>
      </c>
      <c r="C642" s="2">
        <f>IF(OR('Monitor Data'!G635="",ISBLANK('Monitor Data'!G635)),"",IF(C$4&gt;'Monitor Data'!G635,"",ABS(C$4-'Monitor Data'!G635)))</f>
        <v>0.14999999999999858</v>
      </c>
      <c r="D642" s="2" t="str">
        <f>IF(OR('Monitor Data'!J635="",ISBLANK('Monitor Data'!J635)),"",IF(D$4&gt;'Monitor Data'!J635,"",ABS(D$4-'Monitor Data'!J635)))</f>
        <v/>
      </c>
      <c r="E642" s="2">
        <f>IF(ISBLANK('Monitor Data'!K635),"",IF(E$4&gt;'Monitor Data'!K635,"",ABS(E$4-'Monitor Data'!K635)))</f>
        <v>1.4000000000000021</v>
      </c>
    </row>
    <row r="643" spans="1:5" x14ac:dyDescent="0.25">
      <c r="A643" s="4">
        <v>44831</v>
      </c>
      <c r="B643" s="2" t="str">
        <f>IF(OR('Monitor Data'!D636="",ISBLANK('Monitor Data'!D636)),"",IF(B$4&gt;'Monitor Data'!D636,"",ABS(B$4-'Monitor Data'!D636)))</f>
        <v/>
      </c>
      <c r="C643" s="2" t="str">
        <f>IF(OR('Monitor Data'!G636="",ISBLANK('Monitor Data'!G636)),"",IF(C$4&gt;'Monitor Data'!G636,"",ABS(C$4-'Monitor Data'!G636)))</f>
        <v/>
      </c>
      <c r="D643" s="2" t="str">
        <f>IF(OR('Monitor Data'!J636="",ISBLANK('Monitor Data'!J636)),"",IF(D$4&gt;'Monitor Data'!J636,"",ABS(D$4-'Monitor Data'!J636)))</f>
        <v/>
      </c>
      <c r="E643" s="2" t="str">
        <f>IF(ISBLANK('Monitor Data'!K636),"",IF(E$4&gt;'Monitor Data'!K636,"",ABS(E$4-'Monitor Data'!K636)))</f>
        <v/>
      </c>
    </row>
    <row r="644" spans="1:5" x14ac:dyDescent="0.25">
      <c r="A644" s="4">
        <v>44832</v>
      </c>
      <c r="B644" s="2" t="str">
        <f>IF(OR('Monitor Data'!D637="",ISBLANK('Monitor Data'!D637)),"",IF(B$4&gt;'Monitor Data'!D637,"",ABS(B$4-'Monitor Data'!D637)))</f>
        <v/>
      </c>
      <c r="C644" s="2" t="str">
        <f>IF(OR('Monitor Data'!G637="",ISBLANK('Monitor Data'!G637)),"",IF(C$4&gt;'Monitor Data'!G637,"",ABS(C$4-'Monitor Data'!G637)))</f>
        <v/>
      </c>
      <c r="D644" s="2" t="str">
        <f>IF(OR('Monitor Data'!J637="",ISBLANK('Monitor Data'!J637)),"",IF(D$4&gt;'Monitor Data'!J637,"",ABS(D$4-'Monitor Data'!J637)))</f>
        <v/>
      </c>
      <c r="E644" s="2" t="str">
        <f>IF(ISBLANK('Monitor Data'!K637),"",IF(E$4&gt;'Monitor Data'!K637,"",ABS(E$4-'Monitor Data'!K637)))</f>
        <v/>
      </c>
    </row>
    <row r="645" spans="1:5" x14ac:dyDescent="0.25">
      <c r="A645" s="4">
        <v>44833</v>
      </c>
      <c r="B645" s="2">
        <f>IF(OR('Monitor Data'!D638="",ISBLANK('Monitor Data'!D638)),"",IF(B$4&gt;'Monitor Data'!D638,"",ABS(B$4-'Monitor Data'!D638)))</f>
        <v>4.25</v>
      </c>
      <c r="C645" s="2">
        <f>IF(OR('Monitor Data'!G638="",ISBLANK('Monitor Data'!G638)),"",IF(C$4&gt;'Monitor Data'!G638,"",ABS(C$4-'Monitor Data'!G638)))</f>
        <v>4.0499999999999972</v>
      </c>
      <c r="D645" s="2" t="str">
        <f>IF(OR('Monitor Data'!J638="",ISBLANK('Monitor Data'!J638)),"",IF(D$4&gt;'Monitor Data'!J638,"",ABS(D$4-'Monitor Data'!J638)))</f>
        <v/>
      </c>
      <c r="E645" s="2" t="str">
        <f>IF(ISBLANK('Monitor Data'!K638),"",IF(E$4&gt;'Monitor Data'!K638,"",ABS(E$4-'Monitor Data'!K638)))</f>
        <v/>
      </c>
    </row>
    <row r="646" spans="1:5" x14ac:dyDescent="0.25">
      <c r="A646" s="4">
        <v>44834</v>
      </c>
      <c r="B646" s="2" t="str">
        <f>IF(OR('Monitor Data'!D639="",ISBLANK('Monitor Data'!D639)),"",IF(B$4&gt;'Monitor Data'!D639,"",ABS(B$4-'Monitor Data'!D639)))</f>
        <v/>
      </c>
      <c r="C646" s="2" t="str">
        <f>IF(OR('Monitor Data'!G639="",ISBLANK('Monitor Data'!G639)),"",IF(C$4&gt;'Monitor Data'!G639,"",ABS(C$4-'Monitor Data'!G639)))</f>
        <v/>
      </c>
      <c r="D646" s="2" t="str">
        <f>IF(OR('Monitor Data'!J639="",ISBLANK('Monitor Data'!J639)),"",IF(D$4&gt;'Monitor Data'!J639,"",ABS(D$4-'Monitor Data'!J639)))</f>
        <v/>
      </c>
      <c r="E646" s="2" t="str">
        <f>IF(ISBLANK('Monitor Data'!K639),"",IF(E$4&gt;'Monitor Data'!K639,"",ABS(E$4-'Monitor Data'!K639)))</f>
        <v/>
      </c>
    </row>
    <row r="647" spans="1:5" x14ac:dyDescent="0.25">
      <c r="A647" s="4">
        <v>44835</v>
      </c>
      <c r="B647" s="2" t="str">
        <f>IF(OR('Monitor Data'!D640="",ISBLANK('Monitor Data'!D640)),"",IF(B$4&gt;'Monitor Data'!D640,"",ABS(B$4-'Monitor Data'!D640)))</f>
        <v/>
      </c>
      <c r="C647" s="2" t="str">
        <f>IF(OR('Monitor Data'!G640="",ISBLANK('Monitor Data'!G640)),"",IF(C$4&gt;'Monitor Data'!G640,"",ABS(C$4-'Monitor Data'!G640)))</f>
        <v/>
      </c>
      <c r="D647" s="2" t="str">
        <f>IF(OR('Monitor Data'!J640="",ISBLANK('Monitor Data'!J640)),"",IF(D$4&gt;'Monitor Data'!J640,"",ABS(D$4-'Monitor Data'!J640)))</f>
        <v/>
      </c>
      <c r="E647" s="2" t="str">
        <f>IF(ISBLANK('Monitor Data'!K640),"",IF(E$4&gt;'Monitor Data'!K640,"",ABS(E$4-'Monitor Data'!K640)))</f>
        <v/>
      </c>
    </row>
    <row r="648" spans="1:5" x14ac:dyDescent="0.25">
      <c r="A648" s="4">
        <v>44836</v>
      </c>
      <c r="B648" s="2">
        <f>IF(OR('Monitor Data'!D641="",ISBLANK('Monitor Data'!D641)),"",IF(B$4&gt;'Monitor Data'!D641,"",ABS(B$4-'Monitor Data'!D641)))</f>
        <v>3.2000000000000028</v>
      </c>
      <c r="C648" s="2">
        <f>IF(OR('Monitor Data'!G641="",ISBLANK('Monitor Data'!G641)),"",IF(C$4&gt;'Monitor Data'!G641,"",ABS(C$4-'Monitor Data'!G641)))</f>
        <v>10.199999999999999</v>
      </c>
      <c r="D648" s="2" t="str">
        <f>IF(OR('Monitor Data'!J641="",ISBLANK('Monitor Data'!J641)),"",IF(D$4&gt;'Monitor Data'!J641,"",ABS(D$4-'Monitor Data'!J641)))</f>
        <v/>
      </c>
      <c r="E648" s="2">
        <f>IF(ISBLANK('Monitor Data'!K641),"",IF(E$4&gt;'Monitor Data'!K641,"",ABS(E$4-'Monitor Data'!K641)))</f>
        <v>6.4000000000000021</v>
      </c>
    </row>
    <row r="649" spans="1:5" x14ac:dyDescent="0.25">
      <c r="A649" s="4">
        <v>44837</v>
      </c>
      <c r="B649" s="2" t="str">
        <f>IF(OR('Monitor Data'!D642="",ISBLANK('Monitor Data'!D642)),"",IF(B$4&gt;'Monitor Data'!D642,"",ABS(B$4-'Monitor Data'!D642)))</f>
        <v/>
      </c>
      <c r="C649" s="2" t="str">
        <f>IF(OR('Monitor Data'!G642="",ISBLANK('Monitor Data'!G642)),"",IF(C$4&gt;'Monitor Data'!G642,"",ABS(C$4-'Monitor Data'!G642)))</f>
        <v/>
      </c>
      <c r="D649" s="2" t="str">
        <f>IF(OR('Monitor Data'!J642="",ISBLANK('Monitor Data'!J642)),"",IF(D$4&gt;'Monitor Data'!J642,"",ABS(D$4-'Monitor Data'!J642)))</f>
        <v/>
      </c>
      <c r="E649" s="2" t="str">
        <f>IF(ISBLANK('Monitor Data'!K642),"",IF(E$4&gt;'Monitor Data'!K642,"",ABS(E$4-'Monitor Data'!K642)))</f>
        <v/>
      </c>
    </row>
    <row r="650" spans="1:5" x14ac:dyDescent="0.25">
      <c r="A650" s="4">
        <v>44838</v>
      </c>
      <c r="B650" s="2" t="str">
        <f>IF(OR('Monitor Data'!D643="",ISBLANK('Monitor Data'!D643)),"",IF(B$4&gt;'Monitor Data'!D643,"",ABS(B$4-'Monitor Data'!D643)))</f>
        <v/>
      </c>
      <c r="C650" s="2" t="str">
        <f>IF(OR('Monitor Data'!G643="",ISBLANK('Monitor Data'!G643)),"",IF(C$4&gt;'Monitor Data'!G643,"",ABS(C$4-'Monitor Data'!G643)))</f>
        <v/>
      </c>
      <c r="D650" s="2">
        <f>IF(OR('Monitor Data'!J643="",ISBLANK('Monitor Data'!J643)),"",IF(D$4&gt;'Monitor Data'!J643,"",ABS(D$4-'Monitor Data'!J643)))</f>
        <v>8.3000000000000043</v>
      </c>
      <c r="E650" s="2" t="str">
        <f>IF(ISBLANK('Monitor Data'!K643),"",IF(E$4&gt;'Monitor Data'!K643,"",ABS(E$4-'Monitor Data'!K643)))</f>
        <v/>
      </c>
    </row>
    <row r="651" spans="1:5" x14ac:dyDescent="0.25">
      <c r="A651" s="4">
        <v>44839</v>
      </c>
      <c r="B651" s="2">
        <f>IF(OR('Monitor Data'!D644="",ISBLANK('Monitor Data'!D644)),"",IF(B$4&gt;'Monitor Data'!D644,"",ABS(B$4-'Monitor Data'!D644)))</f>
        <v>21.049999999999997</v>
      </c>
      <c r="C651" s="2">
        <f>IF(OR('Monitor Data'!G644="",ISBLANK('Monitor Data'!G644)),"",IF(C$4&gt;'Monitor Data'!G644,"",ABS(C$4-'Monitor Data'!G644)))</f>
        <v>5.5499999999999972</v>
      </c>
      <c r="D651" s="2">
        <f>IF(OR('Monitor Data'!J644="",ISBLANK('Monitor Data'!J644)),"",IF(D$4&gt;'Monitor Data'!J644,"",ABS(D$4-'Monitor Data'!J644)))</f>
        <v>8.0000000000000036</v>
      </c>
      <c r="E651" s="2">
        <f>IF(ISBLANK('Monitor Data'!K644),"",IF(E$4&gt;'Monitor Data'!K644,"",ABS(E$4-'Monitor Data'!K644)))</f>
        <v>9</v>
      </c>
    </row>
    <row r="652" spans="1:5" x14ac:dyDescent="0.25">
      <c r="A652" s="4">
        <v>44840</v>
      </c>
      <c r="B652" s="2" t="str">
        <f>IF(OR('Monitor Data'!D645="",ISBLANK('Monitor Data'!D645)),"",IF(B$4&gt;'Monitor Data'!D645,"",ABS(B$4-'Monitor Data'!D645)))</f>
        <v/>
      </c>
      <c r="C652" s="2" t="str">
        <f>IF(OR('Monitor Data'!G645="",ISBLANK('Monitor Data'!G645)),"",IF(C$4&gt;'Monitor Data'!G645,"",ABS(C$4-'Monitor Data'!G645)))</f>
        <v/>
      </c>
      <c r="D652" s="2" t="str">
        <f>IF(OR('Monitor Data'!J645="",ISBLANK('Monitor Data'!J645)),"",IF(D$4&gt;'Monitor Data'!J645,"",ABS(D$4-'Monitor Data'!J645)))</f>
        <v/>
      </c>
      <c r="E652" s="2" t="str">
        <f>IF(ISBLANK('Monitor Data'!K645),"",IF(E$4&gt;'Monitor Data'!K645,"",ABS(E$4-'Monitor Data'!K645)))</f>
        <v/>
      </c>
    </row>
    <row r="653" spans="1:5" x14ac:dyDescent="0.25">
      <c r="A653" s="4">
        <v>44841</v>
      </c>
      <c r="B653" s="2" t="str">
        <f>IF(OR('Monitor Data'!D646="",ISBLANK('Monitor Data'!D646)),"",IF(B$4&gt;'Monitor Data'!D646,"",ABS(B$4-'Monitor Data'!D646)))</f>
        <v/>
      </c>
      <c r="C653" s="2" t="str">
        <f>IF(OR('Monitor Data'!G646="",ISBLANK('Monitor Data'!G646)),"",IF(C$4&gt;'Monitor Data'!G646,"",ABS(C$4-'Monitor Data'!G646)))</f>
        <v/>
      </c>
      <c r="D653" s="2" t="str">
        <f>IF(OR('Monitor Data'!J646="",ISBLANK('Monitor Data'!J646)),"",IF(D$4&gt;'Monitor Data'!J646,"",ABS(D$4-'Monitor Data'!J646)))</f>
        <v/>
      </c>
      <c r="E653" s="2" t="str">
        <f>IF(ISBLANK('Monitor Data'!K646),"",IF(E$4&gt;'Monitor Data'!K646,"",ABS(E$4-'Monitor Data'!K646)))</f>
        <v/>
      </c>
    </row>
    <row r="654" spans="1:5" x14ac:dyDescent="0.25">
      <c r="A654" s="4">
        <v>44842</v>
      </c>
      <c r="B654" s="2">
        <f>IF(OR('Monitor Data'!D647="",ISBLANK('Monitor Data'!D647)),"",IF(B$4&gt;'Monitor Data'!D647,"",ABS(B$4-'Monitor Data'!D647)))</f>
        <v>9.4000000000000021</v>
      </c>
      <c r="C654" s="2">
        <f>IF(OR('Monitor Data'!G647="",ISBLANK('Monitor Data'!G647)),"",IF(C$4&gt;'Monitor Data'!G647,"",ABS(C$4-'Monitor Data'!G647)))</f>
        <v>13.199999999999996</v>
      </c>
      <c r="D654" s="2">
        <f>IF(OR('Monitor Data'!J647="",ISBLANK('Monitor Data'!J647)),"",IF(D$4&gt;'Monitor Data'!J647,"",ABS(D$4-'Monitor Data'!J647)))</f>
        <v>6.1000000000000014</v>
      </c>
      <c r="E654" s="2">
        <f>IF(ISBLANK('Monitor Data'!K647),"",IF(E$4&gt;'Monitor Data'!K647,"",ABS(E$4-'Monitor Data'!K647)))</f>
        <v>4</v>
      </c>
    </row>
    <row r="655" spans="1:5" x14ac:dyDescent="0.25">
      <c r="A655" s="4">
        <v>44843</v>
      </c>
      <c r="B655" s="2" t="str">
        <f>IF(OR('Monitor Data'!D648="",ISBLANK('Monitor Data'!D648)),"",IF(B$4&gt;'Monitor Data'!D648,"",ABS(B$4-'Monitor Data'!D648)))</f>
        <v/>
      </c>
      <c r="C655" s="2" t="str">
        <f>IF(OR('Monitor Data'!G648="",ISBLANK('Monitor Data'!G648)),"",IF(C$4&gt;'Monitor Data'!G648,"",ABS(C$4-'Monitor Data'!G648)))</f>
        <v/>
      </c>
      <c r="D655" s="2" t="str">
        <f>IF(OR('Monitor Data'!J648="",ISBLANK('Monitor Data'!J648)),"",IF(D$4&gt;'Monitor Data'!J648,"",ABS(D$4-'Monitor Data'!J648)))</f>
        <v/>
      </c>
      <c r="E655" s="2" t="str">
        <f>IF(ISBLANK('Monitor Data'!K648),"",IF(E$4&gt;'Monitor Data'!K648,"",ABS(E$4-'Monitor Data'!K648)))</f>
        <v/>
      </c>
    </row>
    <row r="656" spans="1:5" x14ac:dyDescent="0.25">
      <c r="A656" s="4">
        <v>44844</v>
      </c>
      <c r="B656" s="2" t="str">
        <f>IF(OR('Monitor Data'!D649="",ISBLANK('Monitor Data'!D649)),"",IF(B$4&gt;'Monitor Data'!D649,"",ABS(B$4-'Monitor Data'!D649)))</f>
        <v/>
      </c>
      <c r="C656" s="2" t="str">
        <f>IF(OR('Monitor Data'!G649="",ISBLANK('Monitor Data'!G649)),"",IF(C$4&gt;'Monitor Data'!G649,"",ABS(C$4-'Monitor Data'!G649)))</f>
        <v/>
      </c>
      <c r="D656" s="2" t="str">
        <f>IF(OR('Monitor Data'!J649="",ISBLANK('Monitor Data'!J649)),"",IF(D$4&gt;'Monitor Data'!J649,"",ABS(D$4-'Monitor Data'!J649)))</f>
        <v/>
      </c>
      <c r="E656" s="2" t="str">
        <f>IF(ISBLANK('Monitor Data'!K649),"",IF(E$4&gt;'Monitor Data'!K649,"",ABS(E$4-'Monitor Data'!K649)))</f>
        <v/>
      </c>
    </row>
    <row r="657" spans="1:5" x14ac:dyDescent="0.25">
      <c r="A657" s="4">
        <v>44845</v>
      </c>
      <c r="B657" s="2">
        <f>IF(OR('Monitor Data'!D650="",ISBLANK('Monitor Data'!D650)),"",IF(B$4&gt;'Monitor Data'!D650,"",ABS(B$4-'Monitor Data'!D650)))</f>
        <v>12.149999999999999</v>
      </c>
      <c r="C657" s="2">
        <f>IF(OR('Monitor Data'!G650="",ISBLANK('Monitor Data'!G650)),"",IF(C$4&gt;'Monitor Data'!G650,"",ABS(C$4-'Monitor Data'!G650)))</f>
        <v>12.649999999999999</v>
      </c>
      <c r="D657" s="2">
        <f>IF(OR('Monitor Data'!J650="",ISBLANK('Monitor Data'!J650)),"",IF(D$4&gt;'Monitor Data'!J650,"",ABS(D$4-'Monitor Data'!J650)))</f>
        <v>5.6000000000000014</v>
      </c>
      <c r="E657" s="2">
        <f>IF(ISBLANK('Monitor Data'!K650),"",IF(E$4&gt;'Monitor Data'!K650,"",ABS(E$4-'Monitor Data'!K650)))</f>
        <v>4.8000000000000007</v>
      </c>
    </row>
    <row r="658" spans="1:5" x14ac:dyDescent="0.25">
      <c r="A658" s="4">
        <v>44846</v>
      </c>
      <c r="B658" s="2" t="str">
        <f>IF(OR('Monitor Data'!D651="",ISBLANK('Monitor Data'!D651)),"",IF(B$4&gt;'Monitor Data'!D651,"",ABS(B$4-'Monitor Data'!D651)))</f>
        <v/>
      </c>
      <c r="C658" s="2" t="str">
        <f>IF(OR('Monitor Data'!G651="",ISBLANK('Monitor Data'!G651)),"",IF(C$4&gt;'Monitor Data'!G651,"",ABS(C$4-'Monitor Data'!G651)))</f>
        <v/>
      </c>
      <c r="D658" s="2" t="str">
        <f>IF(OR('Monitor Data'!J651="",ISBLANK('Monitor Data'!J651)),"",IF(D$4&gt;'Monitor Data'!J651,"",ABS(D$4-'Monitor Data'!J651)))</f>
        <v/>
      </c>
      <c r="E658" s="2" t="str">
        <f>IF(ISBLANK('Monitor Data'!K651),"",IF(E$4&gt;'Monitor Data'!K651,"",ABS(E$4-'Monitor Data'!K651)))</f>
        <v/>
      </c>
    </row>
    <row r="659" spans="1:5" x14ac:dyDescent="0.25">
      <c r="A659" s="4">
        <v>44847</v>
      </c>
      <c r="B659" s="2" t="str">
        <f>IF(OR('Monitor Data'!D652="",ISBLANK('Monitor Data'!D652)),"",IF(B$4&gt;'Monitor Data'!D652,"",ABS(B$4-'Monitor Data'!D652)))</f>
        <v/>
      </c>
      <c r="C659" s="2" t="str">
        <f>IF(OR('Monitor Data'!G652="",ISBLANK('Monitor Data'!G652)),"",IF(C$4&gt;'Monitor Data'!G652,"",ABS(C$4-'Monitor Data'!G652)))</f>
        <v/>
      </c>
      <c r="D659" s="2" t="str">
        <f>IF(OR('Monitor Data'!J652="",ISBLANK('Monitor Data'!J652)),"",IF(D$4&gt;'Monitor Data'!J652,"",ABS(D$4-'Monitor Data'!J652)))</f>
        <v/>
      </c>
      <c r="E659" s="2" t="str">
        <f>IF(ISBLANK('Monitor Data'!K652),"",IF(E$4&gt;'Monitor Data'!K652,"",ABS(E$4-'Monitor Data'!K652)))</f>
        <v/>
      </c>
    </row>
    <row r="660" spans="1:5" x14ac:dyDescent="0.25">
      <c r="A660" s="4">
        <v>44848</v>
      </c>
      <c r="B660" s="2">
        <f>IF(OR('Monitor Data'!D653="",ISBLANK('Monitor Data'!D653)),"",IF(B$4&gt;'Monitor Data'!D653,"",ABS(B$4-'Monitor Data'!D653)))</f>
        <v>16.299999999999997</v>
      </c>
      <c r="C660" s="2">
        <f>IF(OR('Monitor Data'!G653="",ISBLANK('Monitor Data'!G653)),"",IF(C$4&gt;'Monitor Data'!G653,"",ABS(C$4-'Monitor Data'!G653)))</f>
        <v>7.1000000000000014</v>
      </c>
      <c r="D660" s="2">
        <f>IF(OR('Monitor Data'!J653="",ISBLANK('Monitor Data'!J653)),"",IF(D$4&gt;'Monitor Data'!J653,"",ABS(D$4-'Monitor Data'!J653)))</f>
        <v>7.7000000000000028</v>
      </c>
      <c r="E660" s="2">
        <f>IF(ISBLANK('Monitor Data'!K653),"",IF(E$4&gt;'Monitor Data'!K653,"",ABS(E$4-'Monitor Data'!K653)))</f>
        <v>2.8000000000000007</v>
      </c>
    </row>
    <row r="661" spans="1:5" x14ac:dyDescent="0.25">
      <c r="A661" s="4">
        <v>44849</v>
      </c>
      <c r="B661" s="2" t="str">
        <f>IF(OR('Monitor Data'!D654="",ISBLANK('Monitor Data'!D654)),"",IF(B$4&gt;'Monitor Data'!D654,"",ABS(B$4-'Monitor Data'!D654)))</f>
        <v/>
      </c>
      <c r="C661" s="2" t="str">
        <f>IF(OR('Monitor Data'!G654="",ISBLANK('Monitor Data'!G654)),"",IF(C$4&gt;'Monitor Data'!G654,"",ABS(C$4-'Monitor Data'!G654)))</f>
        <v/>
      </c>
      <c r="D661" s="2" t="str">
        <f>IF(OR('Monitor Data'!J654="",ISBLANK('Monitor Data'!J654)),"",IF(D$4&gt;'Monitor Data'!J654,"",ABS(D$4-'Monitor Data'!J654)))</f>
        <v/>
      </c>
      <c r="E661" s="2" t="str">
        <f>IF(ISBLANK('Monitor Data'!K654),"",IF(E$4&gt;'Monitor Data'!K654,"",ABS(E$4-'Monitor Data'!K654)))</f>
        <v/>
      </c>
    </row>
    <row r="662" spans="1:5" x14ac:dyDescent="0.25">
      <c r="A662" s="4">
        <v>44850</v>
      </c>
      <c r="B662" s="2" t="str">
        <f>IF(OR('Monitor Data'!D655="",ISBLANK('Monitor Data'!D655)),"",IF(B$4&gt;'Monitor Data'!D655,"",ABS(B$4-'Monitor Data'!D655)))</f>
        <v/>
      </c>
      <c r="C662" s="2" t="str">
        <f>IF(OR('Monitor Data'!G655="",ISBLANK('Monitor Data'!G655)),"",IF(C$4&gt;'Monitor Data'!G655,"",ABS(C$4-'Monitor Data'!G655)))</f>
        <v/>
      </c>
      <c r="D662" s="2" t="str">
        <f>IF(OR('Monitor Data'!J655="",ISBLANK('Monitor Data'!J655)),"",IF(D$4&gt;'Monitor Data'!J655,"",ABS(D$4-'Monitor Data'!J655)))</f>
        <v/>
      </c>
      <c r="E662" s="2" t="str">
        <f>IF(ISBLANK('Monitor Data'!K655),"",IF(E$4&gt;'Monitor Data'!K655,"",ABS(E$4-'Monitor Data'!K655)))</f>
        <v/>
      </c>
    </row>
    <row r="663" spans="1:5" x14ac:dyDescent="0.25">
      <c r="A663" s="4">
        <v>44851</v>
      </c>
      <c r="B663" s="2" t="str">
        <f>IF(OR('Monitor Data'!D656="",ISBLANK('Monitor Data'!D656)),"",IF(B$4&gt;'Monitor Data'!D656,"",ABS(B$4-'Monitor Data'!D656)))</f>
        <v/>
      </c>
      <c r="C663" s="2">
        <f>IF(OR('Monitor Data'!G656="",ISBLANK('Monitor Data'!G656)),"",IF(C$4&gt;'Monitor Data'!G656,"",ABS(C$4-'Monitor Data'!G656)))</f>
        <v>0.25</v>
      </c>
      <c r="D663" s="2" t="str">
        <f>IF(OR('Monitor Data'!J656="",ISBLANK('Monitor Data'!J656)),"",IF(D$4&gt;'Monitor Data'!J656,"",ABS(D$4-'Monitor Data'!J656)))</f>
        <v/>
      </c>
      <c r="E663" s="2" t="str">
        <f>IF(ISBLANK('Monitor Data'!K656),"",IF(E$4&gt;'Monitor Data'!K656,"",ABS(E$4-'Monitor Data'!K656)))</f>
        <v/>
      </c>
    </row>
    <row r="664" spans="1:5" x14ac:dyDescent="0.25">
      <c r="A664" s="4">
        <v>44852</v>
      </c>
      <c r="B664" s="2" t="str">
        <f>IF(OR('Monitor Data'!D657="",ISBLANK('Monitor Data'!D657)),"",IF(B$4&gt;'Monitor Data'!D657,"",ABS(B$4-'Monitor Data'!D657)))</f>
        <v/>
      </c>
      <c r="C664" s="2" t="str">
        <f>IF(OR('Monitor Data'!G657="",ISBLANK('Monitor Data'!G657)),"",IF(C$4&gt;'Monitor Data'!G657,"",ABS(C$4-'Monitor Data'!G657)))</f>
        <v/>
      </c>
      <c r="D664" s="2" t="str">
        <f>IF(OR('Monitor Data'!J657="",ISBLANK('Monitor Data'!J657)),"",IF(D$4&gt;'Monitor Data'!J657,"",ABS(D$4-'Monitor Data'!J657)))</f>
        <v/>
      </c>
      <c r="E664" s="2" t="str">
        <f>IF(ISBLANK('Monitor Data'!K657),"",IF(E$4&gt;'Monitor Data'!K657,"",ABS(E$4-'Monitor Data'!K657)))</f>
        <v/>
      </c>
    </row>
    <row r="665" spans="1:5" x14ac:dyDescent="0.25">
      <c r="A665" s="4">
        <v>44853</v>
      </c>
      <c r="B665" s="2" t="str">
        <f>IF(OR('Monitor Data'!D658="",ISBLANK('Monitor Data'!D658)),"",IF(B$4&gt;'Monitor Data'!D658,"",ABS(B$4-'Monitor Data'!D658)))</f>
        <v/>
      </c>
      <c r="C665" s="2" t="str">
        <f>IF(OR('Monitor Data'!G658="",ISBLANK('Monitor Data'!G658)),"",IF(C$4&gt;'Monitor Data'!G658,"",ABS(C$4-'Monitor Data'!G658)))</f>
        <v/>
      </c>
      <c r="D665" s="2" t="str">
        <f>IF(OR('Monitor Data'!J658="",ISBLANK('Monitor Data'!J658)),"",IF(D$4&gt;'Monitor Data'!J658,"",ABS(D$4-'Monitor Data'!J658)))</f>
        <v/>
      </c>
      <c r="E665" s="2" t="str">
        <f>IF(ISBLANK('Monitor Data'!K658),"",IF(E$4&gt;'Monitor Data'!K658,"",ABS(E$4-'Monitor Data'!K658)))</f>
        <v/>
      </c>
    </row>
    <row r="666" spans="1:5" x14ac:dyDescent="0.25">
      <c r="A666" s="4">
        <v>44854</v>
      </c>
      <c r="B666" s="2">
        <f>IF(OR('Monitor Data'!D659="",ISBLANK('Monitor Data'!D659)),"",IF(B$4&gt;'Monitor Data'!D659,"",ABS(B$4-'Monitor Data'!D659)))</f>
        <v>84.15</v>
      </c>
      <c r="C666" s="2">
        <f>IF(OR('Monitor Data'!G659="",ISBLANK('Monitor Data'!G659)),"",IF(C$4&gt;'Monitor Data'!G659,"",ABS(C$4-'Monitor Data'!G659)))</f>
        <v>50.95000000000001</v>
      </c>
      <c r="D666" s="2">
        <f>IF(OR('Monitor Data'!J659="",ISBLANK('Monitor Data'!J659)),"",IF(D$4&gt;'Monitor Data'!J659,"",ABS(D$4-'Monitor Data'!J659)))</f>
        <v>41.400000000000006</v>
      </c>
      <c r="E666" s="2" t="str">
        <f>IF(ISBLANK('Monitor Data'!K659),"",IF(E$4&gt;'Monitor Data'!K659,"",ABS(E$4-'Monitor Data'!K659)))</f>
        <v/>
      </c>
    </row>
    <row r="667" spans="1:5" x14ac:dyDescent="0.25">
      <c r="A667" s="4">
        <v>44855</v>
      </c>
      <c r="B667" s="2" t="str">
        <f>IF(OR('Monitor Data'!D660="",ISBLANK('Monitor Data'!D660)),"",IF(B$4&gt;'Monitor Data'!D660,"",ABS(B$4-'Monitor Data'!D660)))</f>
        <v/>
      </c>
      <c r="C667" s="2" t="str">
        <f>IF(OR('Monitor Data'!G660="",ISBLANK('Monitor Data'!G660)),"",IF(C$4&gt;'Monitor Data'!G660,"",ABS(C$4-'Monitor Data'!G660)))</f>
        <v/>
      </c>
      <c r="D667" s="2" t="str">
        <f>IF(OR('Monitor Data'!J660="",ISBLANK('Monitor Data'!J660)),"",IF(D$4&gt;'Monitor Data'!J660,"",ABS(D$4-'Monitor Data'!J660)))</f>
        <v/>
      </c>
      <c r="E667" s="2">
        <f>IF(ISBLANK('Monitor Data'!K660),"",IF(E$4&gt;'Monitor Data'!K660,"",ABS(E$4-'Monitor Data'!K660)))</f>
        <v>29.2</v>
      </c>
    </row>
    <row r="668" spans="1:5" x14ac:dyDescent="0.25">
      <c r="A668" s="4">
        <v>44856</v>
      </c>
      <c r="B668" s="2" t="str">
        <f>IF(OR('Monitor Data'!D661="",ISBLANK('Monitor Data'!D661)),"",IF(B$4&gt;'Monitor Data'!D661,"",ABS(B$4-'Monitor Data'!D661)))</f>
        <v/>
      </c>
      <c r="C668" s="2" t="str">
        <f>IF(OR('Monitor Data'!G661="",ISBLANK('Monitor Data'!G661)),"",IF(C$4&gt;'Monitor Data'!G661,"",ABS(C$4-'Monitor Data'!G661)))</f>
        <v/>
      </c>
      <c r="D668" s="2" t="str">
        <f>IF(OR('Monitor Data'!J661="",ISBLANK('Monitor Data'!J661)),"",IF(D$4&gt;'Monitor Data'!J661,"",ABS(D$4-'Monitor Data'!J661)))</f>
        <v/>
      </c>
      <c r="E668" s="2" t="str">
        <f>IF(ISBLANK('Monitor Data'!K661),"",IF(E$4&gt;'Monitor Data'!K661,"",ABS(E$4-'Monitor Data'!K661)))</f>
        <v/>
      </c>
    </row>
    <row r="669" spans="1:5" x14ac:dyDescent="0.25">
      <c r="A669" s="4">
        <v>44857</v>
      </c>
      <c r="B669" s="2">
        <f>IF(OR('Monitor Data'!D662="",ISBLANK('Monitor Data'!D662)),"",IF(B$4&gt;'Monitor Data'!D662,"",ABS(B$4-'Monitor Data'!D662)))</f>
        <v>27.049999999999997</v>
      </c>
      <c r="C669" s="2">
        <f>IF(OR('Monitor Data'!G662="",ISBLANK('Monitor Data'!G662)),"",IF(C$4&gt;'Monitor Data'!G662,"",ABS(C$4-'Monitor Data'!G662)))</f>
        <v>12.149999999999999</v>
      </c>
      <c r="D669" s="2">
        <f>IF(OR('Monitor Data'!J662="",ISBLANK('Monitor Data'!J662)),"",IF(D$4&gt;'Monitor Data'!J662,"",ABS(D$4-'Monitor Data'!J662)))</f>
        <v>9.8000000000000043</v>
      </c>
      <c r="E669" s="2">
        <f>IF(ISBLANK('Monitor Data'!K662),"",IF(E$4&gt;'Monitor Data'!K662,"",ABS(E$4-'Monitor Data'!K662)))</f>
        <v>8</v>
      </c>
    </row>
    <row r="670" spans="1:5" x14ac:dyDescent="0.25">
      <c r="A670" s="4">
        <v>44858</v>
      </c>
      <c r="B670" s="2" t="str">
        <f>IF(OR('Monitor Data'!D663="",ISBLANK('Monitor Data'!D663)),"",IF(B$4&gt;'Monitor Data'!D663,"",ABS(B$4-'Monitor Data'!D663)))</f>
        <v/>
      </c>
      <c r="C670" s="2" t="str">
        <f>IF(OR('Monitor Data'!G663="",ISBLANK('Monitor Data'!G663)),"",IF(C$4&gt;'Monitor Data'!G663,"",ABS(C$4-'Monitor Data'!G663)))</f>
        <v/>
      </c>
      <c r="D670" s="2" t="str">
        <f>IF(OR('Monitor Data'!J663="",ISBLANK('Monitor Data'!J663)),"",IF(D$4&gt;'Monitor Data'!J663,"",ABS(D$4-'Monitor Data'!J663)))</f>
        <v/>
      </c>
      <c r="E670" s="2" t="str">
        <f>IF(ISBLANK('Monitor Data'!K663),"",IF(E$4&gt;'Monitor Data'!K663,"",ABS(E$4-'Monitor Data'!K663)))</f>
        <v/>
      </c>
    </row>
    <row r="671" spans="1:5" x14ac:dyDescent="0.25">
      <c r="A671" s="4">
        <v>44859</v>
      </c>
      <c r="B671" s="2" t="str">
        <f>IF(OR('Monitor Data'!D664="",ISBLANK('Monitor Data'!D664)),"",IF(B$4&gt;'Monitor Data'!D664,"",ABS(B$4-'Monitor Data'!D664)))</f>
        <v/>
      </c>
      <c r="C671" s="2" t="str">
        <f>IF(OR('Monitor Data'!G664="",ISBLANK('Monitor Data'!G664)),"",IF(C$4&gt;'Monitor Data'!G664,"",ABS(C$4-'Monitor Data'!G664)))</f>
        <v/>
      </c>
      <c r="D671" s="2" t="str">
        <f>IF(OR('Monitor Data'!J664="",ISBLANK('Monitor Data'!J664)),"",IF(D$4&gt;'Monitor Data'!J664,"",ABS(D$4-'Monitor Data'!J664)))</f>
        <v/>
      </c>
      <c r="E671" s="2" t="str">
        <f>IF(ISBLANK('Monitor Data'!K664),"",IF(E$4&gt;'Monitor Data'!K664,"",ABS(E$4-'Monitor Data'!K664)))</f>
        <v/>
      </c>
    </row>
    <row r="672" spans="1:5" x14ac:dyDescent="0.25">
      <c r="A672" s="4">
        <v>44860</v>
      </c>
      <c r="B672" s="2" t="str">
        <f>IF(OR('Monitor Data'!D665="",ISBLANK('Monitor Data'!D665)),"",IF(B$4&gt;'Monitor Data'!D665,"",ABS(B$4-'Monitor Data'!D665)))</f>
        <v/>
      </c>
      <c r="C672" s="2" t="str">
        <f>IF(OR('Monitor Data'!G665="",ISBLANK('Monitor Data'!G665)),"",IF(C$4&gt;'Monitor Data'!G665,"",ABS(C$4-'Monitor Data'!G665)))</f>
        <v/>
      </c>
      <c r="D672" s="2" t="str">
        <f>IF(OR('Monitor Data'!J665="",ISBLANK('Monitor Data'!J665)),"",IF(D$4&gt;'Monitor Data'!J665,"",ABS(D$4-'Monitor Data'!J665)))</f>
        <v/>
      </c>
      <c r="E672" s="2" t="str">
        <f>IF(ISBLANK('Monitor Data'!K665),"",IF(E$4&gt;'Monitor Data'!K665,"",ABS(E$4-'Monitor Data'!K665)))</f>
        <v/>
      </c>
    </row>
    <row r="673" spans="1:5" x14ac:dyDescent="0.25">
      <c r="A673" s="4">
        <v>44861</v>
      </c>
      <c r="B673" s="2" t="str">
        <f>IF(OR('Monitor Data'!D666="",ISBLANK('Monitor Data'!D666)),"",IF(B$4&gt;'Monitor Data'!D666,"",ABS(B$4-'Monitor Data'!D666)))</f>
        <v/>
      </c>
      <c r="C673" s="2" t="str">
        <f>IF(OR('Monitor Data'!G666="",ISBLANK('Monitor Data'!G666)),"",IF(C$4&gt;'Monitor Data'!G666,"",ABS(C$4-'Monitor Data'!G666)))</f>
        <v/>
      </c>
      <c r="D673" s="2" t="str">
        <f>IF(OR('Monitor Data'!J666="",ISBLANK('Monitor Data'!J666)),"",IF(D$4&gt;'Monitor Data'!J666,"",ABS(D$4-'Monitor Data'!J666)))</f>
        <v/>
      </c>
      <c r="E673" s="2" t="str">
        <f>IF(ISBLANK('Monitor Data'!K666),"",IF(E$4&gt;'Monitor Data'!K666,"",ABS(E$4-'Monitor Data'!K666)))</f>
        <v/>
      </c>
    </row>
    <row r="674" spans="1:5" x14ac:dyDescent="0.25">
      <c r="A674" s="4">
        <v>44862</v>
      </c>
      <c r="B674" s="2" t="str">
        <f>IF(OR('Monitor Data'!D667="",ISBLANK('Monitor Data'!D667)),"",IF(B$4&gt;'Monitor Data'!D667,"",ABS(B$4-'Monitor Data'!D667)))</f>
        <v/>
      </c>
      <c r="C674" s="2" t="str">
        <f>IF(OR('Monitor Data'!G667="",ISBLANK('Monitor Data'!G667)),"",IF(C$4&gt;'Monitor Data'!G667,"",ABS(C$4-'Monitor Data'!G667)))</f>
        <v/>
      </c>
      <c r="D674" s="2" t="str">
        <f>IF(OR('Monitor Data'!J667="",ISBLANK('Monitor Data'!J667)),"",IF(D$4&gt;'Monitor Data'!J667,"",ABS(D$4-'Monitor Data'!J667)))</f>
        <v/>
      </c>
      <c r="E674" s="2" t="str">
        <f>IF(ISBLANK('Monitor Data'!K667),"",IF(E$4&gt;'Monitor Data'!K667,"",ABS(E$4-'Monitor Data'!K667)))</f>
        <v/>
      </c>
    </row>
    <row r="675" spans="1:5" x14ac:dyDescent="0.25">
      <c r="A675" s="4">
        <v>44863</v>
      </c>
      <c r="B675" s="2">
        <f>IF(OR('Monitor Data'!D668="",ISBLANK('Monitor Data'!D668)),"",IF(B$4&gt;'Monitor Data'!D668,"",ABS(B$4-'Monitor Data'!D668)))</f>
        <v>14.850000000000001</v>
      </c>
      <c r="C675" s="2">
        <f>IF(OR('Monitor Data'!G668="",ISBLANK('Monitor Data'!G668)),"",IF(C$4&gt;'Monitor Data'!G668,"",ABS(C$4-'Monitor Data'!G668)))</f>
        <v>9.8499999999999979</v>
      </c>
      <c r="D675" s="2">
        <f>IF(OR('Monitor Data'!J668="",ISBLANK('Monitor Data'!J668)),"",IF(D$4&gt;'Monitor Data'!J668,"",ABS(D$4-'Monitor Data'!J668)))</f>
        <v>8.9000000000000021</v>
      </c>
      <c r="E675" s="2">
        <f>IF(ISBLANK('Monitor Data'!K668),"",IF(E$4&gt;'Monitor Data'!K668,"",ABS(E$4-'Monitor Data'!K668)))</f>
        <v>1.1000000000000014</v>
      </c>
    </row>
    <row r="676" spans="1:5" x14ac:dyDescent="0.25">
      <c r="A676" s="4">
        <v>44864</v>
      </c>
      <c r="B676" s="2" t="str">
        <f>IF(OR('Monitor Data'!D669="",ISBLANK('Monitor Data'!D669)),"",IF(B$4&gt;'Monitor Data'!D669,"",ABS(B$4-'Monitor Data'!D669)))</f>
        <v/>
      </c>
      <c r="C676" s="2" t="str">
        <f>IF(OR('Monitor Data'!G669="",ISBLANK('Monitor Data'!G669)),"",IF(C$4&gt;'Monitor Data'!G669,"",ABS(C$4-'Monitor Data'!G669)))</f>
        <v/>
      </c>
      <c r="D676" s="2" t="str">
        <f>IF(OR('Monitor Data'!J669="",ISBLANK('Monitor Data'!J669)),"",IF(D$4&gt;'Monitor Data'!J669,"",ABS(D$4-'Monitor Data'!J669)))</f>
        <v/>
      </c>
      <c r="E676" s="2" t="str">
        <f>IF(ISBLANK('Monitor Data'!K669),"",IF(E$4&gt;'Monitor Data'!K669,"",ABS(E$4-'Monitor Data'!K669)))</f>
        <v/>
      </c>
    </row>
    <row r="677" spans="1:5" x14ac:dyDescent="0.25">
      <c r="A677" s="4">
        <v>44865</v>
      </c>
      <c r="B677" s="2" t="str">
        <f>IF(OR('Monitor Data'!D670="",ISBLANK('Monitor Data'!D670)),"",IF(B$4&gt;'Monitor Data'!D670,"",ABS(B$4-'Monitor Data'!D670)))</f>
        <v/>
      </c>
      <c r="C677" s="2" t="str">
        <f>IF(OR('Monitor Data'!G670="",ISBLANK('Monitor Data'!G670)),"",IF(C$4&gt;'Monitor Data'!G670,"",ABS(C$4-'Monitor Data'!G670)))</f>
        <v/>
      </c>
      <c r="D677" s="2" t="str">
        <f>IF(OR('Monitor Data'!J670="",ISBLANK('Monitor Data'!J670)),"",IF(D$4&gt;'Monitor Data'!J670,"",ABS(D$4-'Monitor Data'!J670)))</f>
        <v/>
      </c>
      <c r="E677" s="2" t="str">
        <f>IF(ISBLANK('Monitor Data'!K670),"",IF(E$4&gt;'Monitor Data'!K670,"",ABS(E$4-'Monitor Data'!K670)))</f>
        <v/>
      </c>
    </row>
    <row r="678" spans="1:5" x14ac:dyDescent="0.25">
      <c r="A678" s="4">
        <v>44866</v>
      </c>
      <c r="B678" s="2">
        <f>IF(OR('Monitor Data'!D671="",ISBLANK('Monitor Data'!D671)),"",IF(B$4&gt;'Monitor Data'!D671,"",ABS(B$4-'Monitor Data'!D671)))</f>
        <v>36.549999999999997</v>
      </c>
      <c r="C678" s="2">
        <f>IF(OR('Monitor Data'!G671="",ISBLANK('Monitor Data'!G671)),"",IF(C$4&gt;'Monitor Data'!G671,"",ABS(C$4-'Monitor Data'!G671)))</f>
        <v>11.899999999999999</v>
      </c>
      <c r="D678" s="2">
        <f>IF(OR('Monitor Data'!J671="",ISBLANK('Monitor Data'!J671)),"",IF(D$4&gt;'Monitor Data'!J671,"",ABS(D$4-'Monitor Data'!J671)))</f>
        <v>26</v>
      </c>
      <c r="E678" s="2">
        <f>IF(ISBLANK('Monitor Data'!K671),"",IF(E$4&gt;'Monitor Data'!K671,"",ABS(E$4-'Monitor Data'!K671)))</f>
        <v>9.6000000000000014</v>
      </c>
    </row>
    <row r="679" spans="1:5" x14ac:dyDescent="0.25">
      <c r="A679" s="4">
        <v>44867</v>
      </c>
      <c r="B679" s="2" t="str">
        <f>IF(OR('Monitor Data'!D672="",ISBLANK('Monitor Data'!D672)),"",IF(B$4&gt;'Monitor Data'!D672,"",ABS(B$4-'Monitor Data'!D672)))</f>
        <v/>
      </c>
      <c r="C679" s="2" t="str">
        <f>IF(OR('Monitor Data'!G672="",ISBLANK('Monitor Data'!G672)),"",IF(C$4&gt;'Monitor Data'!G672,"",ABS(C$4-'Monitor Data'!G672)))</f>
        <v/>
      </c>
      <c r="D679" s="2" t="str">
        <f>IF(OR('Monitor Data'!J672="",ISBLANK('Monitor Data'!J672)),"",IF(D$4&gt;'Monitor Data'!J672,"",ABS(D$4-'Monitor Data'!J672)))</f>
        <v/>
      </c>
      <c r="E679" s="2" t="str">
        <f>IF(ISBLANK('Monitor Data'!K672),"",IF(E$4&gt;'Monitor Data'!K672,"",ABS(E$4-'Monitor Data'!K672)))</f>
        <v/>
      </c>
    </row>
    <row r="680" spans="1:5" x14ac:dyDescent="0.25">
      <c r="A680" s="4">
        <v>44868</v>
      </c>
      <c r="B680" s="2" t="str">
        <f>IF(OR('Monitor Data'!D673="",ISBLANK('Monitor Data'!D673)),"",IF(B$4&gt;'Monitor Data'!D673,"",ABS(B$4-'Monitor Data'!D673)))</f>
        <v/>
      </c>
      <c r="C680" s="2" t="str">
        <f>IF(OR('Monitor Data'!G673="",ISBLANK('Monitor Data'!G673)),"",IF(C$4&gt;'Monitor Data'!G673,"",ABS(C$4-'Monitor Data'!G673)))</f>
        <v/>
      </c>
      <c r="D680" s="2" t="str">
        <f>IF(OR('Monitor Data'!J673="",ISBLANK('Monitor Data'!J673)),"",IF(D$4&gt;'Monitor Data'!J673,"",ABS(D$4-'Monitor Data'!J673)))</f>
        <v/>
      </c>
      <c r="E680" s="2" t="str">
        <f>IF(ISBLANK('Monitor Data'!K673),"",IF(E$4&gt;'Monitor Data'!K673,"",ABS(E$4-'Monitor Data'!K673)))</f>
        <v/>
      </c>
    </row>
    <row r="681" spans="1:5" x14ac:dyDescent="0.25">
      <c r="A681" s="4">
        <v>44869</v>
      </c>
      <c r="B681" s="2" t="str">
        <f>IF(OR('Monitor Data'!D674="",ISBLANK('Monitor Data'!D674)),"",IF(B$4&gt;'Monitor Data'!D674,"",ABS(B$4-'Monitor Data'!D674)))</f>
        <v/>
      </c>
      <c r="C681" s="2" t="str">
        <f>IF(OR('Monitor Data'!G674="",ISBLANK('Monitor Data'!G674)),"",IF(C$4&gt;'Monitor Data'!G674,"",ABS(C$4-'Monitor Data'!G674)))</f>
        <v/>
      </c>
      <c r="D681" s="2" t="str">
        <f>IF(OR('Monitor Data'!J674="",ISBLANK('Monitor Data'!J674)),"",IF(D$4&gt;'Monitor Data'!J674,"",ABS(D$4-'Monitor Data'!J674)))</f>
        <v/>
      </c>
      <c r="E681" s="2" t="str">
        <f>IF(ISBLANK('Monitor Data'!K674),"",IF(E$4&gt;'Monitor Data'!K674,"",ABS(E$4-'Monitor Data'!K674)))</f>
        <v/>
      </c>
    </row>
    <row r="682" spans="1:5" x14ac:dyDescent="0.25">
      <c r="A682" s="4">
        <v>44870</v>
      </c>
      <c r="B682" s="2" t="str">
        <f>IF(OR('Monitor Data'!D675="",ISBLANK('Monitor Data'!D675)),"",IF(B$4&gt;'Monitor Data'!D675,"",ABS(B$4-'Monitor Data'!D675)))</f>
        <v/>
      </c>
      <c r="C682" s="2" t="str">
        <f>IF(OR('Monitor Data'!G675="",ISBLANK('Monitor Data'!G675)),"",IF(C$4&gt;'Monitor Data'!G675,"",ABS(C$4-'Monitor Data'!G675)))</f>
        <v/>
      </c>
      <c r="D682" s="2" t="str">
        <f>IF(OR('Monitor Data'!J675="",ISBLANK('Monitor Data'!J675)),"",IF(D$4&gt;'Monitor Data'!J675,"",ABS(D$4-'Monitor Data'!J675)))</f>
        <v/>
      </c>
      <c r="E682" s="2" t="str">
        <f>IF(ISBLANK('Monitor Data'!K675),"",IF(E$4&gt;'Monitor Data'!K675,"",ABS(E$4-'Monitor Data'!K675)))</f>
        <v/>
      </c>
    </row>
    <row r="683" spans="1:5" x14ac:dyDescent="0.25">
      <c r="A683" s="4">
        <v>44871</v>
      </c>
      <c r="B683" s="2" t="str">
        <f>IF(OR('Monitor Data'!D676="",ISBLANK('Monitor Data'!D676)),"",IF(B$4&gt;'Monitor Data'!D676,"",ABS(B$4-'Monitor Data'!D676)))</f>
        <v/>
      </c>
      <c r="C683" s="2" t="str">
        <f>IF(OR('Monitor Data'!G676="",ISBLANK('Monitor Data'!G676)),"",IF(C$4&gt;'Monitor Data'!G676,"",ABS(C$4-'Monitor Data'!G676)))</f>
        <v/>
      </c>
      <c r="D683" s="2" t="str">
        <f>IF(OR('Monitor Data'!J676="",ISBLANK('Monitor Data'!J676)),"",IF(D$4&gt;'Monitor Data'!J676,"",ABS(D$4-'Monitor Data'!J676)))</f>
        <v/>
      </c>
      <c r="E683" s="2" t="str">
        <f>IF(ISBLANK('Monitor Data'!K676),"",IF(E$4&gt;'Monitor Data'!K676,"",ABS(E$4-'Monitor Data'!K676)))</f>
        <v/>
      </c>
    </row>
    <row r="684" spans="1:5" x14ac:dyDescent="0.25">
      <c r="A684" s="4">
        <v>44872</v>
      </c>
      <c r="B684" s="2" t="str">
        <f>IF(OR('Monitor Data'!D677="",ISBLANK('Monitor Data'!D677)),"",IF(B$4&gt;'Monitor Data'!D677,"",ABS(B$4-'Monitor Data'!D677)))</f>
        <v/>
      </c>
      <c r="C684" s="2" t="str">
        <f>IF(OR('Monitor Data'!G677="",ISBLANK('Monitor Data'!G677)),"",IF(C$4&gt;'Monitor Data'!G677,"",ABS(C$4-'Monitor Data'!G677)))</f>
        <v/>
      </c>
      <c r="D684" s="2" t="str">
        <f>IF(OR('Monitor Data'!J677="",ISBLANK('Monitor Data'!J677)),"",IF(D$4&gt;'Monitor Data'!J677,"",ABS(D$4-'Monitor Data'!J677)))</f>
        <v/>
      </c>
      <c r="E684" s="2" t="str">
        <f>IF(ISBLANK('Monitor Data'!K677),"",IF(E$4&gt;'Monitor Data'!K677,"",ABS(E$4-'Monitor Data'!K677)))</f>
        <v/>
      </c>
    </row>
    <row r="685" spans="1:5" x14ac:dyDescent="0.25">
      <c r="A685" s="4">
        <v>44873</v>
      </c>
      <c r="B685" s="2" t="str">
        <f>IF(OR('Monitor Data'!D678="",ISBLANK('Monitor Data'!D678)),"",IF(B$4&gt;'Monitor Data'!D678,"",ABS(B$4-'Monitor Data'!D678)))</f>
        <v/>
      </c>
      <c r="C685" s="2" t="str">
        <f>IF(OR('Monitor Data'!G678="",ISBLANK('Monitor Data'!G678)),"",IF(C$4&gt;'Monitor Data'!G678,"",ABS(C$4-'Monitor Data'!G678)))</f>
        <v/>
      </c>
      <c r="D685" s="2" t="str">
        <f>IF(OR('Monitor Data'!J678="",ISBLANK('Monitor Data'!J678)),"",IF(D$4&gt;'Monitor Data'!J678,"",ABS(D$4-'Monitor Data'!J678)))</f>
        <v/>
      </c>
      <c r="E685" s="2" t="str">
        <f>IF(ISBLANK('Monitor Data'!K678),"",IF(E$4&gt;'Monitor Data'!K678,"",ABS(E$4-'Monitor Data'!K678)))</f>
        <v/>
      </c>
    </row>
    <row r="686" spans="1:5" x14ac:dyDescent="0.25">
      <c r="A686" s="4">
        <v>44874</v>
      </c>
      <c r="B686" s="2" t="str">
        <f>IF(OR('Monitor Data'!D679="",ISBLANK('Monitor Data'!D679)),"",IF(B$4&gt;'Monitor Data'!D679,"",ABS(B$4-'Monitor Data'!D679)))</f>
        <v/>
      </c>
      <c r="C686" s="2" t="str">
        <f>IF(OR('Monitor Data'!G679="",ISBLANK('Monitor Data'!G679)),"",IF(C$4&gt;'Monitor Data'!G679,"",ABS(C$4-'Monitor Data'!G679)))</f>
        <v/>
      </c>
      <c r="D686" s="2" t="str">
        <f>IF(OR('Monitor Data'!J679="",ISBLANK('Monitor Data'!J679)),"",IF(D$4&gt;'Monitor Data'!J679,"",ABS(D$4-'Monitor Data'!J679)))</f>
        <v/>
      </c>
      <c r="E686" s="2" t="str">
        <f>IF(ISBLANK('Monitor Data'!K679),"",IF(E$4&gt;'Monitor Data'!K679,"",ABS(E$4-'Monitor Data'!K679)))</f>
        <v/>
      </c>
    </row>
    <row r="687" spans="1:5" x14ac:dyDescent="0.25">
      <c r="A687" s="4">
        <v>44875</v>
      </c>
      <c r="B687" s="2" t="str">
        <f>IF(OR('Monitor Data'!D680="",ISBLANK('Monitor Data'!D680)),"",IF(B$4&gt;'Monitor Data'!D680,"",ABS(B$4-'Monitor Data'!D680)))</f>
        <v/>
      </c>
      <c r="C687" s="2" t="str">
        <f>IF(OR('Monitor Data'!G680="",ISBLANK('Monitor Data'!G680)),"",IF(C$4&gt;'Monitor Data'!G680,"",ABS(C$4-'Monitor Data'!G680)))</f>
        <v/>
      </c>
      <c r="D687" s="2">
        <f>IF(OR('Monitor Data'!J680="",ISBLANK('Monitor Data'!J680)),"",IF(D$4&gt;'Monitor Data'!J680,"",ABS(D$4-'Monitor Data'!J680)))</f>
        <v>1.5000000000000036</v>
      </c>
      <c r="E687" s="2" t="str">
        <f>IF(ISBLANK('Monitor Data'!K680),"",IF(E$4&gt;'Monitor Data'!K680,"",ABS(E$4-'Monitor Data'!K680)))</f>
        <v/>
      </c>
    </row>
    <row r="688" spans="1:5" x14ac:dyDescent="0.25">
      <c r="A688" s="4">
        <v>44876</v>
      </c>
      <c r="B688" s="2" t="str">
        <f>IF(OR('Monitor Data'!D681="",ISBLANK('Monitor Data'!D681)),"",IF(B$4&gt;'Monitor Data'!D681,"",ABS(B$4-'Monitor Data'!D681)))</f>
        <v/>
      </c>
      <c r="C688" s="2" t="str">
        <f>IF(OR('Monitor Data'!G681="",ISBLANK('Monitor Data'!G681)),"",IF(C$4&gt;'Monitor Data'!G681,"",ABS(C$4-'Monitor Data'!G681)))</f>
        <v/>
      </c>
      <c r="D688" s="2" t="str">
        <f>IF(OR('Monitor Data'!J681="",ISBLANK('Monitor Data'!J681)),"",IF(D$4&gt;'Monitor Data'!J681,"",ABS(D$4-'Monitor Data'!J681)))</f>
        <v/>
      </c>
      <c r="E688" s="2" t="str">
        <f>IF(ISBLANK('Monitor Data'!K681),"",IF(E$4&gt;'Monitor Data'!K681,"",ABS(E$4-'Monitor Data'!K681)))</f>
        <v/>
      </c>
    </row>
    <row r="689" spans="1:5" x14ac:dyDescent="0.25">
      <c r="A689" s="4">
        <v>44877</v>
      </c>
      <c r="B689" s="2" t="str">
        <f>IF(OR('Monitor Data'!D682="",ISBLANK('Monitor Data'!D682)),"",IF(B$4&gt;'Monitor Data'!D682,"",ABS(B$4-'Monitor Data'!D682)))</f>
        <v/>
      </c>
      <c r="C689" s="2" t="str">
        <f>IF(OR('Monitor Data'!G682="",ISBLANK('Monitor Data'!G682)),"",IF(C$4&gt;'Monitor Data'!G682,"",ABS(C$4-'Monitor Data'!G682)))</f>
        <v/>
      </c>
      <c r="D689" s="2" t="str">
        <f>IF(OR('Monitor Data'!J682="",ISBLANK('Monitor Data'!J682)),"",IF(D$4&gt;'Monitor Data'!J682,"",ABS(D$4-'Monitor Data'!J682)))</f>
        <v/>
      </c>
      <c r="E689" s="2" t="str">
        <f>IF(ISBLANK('Monitor Data'!K682),"",IF(E$4&gt;'Monitor Data'!K682,"",ABS(E$4-'Monitor Data'!K682)))</f>
        <v/>
      </c>
    </row>
    <row r="690" spans="1:5" x14ac:dyDescent="0.25">
      <c r="A690" s="4">
        <v>44878</v>
      </c>
      <c r="B690" s="2" t="str">
        <f>IF(OR('Monitor Data'!D683="",ISBLANK('Monitor Data'!D683)),"",IF(B$4&gt;'Monitor Data'!D683,"",ABS(B$4-'Monitor Data'!D683)))</f>
        <v/>
      </c>
      <c r="C690" s="2" t="str">
        <f>IF(OR('Monitor Data'!G683="",ISBLANK('Monitor Data'!G683)),"",IF(C$4&gt;'Monitor Data'!G683,"",ABS(C$4-'Monitor Data'!G683)))</f>
        <v/>
      </c>
      <c r="D690" s="2" t="str">
        <f>IF(OR('Monitor Data'!J683="",ISBLANK('Monitor Data'!J683)),"",IF(D$4&gt;'Monitor Data'!J683,"",ABS(D$4-'Monitor Data'!J683)))</f>
        <v/>
      </c>
      <c r="E690" s="2" t="str">
        <f>IF(ISBLANK('Monitor Data'!K683),"",IF(E$4&gt;'Monitor Data'!K683,"",ABS(E$4-'Monitor Data'!K683)))</f>
        <v/>
      </c>
    </row>
    <row r="691" spans="1:5" x14ac:dyDescent="0.25">
      <c r="A691" s="4">
        <v>44879</v>
      </c>
      <c r="B691" s="2" t="str">
        <f>IF(OR('Monitor Data'!D684="",ISBLANK('Monitor Data'!D684)),"",IF(B$4&gt;'Monitor Data'!D684,"",ABS(B$4-'Monitor Data'!D684)))</f>
        <v/>
      </c>
      <c r="C691" s="2" t="str">
        <f>IF(OR('Monitor Data'!G684="",ISBLANK('Monitor Data'!G684)),"",IF(C$4&gt;'Monitor Data'!G684,"",ABS(C$4-'Monitor Data'!G684)))</f>
        <v/>
      </c>
      <c r="D691" s="2" t="str">
        <f>IF(OR('Monitor Data'!J684="",ISBLANK('Monitor Data'!J684)),"",IF(D$4&gt;'Monitor Data'!J684,"",ABS(D$4-'Monitor Data'!J684)))</f>
        <v/>
      </c>
      <c r="E691" s="2" t="str">
        <f>IF(ISBLANK('Monitor Data'!K684),"",IF(E$4&gt;'Monitor Data'!K684,"",ABS(E$4-'Monitor Data'!K684)))</f>
        <v/>
      </c>
    </row>
    <row r="692" spans="1:5" x14ac:dyDescent="0.25">
      <c r="A692" s="4">
        <v>44880</v>
      </c>
      <c r="B692" s="2" t="str">
        <f>IF(OR('Monitor Data'!D685="",ISBLANK('Monitor Data'!D685)),"",IF(B$4&gt;'Monitor Data'!D685,"",ABS(B$4-'Monitor Data'!D685)))</f>
        <v/>
      </c>
      <c r="C692" s="2" t="str">
        <f>IF(OR('Monitor Data'!G685="",ISBLANK('Monitor Data'!G685)),"",IF(C$4&gt;'Monitor Data'!G685,"",ABS(C$4-'Monitor Data'!G685)))</f>
        <v/>
      </c>
      <c r="D692" s="2" t="str">
        <f>IF(OR('Monitor Data'!J685="",ISBLANK('Monitor Data'!J685)),"",IF(D$4&gt;'Monitor Data'!J685,"",ABS(D$4-'Monitor Data'!J685)))</f>
        <v/>
      </c>
      <c r="E692" s="2" t="str">
        <f>IF(ISBLANK('Monitor Data'!K685),"",IF(E$4&gt;'Monitor Data'!K685,"",ABS(E$4-'Monitor Data'!K685)))</f>
        <v/>
      </c>
    </row>
    <row r="693" spans="1:5" x14ac:dyDescent="0.25">
      <c r="A693" s="4">
        <v>44881</v>
      </c>
      <c r="B693" s="2" t="str">
        <f>IF(OR('Monitor Data'!D686="",ISBLANK('Monitor Data'!D686)),"",IF(B$4&gt;'Monitor Data'!D686,"",ABS(B$4-'Monitor Data'!D686)))</f>
        <v/>
      </c>
      <c r="C693" s="2" t="str">
        <f>IF(OR('Monitor Data'!G686="",ISBLANK('Monitor Data'!G686)),"",IF(C$4&gt;'Monitor Data'!G686,"",ABS(C$4-'Monitor Data'!G686)))</f>
        <v/>
      </c>
      <c r="D693" s="2" t="str">
        <f>IF(OR('Monitor Data'!J686="",ISBLANK('Monitor Data'!J686)),"",IF(D$4&gt;'Monitor Data'!J686,"",ABS(D$4-'Monitor Data'!J686)))</f>
        <v/>
      </c>
      <c r="E693" s="2" t="str">
        <f>IF(ISBLANK('Monitor Data'!K686),"",IF(E$4&gt;'Monitor Data'!K686,"",ABS(E$4-'Monitor Data'!K686)))</f>
        <v/>
      </c>
    </row>
    <row r="694" spans="1:5" x14ac:dyDescent="0.25">
      <c r="A694" s="4">
        <v>44882</v>
      </c>
      <c r="B694" s="2" t="str">
        <f>IF(OR('Monitor Data'!D687="",ISBLANK('Monitor Data'!D687)),"",IF(B$4&gt;'Monitor Data'!D687,"",ABS(B$4-'Monitor Data'!D687)))</f>
        <v/>
      </c>
      <c r="C694" s="2" t="str">
        <f>IF(OR('Monitor Data'!G687="",ISBLANK('Monitor Data'!G687)),"",IF(C$4&gt;'Monitor Data'!G687,"",ABS(C$4-'Monitor Data'!G687)))</f>
        <v/>
      </c>
      <c r="D694" s="2" t="str">
        <f>IF(OR('Monitor Data'!J687="",ISBLANK('Monitor Data'!J687)),"",IF(D$4&gt;'Monitor Data'!J687,"",ABS(D$4-'Monitor Data'!J687)))</f>
        <v/>
      </c>
      <c r="E694" s="2" t="str">
        <f>IF(ISBLANK('Monitor Data'!K687),"",IF(E$4&gt;'Monitor Data'!K687,"",ABS(E$4-'Monitor Data'!K687)))</f>
        <v/>
      </c>
    </row>
    <row r="695" spans="1:5" x14ac:dyDescent="0.25">
      <c r="A695" s="4">
        <v>44883</v>
      </c>
      <c r="B695" s="2" t="str">
        <f>IF(OR('Monitor Data'!D688="",ISBLANK('Monitor Data'!D688)),"",IF(B$4&gt;'Monitor Data'!D688,"",ABS(B$4-'Monitor Data'!D688)))</f>
        <v/>
      </c>
      <c r="C695" s="2" t="str">
        <f>IF(OR('Monitor Data'!G688="",ISBLANK('Monitor Data'!G688)),"",IF(C$4&gt;'Monitor Data'!G688,"",ABS(C$4-'Monitor Data'!G688)))</f>
        <v/>
      </c>
      <c r="D695" s="2" t="str">
        <f>IF(OR('Monitor Data'!J688="",ISBLANK('Monitor Data'!J688)),"",IF(D$4&gt;'Monitor Data'!J688,"",ABS(D$4-'Monitor Data'!J688)))</f>
        <v/>
      </c>
      <c r="E695" s="2" t="str">
        <f>IF(ISBLANK('Monitor Data'!K688),"",IF(E$4&gt;'Monitor Data'!K688,"",ABS(E$4-'Monitor Data'!K688)))</f>
        <v/>
      </c>
    </row>
    <row r="696" spans="1:5" x14ac:dyDescent="0.25">
      <c r="A696" s="4">
        <v>44884</v>
      </c>
      <c r="B696" s="2" t="str">
        <f>IF(OR('Monitor Data'!D689="",ISBLANK('Monitor Data'!D689)),"",IF(B$4&gt;'Monitor Data'!D689,"",ABS(B$4-'Monitor Data'!D689)))</f>
        <v/>
      </c>
      <c r="C696" s="2" t="str">
        <f>IF(OR('Monitor Data'!G689="",ISBLANK('Monitor Data'!G689)),"",IF(C$4&gt;'Monitor Data'!G689,"",ABS(C$4-'Monitor Data'!G689)))</f>
        <v/>
      </c>
      <c r="D696" s="2" t="str">
        <f>IF(OR('Monitor Data'!J689="",ISBLANK('Monitor Data'!J689)),"",IF(D$4&gt;'Monitor Data'!J689,"",ABS(D$4-'Monitor Data'!J689)))</f>
        <v/>
      </c>
      <c r="E696" s="2" t="str">
        <f>IF(ISBLANK('Monitor Data'!K689),"",IF(E$4&gt;'Monitor Data'!K689,"",ABS(E$4-'Monitor Data'!K689)))</f>
        <v/>
      </c>
    </row>
    <row r="697" spans="1:5" x14ac:dyDescent="0.25">
      <c r="A697" s="4">
        <v>44885</v>
      </c>
      <c r="B697" s="2" t="str">
        <f>IF(OR('Monitor Data'!D690="",ISBLANK('Monitor Data'!D690)),"",IF(B$4&gt;'Monitor Data'!D690,"",ABS(B$4-'Monitor Data'!D690)))</f>
        <v/>
      </c>
      <c r="C697" s="2" t="str">
        <f>IF(OR('Monitor Data'!G690="",ISBLANK('Monitor Data'!G690)),"",IF(C$4&gt;'Monitor Data'!G690,"",ABS(C$4-'Monitor Data'!G690)))</f>
        <v/>
      </c>
      <c r="D697" s="2" t="str">
        <f>IF(OR('Monitor Data'!J690="",ISBLANK('Monitor Data'!J690)),"",IF(D$4&gt;'Monitor Data'!J690,"",ABS(D$4-'Monitor Data'!J690)))</f>
        <v/>
      </c>
      <c r="E697" s="2" t="str">
        <f>IF(ISBLANK('Monitor Data'!K690),"",IF(E$4&gt;'Monitor Data'!K690,"",ABS(E$4-'Monitor Data'!K690)))</f>
        <v/>
      </c>
    </row>
    <row r="698" spans="1:5" x14ac:dyDescent="0.25">
      <c r="A698" s="4">
        <v>44886</v>
      </c>
      <c r="B698" s="2" t="str">
        <f>IF(OR('Monitor Data'!D691="",ISBLANK('Monitor Data'!D691)),"",IF(B$4&gt;'Monitor Data'!D691,"",ABS(B$4-'Monitor Data'!D691)))</f>
        <v/>
      </c>
      <c r="C698" s="2" t="str">
        <f>IF(OR('Monitor Data'!G691="",ISBLANK('Monitor Data'!G691)),"",IF(C$4&gt;'Monitor Data'!G691,"",ABS(C$4-'Monitor Data'!G691)))</f>
        <v/>
      </c>
      <c r="D698" s="2" t="str">
        <f>IF(OR('Monitor Data'!J691="",ISBLANK('Monitor Data'!J691)),"",IF(D$4&gt;'Monitor Data'!J691,"",ABS(D$4-'Monitor Data'!J691)))</f>
        <v/>
      </c>
      <c r="E698" s="2" t="str">
        <f>IF(ISBLANK('Monitor Data'!K691),"",IF(E$4&gt;'Monitor Data'!K691,"",ABS(E$4-'Monitor Data'!K691)))</f>
        <v/>
      </c>
    </row>
    <row r="699" spans="1:5" x14ac:dyDescent="0.25">
      <c r="A699" s="4">
        <v>44887</v>
      </c>
      <c r="B699" s="2">
        <f>IF(OR('Monitor Data'!D692="",ISBLANK('Monitor Data'!D692)),"",IF(B$4&gt;'Monitor Data'!D692,"",ABS(B$4-'Monitor Data'!D692)))</f>
        <v>14.649999999999999</v>
      </c>
      <c r="C699" s="2">
        <f>IF(OR('Monitor Data'!G692="",ISBLANK('Monitor Data'!G692)),"",IF(C$4&gt;'Monitor Data'!G692,"",ABS(C$4-'Monitor Data'!G692)))</f>
        <v>17.75</v>
      </c>
      <c r="D699" s="2">
        <f>IF(OR('Monitor Data'!J692="",ISBLANK('Monitor Data'!J692)),"",IF(D$4&gt;'Monitor Data'!J692,"",ABS(D$4-'Monitor Data'!J692)))</f>
        <v>23.200000000000003</v>
      </c>
      <c r="E699" s="2">
        <f>IF(ISBLANK('Monitor Data'!K692),"",IF(E$4&gt;'Monitor Data'!K692,"",ABS(E$4-'Monitor Data'!K692)))</f>
        <v>10</v>
      </c>
    </row>
    <row r="700" spans="1:5" x14ac:dyDescent="0.25">
      <c r="A700" s="4">
        <v>44888</v>
      </c>
      <c r="B700" s="2" t="str">
        <f>IF(OR('Monitor Data'!D693="",ISBLANK('Monitor Data'!D693)),"",IF(B$4&gt;'Monitor Data'!D693,"",ABS(B$4-'Monitor Data'!D693)))</f>
        <v/>
      </c>
      <c r="C700" s="2" t="str">
        <f>IF(OR('Monitor Data'!G693="",ISBLANK('Monitor Data'!G693)),"",IF(C$4&gt;'Monitor Data'!G693,"",ABS(C$4-'Monitor Data'!G693)))</f>
        <v/>
      </c>
      <c r="D700" s="2" t="str">
        <f>IF(OR('Monitor Data'!J693="",ISBLANK('Monitor Data'!J693)),"",IF(D$4&gt;'Monitor Data'!J693,"",ABS(D$4-'Monitor Data'!J693)))</f>
        <v/>
      </c>
      <c r="E700" s="2" t="str">
        <f>IF(ISBLANK('Monitor Data'!K693),"",IF(E$4&gt;'Monitor Data'!K693,"",ABS(E$4-'Monitor Data'!K693)))</f>
        <v/>
      </c>
    </row>
    <row r="701" spans="1:5" x14ac:dyDescent="0.25">
      <c r="A701" s="4">
        <v>44889</v>
      </c>
      <c r="B701" s="2" t="str">
        <f>IF(OR('Monitor Data'!D694="",ISBLANK('Monitor Data'!D694)),"",IF(B$4&gt;'Monitor Data'!D694,"",ABS(B$4-'Monitor Data'!D694)))</f>
        <v/>
      </c>
      <c r="C701" s="2" t="str">
        <f>IF(OR('Monitor Data'!G694="",ISBLANK('Monitor Data'!G694)),"",IF(C$4&gt;'Monitor Data'!G694,"",ABS(C$4-'Monitor Data'!G694)))</f>
        <v/>
      </c>
      <c r="D701" s="2" t="str">
        <f>IF(OR('Monitor Data'!J694="",ISBLANK('Monitor Data'!J694)),"",IF(D$4&gt;'Monitor Data'!J694,"",ABS(D$4-'Monitor Data'!J694)))</f>
        <v/>
      </c>
      <c r="E701" s="2" t="str">
        <f>IF(ISBLANK('Monitor Data'!K694),"",IF(E$4&gt;'Monitor Data'!K694,"",ABS(E$4-'Monitor Data'!K694)))</f>
        <v/>
      </c>
    </row>
    <row r="702" spans="1:5" x14ac:dyDescent="0.25">
      <c r="A702" s="4">
        <v>44890</v>
      </c>
      <c r="B702" s="2" t="str">
        <f>IF(OR('Monitor Data'!D695="",ISBLANK('Monitor Data'!D695)),"",IF(B$4&gt;'Monitor Data'!D695,"",ABS(B$4-'Monitor Data'!D695)))</f>
        <v/>
      </c>
      <c r="C702" s="2" t="str">
        <f>IF(OR('Monitor Data'!G695="",ISBLANK('Monitor Data'!G695)),"",IF(C$4&gt;'Monitor Data'!G695,"",ABS(C$4-'Monitor Data'!G695)))</f>
        <v/>
      </c>
      <c r="D702" s="2">
        <f>IF(OR('Monitor Data'!J695="",ISBLANK('Monitor Data'!J695)),"",IF(D$4&gt;'Monitor Data'!J695,"",ABS(D$4-'Monitor Data'!J695)))</f>
        <v>0.30000000000000426</v>
      </c>
      <c r="E702" s="2" t="str">
        <f>IF(ISBLANK('Monitor Data'!K695),"",IF(E$4&gt;'Monitor Data'!K695,"",ABS(E$4-'Monitor Data'!K695)))</f>
        <v/>
      </c>
    </row>
    <row r="703" spans="1:5" x14ac:dyDescent="0.25">
      <c r="A703" s="4">
        <v>44891</v>
      </c>
      <c r="B703" s="2" t="str">
        <f>IF(OR('Monitor Data'!D696="",ISBLANK('Monitor Data'!D696)),"",IF(B$4&gt;'Monitor Data'!D696,"",ABS(B$4-'Monitor Data'!D696)))</f>
        <v/>
      </c>
      <c r="C703" s="2" t="str">
        <f>IF(OR('Monitor Data'!G696="",ISBLANK('Monitor Data'!G696)),"",IF(C$4&gt;'Monitor Data'!G696,"",ABS(C$4-'Monitor Data'!G696)))</f>
        <v/>
      </c>
      <c r="D703" s="2" t="str">
        <f>IF(OR('Monitor Data'!J696="",ISBLANK('Monitor Data'!J696)),"",IF(D$4&gt;'Monitor Data'!J696,"",ABS(D$4-'Monitor Data'!J696)))</f>
        <v/>
      </c>
      <c r="E703" s="2" t="str">
        <f>IF(ISBLANK('Monitor Data'!K696),"",IF(E$4&gt;'Monitor Data'!K696,"",ABS(E$4-'Monitor Data'!K696)))</f>
        <v/>
      </c>
    </row>
    <row r="704" spans="1:5" x14ac:dyDescent="0.25">
      <c r="A704" s="4">
        <v>44892</v>
      </c>
      <c r="B704" s="2" t="str">
        <f>IF(OR('Monitor Data'!D697="",ISBLANK('Monitor Data'!D697)),"",IF(B$4&gt;'Monitor Data'!D697,"",ABS(B$4-'Monitor Data'!D697)))</f>
        <v/>
      </c>
      <c r="C704" s="2" t="str">
        <f>IF(OR('Monitor Data'!G697="",ISBLANK('Monitor Data'!G697)),"",IF(C$4&gt;'Monitor Data'!G697,"",ABS(C$4-'Monitor Data'!G697)))</f>
        <v/>
      </c>
      <c r="D704" s="2" t="str">
        <f>IF(OR('Monitor Data'!J697="",ISBLANK('Monitor Data'!J697)),"",IF(D$4&gt;'Monitor Data'!J697,"",ABS(D$4-'Monitor Data'!J697)))</f>
        <v/>
      </c>
      <c r="E704" s="2" t="str">
        <f>IF(ISBLANK('Monitor Data'!K697),"",IF(E$4&gt;'Monitor Data'!K697,"",ABS(E$4-'Monitor Data'!K697)))</f>
        <v/>
      </c>
    </row>
    <row r="705" spans="1:5" x14ac:dyDescent="0.25">
      <c r="A705" s="4">
        <v>44893</v>
      </c>
      <c r="B705" s="2" t="str">
        <f>IF(OR('Monitor Data'!D698="",ISBLANK('Monitor Data'!D698)),"",IF(B$4&gt;'Monitor Data'!D698,"",ABS(B$4-'Monitor Data'!D698)))</f>
        <v/>
      </c>
      <c r="C705" s="2" t="str">
        <f>IF(OR('Monitor Data'!G698="",ISBLANK('Monitor Data'!G698)),"",IF(C$4&gt;'Monitor Data'!G698,"",ABS(C$4-'Monitor Data'!G698)))</f>
        <v/>
      </c>
      <c r="D705" s="2" t="str">
        <f>IF(OR('Monitor Data'!J698="",ISBLANK('Monitor Data'!J698)),"",IF(D$4&gt;'Monitor Data'!J698,"",ABS(D$4-'Monitor Data'!J698)))</f>
        <v/>
      </c>
      <c r="E705" s="2" t="str">
        <f>IF(ISBLANK('Monitor Data'!K698),"",IF(E$4&gt;'Monitor Data'!K698,"",ABS(E$4-'Monitor Data'!K698)))</f>
        <v/>
      </c>
    </row>
    <row r="706" spans="1:5" x14ac:dyDescent="0.25">
      <c r="A706" s="4">
        <v>44894</v>
      </c>
      <c r="B706" s="2" t="str">
        <f>IF(OR('Monitor Data'!D699="",ISBLANK('Monitor Data'!D699)),"",IF(B$4&gt;'Monitor Data'!D699,"",ABS(B$4-'Monitor Data'!D699)))</f>
        <v/>
      </c>
      <c r="C706" s="2" t="str">
        <f>IF(OR('Monitor Data'!G699="",ISBLANK('Monitor Data'!G699)),"",IF(C$4&gt;'Monitor Data'!G699,"",ABS(C$4-'Monitor Data'!G699)))</f>
        <v/>
      </c>
      <c r="D706" s="2" t="str">
        <f>IF(OR('Monitor Data'!J699="",ISBLANK('Monitor Data'!J699)),"",IF(D$4&gt;'Monitor Data'!J699,"",ABS(D$4-'Monitor Data'!J699)))</f>
        <v/>
      </c>
      <c r="E706" s="2" t="str">
        <f>IF(ISBLANK('Monitor Data'!K699),"",IF(E$4&gt;'Monitor Data'!K699,"",ABS(E$4-'Monitor Data'!K699)))</f>
        <v/>
      </c>
    </row>
    <row r="707" spans="1:5" x14ac:dyDescent="0.25">
      <c r="A707" s="4">
        <v>44895</v>
      </c>
      <c r="B707" s="2" t="str">
        <f>IF(OR('Monitor Data'!D700="",ISBLANK('Monitor Data'!D700)),"",IF(B$4&gt;'Monitor Data'!D700,"",ABS(B$4-'Monitor Data'!D700)))</f>
        <v/>
      </c>
      <c r="C707" s="2" t="str">
        <f>IF(OR('Monitor Data'!G700="",ISBLANK('Monitor Data'!G700)),"",IF(C$4&gt;'Monitor Data'!G700,"",ABS(C$4-'Monitor Data'!G700)))</f>
        <v/>
      </c>
      <c r="D707" s="2" t="str">
        <f>IF(OR('Monitor Data'!J700="",ISBLANK('Monitor Data'!J700)),"",IF(D$4&gt;'Monitor Data'!J700,"",ABS(D$4-'Monitor Data'!J700)))</f>
        <v/>
      </c>
      <c r="E707" s="2" t="str">
        <f>IF(ISBLANK('Monitor Data'!K700),"",IF(E$4&gt;'Monitor Data'!K700,"",ABS(E$4-'Monitor Data'!K700)))</f>
        <v/>
      </c>
    </row>
    <row r="708" spans="1:5" x14ac:dyDescent="0.25">
      <c r="A708" s="4">
        <v>44896</v>
      </c>
      <c r="B708" s="2" t="str">
        <f>IF(OR('Monitor Data'!D701="",ISBLANK('Monitor Data'!D701)),"",IF(B$4&gt;'Monitor Data'!D701,"",ABS(B$4-'Monitor Data'!D701)))</f>
        <v/>
      </c>
      <c r="C708" s="2">
        <f>IF(OR('Monitor Data'!G701="",ISBLANK('Monitor Data'!G701)),"",IF(C$4&gt;'Monitor Data'!G701,"",ABS(C$4-'Monitor Data'!G701)))</f>
        <v>0.60000000000000142</v>
      </c>
      <c r="D708" s="2" t="str">
        <f>IF(OR('Monitor Data'!J701="",ISBLANK('Monitor Data'!J701)),"",IF(D$4&gt;'Monitor Data'!J701,"",ABS(D$4-'Monitor Data'!J701)))</f>
        <v/>
      </c>
      <c r="E708" s="2" t="str">
        <f>IF(ISBLANK('Monitor Data'!K701),"",IF(E$4&gt;'Monitor Data'!K701,"",ABS(E$4-'Monitor Data'!K701)))</f>
        <v/>
      </c>
    </row>
    <row r="709" spans="1:5" x14ac:dyDescent="0.25">
      <c r="A709" s="4">
        <v>44897</v>
      </c>
      <c r="B709" s="2" t="str">
        <f>IF(OR('Monitor Data'!D702="",ISBLANK('Monitor Data'!D702)),"",IF(B$4&gt;'Monitor Data'!D702,"",ABS(B$4-'Monitor Data'!D702)))</f>
        <v/>
      </c>
      <c r="C709" s="2" t="str">
        <f>IF(OR('Monitor Data'!G702="",ISBLANK('Monitor Data'!G702)),"",IF(C$4&gt;'Monitor Data'!G702,"",ABS(C$4-'Monitor Data'!G702)))</f>
        <v/>
      </c>
      <c r="D709" s="2" t="str">
        <f>IF(OR('Monitor Data'!J702="",ISBLANK('Monitor Data'!J702)),"",IF(D$4&gt;'Monitor Data'!J702,"",ABS(D$4-'Monitor Data'!J702)))</f>
        <v/>
      </c>
      <c r="E709" s="2" t="str">
        <f>IF(ISBLANK('Monitor Data'!K702),"",IF(E$4&gt;'Monitor Data'!K702,"",ABS(E$4-'Monitor Data'!K702)))</f>
        <v/>
      </c>
    </row>
    <row r="710" spans="1:5" x14ac:dyDescent="0.25">
      <c r="A710" s="4">
        <v>44898</v>
      </c>
      <c r="B710" s="2" t="str">
        <f>IF(OR('Monitor Data'!D703="",ISBLANK('Monitor Data'!D703)),"",IF(B$4&gt;'Monitor Data'!D703,"",ABS(B$4-'Monitor Data'!D703)))</f>
        <v/>
      </c>
      <c r="C710" s="2" t="str">
        <f>IF(OR('Monitor Data'!G703="",ISBLANK('Monitor Data'!G703)),"",IF(C$4&gt;'Monitor Data'!G703,"",ABS(C$4-'Monitor Data'!G703)))</f>
        <v/>
      </c>
      <c r="D710" s="2" t="str">
        <f>IF(OR('Monitor Data'!J703="",ISBLANK('Monitor Data'!J703)),"",IF(D$4&gt;'Monitor Data'!J703,"",ABS(D$4-'Monitor Data'!J703)))</f>
        <v/>
      </c>
      <c r="E710" s="2" t="str">
        <f>IF(ISBLANK('Monitor Data'!K703),"",IF(E$4&gt;'Monitor Data'!K703,"",ABS(E$4-'Monitor Data'!K703)))</f>
        <v/>
      </c>
    </row>
    <row r="711" spans="1:5" x14ac:dyDescent="0.25">
      <c r="A711" s="4">
        <v>44899</v>
      </c>
      <c r="B711" s="2">
        <f>IF(OR('Monitor Data'!D704="",ISBLANK('Monitor Data'!D704)),"",IF(B$4&gt;'Monitor Data'!D704,"",ABS(B$4-'Monitor Data'!D704)))</f>
        <v>6.4499999999999993</v>
      </c>
      <c r="C711" s="2">
        <f>IF(OR('Monitor Data'!G704="",ISBLANK('Monitor Data'!G704)),"",IF(C$4&gt;'Monitor Data'!G704,"",ABS(C$4-'Monitor Data'!G704)))</f>
        <v>6.3499999999999979</v>
      </c>
      <c r="D711" s="2" t="str">
        <f>IF(OR('Monitor Data'!J704="",ISBLANK('Monitor Data'!J704)),"",IF(D$4&gt;'Monitor Data'!J704,"",ABS(D$4-'Monitor Data'!J704)))</f>
        <v/>
      </c>
      <c r="E711" s="2" t="str">
        <f>IF(ISBLANK('Monitor Data'!K704),"",IF(E$4&gt;'Monitor Data'!K704,"",ABS(E$4-'Monitor Data'!K704)))</f>
        <v/>
      </c>
    </row>
    <row r="712" spans="1:5" x14ac:dyDescent="0.25">
      <c r="A712" s="4">
        <v>44900</v>
      </c>
      <c r="B712" s="2" t="str">
        <f>IF(OR('Monitor Data'!D705="",ISBLANK('Monitor Data'!D705)),"",IF(B$4&gt;'Monitor Data'!D705,"",ABS(B$4-'Monitor Data'!D705)))</f>
        <v/>
      </c>
      <c r="C712" s="2" t="str">
        <f>IF(OR('Monitor Data'!G705="",ISBLANK('Monitor Data'!G705)),"",IF(C$4&gt;'Monitor Data'!G705,"",ABS(C$4-'Monitor Data'!G705)))</f>
        <v/>
      </c>
      <c r="D712" s="2" t="str">
        <f>IF(OR('Monitor Data'!J705="",ISBLANK('Monitor Data'!J705)),"",IF(D$4&gt;'Monitor Data'!J705,"",ABS(D$4-'Monitor Data'!J705)))</f>
        <v/>
      </c>
      <c r="E712" s="2" t="str">
        <f>IF(ISBLANK('Monitor Data'!K705),"",IF(E$4&gt;'Monitor Data'!K705,"",ABS(E$4-'Monitor Data'!K705)))</f>
        <v/>
      </c>
    </row>
    <row r="713" spans="1:5" x14ac:dyDescent="0.25">
      <c r="A713" s="4">
        <v>44901</v>
      </c>
      <c r="B713" s="2" t="str">
        <f>IF(OR('Monitor Data'!D706="",ISBLANK('Monitor Data'!D706)),"",IF(B$4&gt;'Monitor Data'!D706,"",ABS(B$4-'Monitor Data'!D706)))</f>
        <v/>
      </c>
      <c r="C713" s="2" t="str">
        <f>IF(OR('Monitor Data'!G706="",ISBLANK('Monitor Data'!G706)),"",IF(C$4&gt;'Monitor Data'!G706,"",ABS(C$4-'Monitor Data'!G706)))</f>
        <v/>
      </c>
      <c r="D713" s="2" t="str">
        <f>IF(OR('Monitor Data'!J706="",ISBLANK('Monitor Data'!J706)),"",IF(D$4&gt;'Monitor Data'!J706,"",ABS(D$4-'Monitor Data'!J706)))</f>
        <v/>
      </c>
      <c r="E713" s="2" t="str">
        <f>IF(ISBLANK('Monitor Data'!K706),"",IF(E$4&gt;'Monitor Data'!K706,"",ABS(E$4-'Monitor Data'!K706)))</f>
        <v/>
      </c>
    </row>
    <row r="714" spans="1:5" x14ac:dyDescent="0.25">
      <c r="A714" s="4">
        <v>44902</v>
      </c>
      <c r="B714" s="2">
        <f>IF(OR('Monitor Data'!D707="",ISBLANK('Monitor Data'!D707)),"",IF(B$4&gt;'Monitor Data'!D707,"",ABS(B$4-'Monitor Data'!D707)))</f>
        <v>29.450000000000003</v>
      </c>
      <c r="C714" s="2">
        <f>IF(OR('Monitor Data'!G707="",ISBLANK('Monitor Data'!G707)),"",IF(C$4&gt;'Monitor Data'!G707,"",ABS(C$4-'Monitor Data'!G707)))</f>
        <v>42.249999999999993</v>
      </c>
      <c r="D714" s="2">
        <f>IF(OR('Monitor Data'!J707="",ISBLANK('Monitor Data'!J707)),"",IF(D$4&gt;'Monitor Data'!J707,"",ABS(D$4-'Monitor Data'!J707)))</f>
        <v>21.150000000000006</v>
      </c>
      <c r="E714" s="2">
        <f>IF(ISBLANK('Monitor Data'!K707),"",IF(E$4&gt;'Monitor Data'!K707,"",ABS(E$4-'Monitor Data'!K707)))</f>
        <v>32.400000000000006</v>
      </c>
    </row>
    <row r="715" spans="1:5" x14ac:dyDescent="0.25">
      <c r="A715" s="4">
        <v>44903</v>
      </c>
      <c r="B715" s="2" t="str">
        <f>IF(OR('Monitor Data'!D708="",ISBLANK('Monitor Data'!D708)),"",IF(B$4&gt;'Monitor Data'!D708,"",ABS(B$4-'Monitor Data'!D708)))</f>
        <v/>
      </c>
      <c r="C715" s="2" t="str">
        <f>IF(OR('Monitor Data'!G708="",ISBLANK('Monitor Data'!G708)),"",IF(C$4&gt;'Monitor Data'!G708,"",ABS(C$4-'Monitor Data'!G708)))</f>
        <v/>
      </c>
      <c r="D715" s="2" t="str">
        <f>IF(OR('Monitor Data'!J708="",ISBLANK('Monitor Data'!J708)),"",IF(D$4&gt;'Monitor Data'!J708,"",ABS(D$4-'Monitor Data'!J708)))</f>
        <v/>
      </c>
      <c r="E715" s="2" t="str">
        <f>IF(ISBLANK('Monitor Data'!K708),"",IF(E$4&gt;'Monitor Data'!K708,"",ABS(E$4-'Monitor Data'!K708)))</f>
        <v/>
      </c>
    </row>
    <row r="716" spans="1:5" x14ac:dyDescent="0.25">
      <c r="A716" s="4">
        <v>44904</v>
      </c>
      <c r="B716" s="2" t="str">
        <f>IF(OR('Monitor Data'!D709="",ISBLANK('Monitor Data'!D709)),"",IF(B$4&gt;'Monitor Data'!D709,"",ABS(B$4-'Monitor Data'!D709)))</f>
        <v/>
      </c>
      <c r="C716" s="2" t="str">
        <f>IF(OR('Monitor Data'!G709="",ISBLANK('Monitor Data'!G709)),"",IF(C$4&gt;'Monitor Data'!G709,"",ABS(C$4-'Monitor Data'!G709)))</f>
        <v/>
      </c>
      <c r="D716" s="2" t="str">
        <f>IF(OR('Monitor Data'!J709="",ISBLANK('Monitor Data'!J709)),"",IF(D$4&gt;'Monitor Data'!J709,"",ABS(D$4-'Monitor Data'!J709)))</f>
        <v/>
      </c>
      <c r="E716" s="2" t="str">
        <f>IF(ISBLANK('Monitor Data'!K709),"",IF(E$4&gt;'Monitor Data'!K709,"",ABS(E$4-'Monitor Data'!K709)))</f>
        <v/>
      </c>
    </row>
    <row r="717" spans="1:5" x14ac:dyDescent="0.25">
      <c r="A717" s="4">
        <v>44905</v>
      </c>
      <c r="B717" s="2" t="str">
        <f>IF(OR('Monitor Data'!D710="",ISBLANK('Monitor Data'!D710)),"",IF(B$4&gt;'Monitor Data'!D710,"",ABS(B$4-'Monitor Data'!D710)))</f>
        <v/>
      </c>
      <c r="C717" s="2" t="str">
        <f>IF(OR('Monitor Data'!G710="",ISBLANK('Monitor Data'!G710)),"",IF(C$4&gt;'Monitor Data'!G710,"",ABS(C$4-'Monitor Data'!G710)))</f>
        <v/>
      </c>
      <c r="D717" s="2" t="str">
        <f>IF(OR('Monitor Data'!J710="",ISBLANK('Monitor Data'!J710)),"",IF(D$4&gt;'Monitor Data'!J710,"",ABS(D$4-'Monitor Data'!J710)))</f>
        <v/>
      </c>
      <c r="E717" s="2" t="str">
        <f>IF(ISBLANK('Monitor Data'!K710),"",IF(E$4&gt;'Monitor Data'!K710,"",ABS(E$4-'Monitor Data'!K710)))</f>
        <v/>
      </c>
    </row>
    <row r="718" spans="1:5" x14ac:dyDescent="0.25">
      <c r="A718" s="4">
        <v>44906</v>
      </c>
      <c r="B718" s="2" t="str">
        <f>IF(OR('Monitor Data'!D711="",ISBLANK('Monitor Data'!D711)),"",IF(B$4&gt;'Monitor Data'!D711,"",ABS(B$4-'Monitor Data'!D711)))</f>
        <v/>
      </c>
      <c r="C718" s="2" t="str">
        <f>IF(OR('Monitor Data'!G711="",ISBLANK('Monitor Data'!G711)),"",IF(C$4&gt;'Monitor Data'!G711,"",ABS(C$4-'Monitor Data'!G711)))</f>
        <v/>
      </c>
      <c r="D718" s="2" t="str">
        <f>IF(OR('Monitor Data'!J711="",ISBLANK('Monitor Data'!J711)),"",IF(D$4&gt;'Monitor Data'!J711,"",ABS(D$4-'Monitor Data'!J711)))</f>
        <v/>
      </c>
      <c r="E718" s="2" t="str">
        <f>IF(ISBLANK('Monitor Data'!K711),"",IF(E$4&gt;'Monitor Data'!K711,"",ABS(E$4-'Monitor Data'!K711)))</f>
        <v/>
      </c>
    </row>
    <row r="719" spans="1:5" x14ac:dyDescent="0.25">
      <c r="A719" s="4">
        <v>44907</v>
      </c>
      <c r="B719" s="2" t="str">
        <f>IF(OR('Monitor Data'!D712="",ISBLANK('Monitor Data'!D712)),"",IF(B$4&gt;'Monitor Data'!D712,"",ABS(B$4-'Monitor Data'!D712)))</f>
        <v/>
      </c>
      <c r="C719" s="2" t="str">
        <f>IF(OR('Monitor Data'!G712="",ISBLANK('Monitor Data'!G712)),"",IF(C$4&gt;'Monitor Data'!G712,"",ABS(C$4-'Monitor Data'!G712)))</f>
        <v/>
      </c>
      <c r="D719" s="2" t="str">
        <f>IF(OR('Monitor Data'!J712="",ISBLANK('Monitor Data'!J712)),"",IF(D$4&gt;'Monitor Data'!J712,"",ABS(D$4-'Monitor Data'!J712)))</f>
        <v/>
      </c>
      <c r="E719" s="2" t="str">
        <f>IF(ISBLANK('Monitor Data'!K712),"",IF(E$4&gt;'Monitor Data'!K712,"",ABS(E$4-'Monitor Data'!K712)))</f>
        <v/>
      </c>
    </row>
    <row r="720" spans="1:5" x14ac:dyDescent="0.25">
      <c r="A720" s="4">
        <v>44908</v>
      </c>
      <c r="B720" s="2" t="str">
        <f>IF(OR('Monitor Data'!D713="",ISBLANK('Monitor Data'!D713)),"",IF(B$4&gt;'Monitor Data'!D713,"",ABS(B$4-'Monitor Data'!D713)))</f>
        <v/>
      </c>
      <c r="C720" s="2" t="str">
        <f>IF(OR('Monitor Data'!G713="",ISBLANK('Monitor Data'!G713)),"",IF(C$4&gt;'Monitor Data'!G713,"",ABS(C$4-'Monitor Data'!G713)))</f>
        <v/>
      </c>
      <c r="D720" s="2" t="str">
        <f>IF(OR('Monitor Data'!J713="",ISBLANK('Monitor Data'!J713)),"",IF(D$4&gt;'Monitor Data'!J713,"",ABS(D$4-'Monitor Data'!J713)))</f>
        <v/>
      </c>
      <c r="E720" s="2" t="str">
        <f>IF(ISBLANK('Monitor Data'!K713),"",IF(E$4&gt;'Monitor Data'!K713,"",ABS(E$4-'Monitor Data'!K713)))</f>
        <v/>
      </c>
    </row>
    <row r="721" spans="1:5" x14ac:dyDescent="0.25">
      <c r="A721" s="4">
        <v>44909</v>
      </c>
      <c r="B721" s="2" t="str">
        <f>IF(OR('Monitor Data'!D714="",ISBLANK('Monitor Data'!D714)),"",IF(B$4&gt;'Monitor Data'!D714,"",ABS(B$4-'Monitor Data'!D714)))</f>
        <v/>
      </c>
      <c r="C721" s="2" t="str">
        <f>IF(OR('Monitor Data'!G714="",ISBLANK('Monitor Data'!G714)),"",IF(C$4&gt;'Monitor Data'!G714,"",ABS(C$4-'Monitor Data'!G714)))</f>
        <v/>
      </c>
      <c r="D721" s="2" t="str">
        <f>IF(OR('Monitor Data'!J714="",ISBLANK('Monitor Data'!J714)),"",IF(D$4&gt;'Monitor Data'!J714,"",ABS(D$4-'Monitor Data'!J714)))</f>
        <v/>
      </c>
      <c r="E721" s="2" t="str">
        <f>IF(ISBLANK('Monitor Data'!K714),"",IF(E$4&gt;'Monitor Data'!K714,"",ABS(E$4-'Monitor Data'!K714)))</f>
        <v/>
      </c>
    </row>
    <row r="722" spans="1:5" x14ac:dyDescent="0.25">
      <c r="A722" s="4">
        <v>44910</v>
      </c>
      <c r="B722" s="2" t="str">
        <f>IF(OR('Monitor Data'!D715="",ISBLANK('Monitor Data'!D715)),"",IF(B$4&gt;'Monitor Data'!D715,"",ABS(B$4-'Monitor Data'!D715)))</f>
        <v/>
      </c>
      <c r="C722" s="2" t="str">
        <f>IF(OR('Monitor Data'!G715="",ISBLANK('Monitor Data'!G715)),"",IF(C$4&gt;'Monitor Data'!G715,"",ABS(C$4-'Monitor Data'!G715)))</f>
        <v/>
      </c>
      <c r="D722" s="2" t="str">
        <f>IF(OR('Monitor Data'!J715="",ISBLANK('Monitor Data'!J715)),"",IF(D$4&gt;'Monitor Data'!J715,"",ABS(D$4-'Monitor Data'!J715)))</f>
        <v/>
      </c>
      <c r="E722" s="2" t="str">
        <f>IF(ISBLANK('Monitor Data'!K715),"",IF(E$4&gt;'Monitor Data'!K715,"",ABS(E$4-'Monitor Data'!K715)))</f>
        <v/>
      </c>
    </row>
    <row r="723" spans="1:5" x14ac:dyDescent="0.25">
      <c r="A723" s="4">
        <v>44911</v>
      </c>
      <c r="B723" s="2" t="str">
        <f>IF(OR('Monitor Data'!D716="",ISBLANK('Monitor Data'!D716)),"",IF(B$4&gt;'Monitor Data'!D716,"",ABS(B$4-'Monitor Data'!D716)))</f>
        <v/>
      </c>
      <c r="C723" s="2" t="str">
        <f>IF(OR('Monitor Data'!G716="",ISBLANK('Monitor Data'!G716)),"",IF(C$4&gt;'Monitor Data'!G716,"",ABS(C$4-'Monitor Data'!G716)))</f>
        <v/>
      </c>
      <c r="D723" s="2" t="str">
        <f>IF(OR('Monitor Data'!J716="",ISBLANK('Monitor Data'!J716)),"",IF(D$4&gt;'Monitor Data'!J716,"",ABS(D$4-'Monitor Data'!J716)))</f>
        <v/>
      </c>
      <c r="E723" s="2" t="str">
        <f>IF(ISBLANK('Monitor Data'!K716),"",IF(E$4&gt;'Monitor Data'!K716,"",ABS(E$4-'Monitor Data'!K716)))</f>
        <v/>
      </c>
    </row>
    <row r="724" spans="1:5" x14ac:dyDescent="0.25">
      <c r="A724" s="4">
        <v>44912</v>
      </c>
      <c r="B724" s="2" t="str">
        <f>IF(OR('Monitor Data'!D717="",ISBLANK('Monitor Data'!D717)),"",IF(B$4&gt;'Monitor Data'!D717,"",ABS(B$4-'Monitor Data'!D717)))</f>
        <v/>
      </c>
      <c r="C724" s="2" t="str">
        <f>IF(OR('Monitor Data'!G717="",ISBLANK('Monitor Data'!G717)),"",IF(C$4&gt;'Monitor Data'!G717,"",ABS(C$4-'Monitor Data'!G717)))</f>
        <v/>
      </c>
      <c r="D724" s="2" t="str">
        <f>IF(OR('Monitor Data'!J717="",ISBLANK('Monitor Data'!J717)),"",IF(D$4&gt;'Monitor Data'!J717,"",ABS(D$4-'Monitor Data'!J717)))</f>
        <v/>
      </c>
      <c r="E724" s="2" t="str">
        <f>IF(ISBLANK('Monitor Data'!K717),"",IF(E$4&gt;'Monitor Data'!K717,"",ABS(E$4-'Monitor Data'!K717)))</f>
        <v/>
      </c>
    </row>
    <row r="725" spans="1:5" x14ac:dyDescent="0.25">
      <c r="A725" s="4">
        <v>44913</v>
      </c>
      <c r="B725" s="2" t="str">
        <f>IF(OR('Monitor Data'!D718="",ISBLANK('Monitor Data'!D718)),"",IF(B$4&gt;'Monitor Data'!D718,"",ABS(B$4-'Monitor Data'!D718)))</f>
        <v/>
      </c>
      <c r="C725" s="2" t="str">
        <f>IF(OR('Monitor Data'!G718="",ISBLANK('Monitor Data'!G718)),"",IF(C$4&gt;'Monitor Data'!G718,"",ABS(C$4-'Monitor Data'!G718)))</f>
        <v/>
      </c>
      <c r="D725" s="2" t="str">
        <f>IF(OR('Monitor Data'!J718="",ISBLANK('Monitor Data'!J718)),"",IF(D$4&gt;'Monitor Data'!J718,"",ABS(D$4-'Monitor Data'!J718)))</f>
        <v/>
      </c>
      <c r="E725" s="2" t="str">
        <f>IF(ISBLANK('Monitor Data'!K718),"",IF(E$4&gt;'Monitor Data'!K718,"",ABS(E$4-'Monitor Data'!K718)))</f>
        <v/>
      </c>
    </row>
    <row r="726" spans="1:5" x14ac:dyDescent="0.25">
      <c r="A726" s="4">
        <v>44914</v>
      </c>
      <c r="B726" s="2">
        <f>IF(OR('Monitor Data'!D719="",ISBLANK('Monitor Data'!D719)),"",IF(B$4&gt;'Monitor Data'!D719,"",ABS(B$4-'Monitor Data'!D719)))</f>
        <v>3.0500000000000007</v>
      </c>
      <c r="C726" s="2" t="str">
        <f>IF(OR('Monitor Data'!G719="",ISBLANK('Monitor Data'!G719)),"",IF(C$4&gt;'Monitor Data'!G719,"",ABS(C$4-'Monitor Data'!G719)))</f>
        <v/>
      </c>
      <c r="D726" s="2" t="str">
        <f>IF(OR('Monitor Data'!J719="",ISBLANK('Monitor Data'!J719)),"",IF(D$4&gt;'Monitor Data'!J719,"",ABS(D$4-'Monitor Data'!J719)))</f>
        <v/>
      </c>
      <c r="E726" s="2" t="str">
        <f>IF(ISBLANK('Monitor Data'!K719),"",IF(E$4&gt;'Monitor Data'!K719,"",ABS(E$4-'Monitor Data'!K719)))</f>
        <v/>
      </c>
    </row>
    <row r="727" spans="1:5" x14ac:dyDescent="0.25">
      <c r="A727" s="4">
        <v>44915</v>
      </c>
      <c r="B727" s="2" t="str">
        <f>IF(OR('Monitor Data'!D720="",ISBLANK('Monitor Data'!D720)),"",IF(B$4&gt;'Monitor Data'!D720,"",ABS(B$4-'Monitor Data'!D720)))</f>
        <v/>
      </c>
      <c r="C727" s="2" t="str">
        <f>IF(OR('Monitor Data'!G720="",ISBLANK('Monitor Data'!G720)),"",IF(C$4&gt;'Monitor Data'!G720,"",ABS(C$4-'Monitor Data'!G720)))</f>
        <v/>
      </c>
      <c r="D727" s="2" t="str">
        <f>IF(OR('Monitor Data'!J720="",ISBLANK('Monitor Data'!J720)),"",IF(D$4&gt;'Monitor Data'!J720,"",ABS(D$4-'Monitor Data'!J720)))</f>
        <v/>
      </c>
      <c r="E727" s="2" t="str">
        <f>IF(ISBLANK('Monitor Data'!K720),"",IF(E$4&gt;'Monitor Data'!K720,"",ABS(E$4-'Monitor Data'!K720)))</f>
        <v/>
      </c>
    </row>
    <row r="728" spans="1:5" x14ac:dyDescent="0.25">
      <c r="A728" s="4">
        <v>44916</v>
      </c>
      <c r="B728" s="2" t="str">
        <f>IF(OR('Monitor Data'!D721="",ISBLANK('Monitor Data'!D721)),"",IF(B$4&gt;'Monitor Data'!D721,"",ABS(B$4-'Monitor Data'!D721)))</f>
        <v/>
      </c>
      <c r="C728" s="2" t="str">
        <f>IF(OR('Monitor Data'!G721="",ISBLANK('Monitor Data'!G721)),"",IF(C$4&gt;'Monitor Data'!G721,"",ABS(C$4-'Monitor Data'!G721)))</f>
        <v/>
      </c>
      <c r="D728" s="2" t="str">
        <f>IF(OR('Monitor Data'!J721="",ISBLANK('Monitor Data'!J721)),"",IF(D$4&gt;'Monitor Data'!J721,"",ABS(D$4-'Monitor Data'!J721)))</f>
        <v/>
      </c>
      <c r="E728" s="2" t="str">
        <f>IF(ISBLANK('Monitor Data'!K721),"",IF(E$4&gt;'Monitor Data'!K721,"",ABS(E$4-'Monitor Data'!K721)))</f>
        <v/>
      </c>
    </row>
    <row r="729" spans="1:5" x14ac:dyDescent="0.25">
      <c r="A729" s="4">
        <v>44917</v>
      </c>
      <c r="B729" s="2">
        <f>IF(OR('Monitor Data'!D722="",ISBLANK('Monitor Data'!D722)),"",IF(B$4&gt;'Monitor Data'!D722,"",ABS(B$4-'Monitor Data'!D722)))</f>
        <v>0.85000000000000142</v>
      </c>
      <c r="C729" s="2">
        <f>IF(OR('Monitor Data'!G722="",ISBLANK('Monitor Data'!G722)),"",IF(C$4&gt;'Monitor Data'!G722,"",ABS(C$4-'Monitor Data'!G722)))</f>
        <v>1.8499999999999979</v>
      </c>
      <c r="D729" s="2">
        <f>IF(OR('Monitor Data'!J722="",ISBLANK('Monitor Data'!J722)),"",IF(D$4&gt;'Monitor Data'!J722,"",ABS(D$4-'Monitor Data'!J722)))</f>
        <v>4.4000000000000021</v>
      </c>
      <c r="E729" s="2">
        <f>IF(ISBLANK('Monitor Data'!K722),"",IF(E$4&gt;'Monitor Data'!K722,"",ABS(E$4-'Monitor Data'!K722)))</f>
        <v>4.1999999999999993</v>
      </c>
    </row>
    <row r="730" spans="1:5" x14ac:dyDescent="0.25">
      <c r="A730" s="4">
        <v>44918</v>
      </c>
      <c r="B730" s="2" t="str">
        <f>IF(OR('Monitor Data'!D723="",ISBLANK('Monitor Data'!D723)),"",IF(B$4&gt;'Monitor Data'!D723,"",ABS(B$4-'Monitor Data'!D723)))</f>
        <v/>
      </c>
      <c r="C730" s="2" t="str">
        <f>IF(OR('Monitor Data'!G723="",ISBLANK('Monitor Data'!G723)),"",IF(C$4&gt;'Monitor Data'!G723,"",ABS(C$4-'Monitor Data'!G723)))</f>
        <v/>
      </c>
      <c r="D730" s="2" t="str">
        <f>IF(OR('Monitor Data'!J723="",ISBLANK('Monitor Data'!J723)),"",IF(D$4&gt;'Monitor Data'!J723,"",ABS(D$4-'Monitor Data'!J723)))</f>
        <v/>
      </c>
      <c r="E730" s="2" t="str">
        <f>IF(ISBLANK('Monitor Data'!K723),"",IF(E$4&gt;'Monitor Data'!K723,"",ABS(E$4-'Monitor Data'!K723)))</f>
        <v/>
      </c>
    </row>
    <row r="731" spans="1:5" x14ac:dyDescent="0.25">
      <c r="A731" s="4">
        <v>44919</v>
      </c>
      <c r="B731" s="2" t="str">
        <f>IF(OR('Monitor Data'!D724="",ISBLANK('Monitor Data'!D724)),"",IF(B$4&gt;'Monitor Data'!D724,"",ABS(B$4-'Monitor Data'!D724)))</f>
        <v/>
      </c>
      <c r="C731" s="2" t="str">
        <f>IF(OR('Monitor Data'!G724="",ISBLANK('Monitor Data'!G724)),"",IF(C$4&gt;'Monitor Data'!G724,"",ABS(C$4-'Monitor Data'!G724)))</f>
        <v/>
      </c>
      <c r="D731" s="2" t="str">
        <f>IF(OR('Monitor Data'!J724="",ISBLANK('Monitor Data'!J724)),"",IF(D$4&gt;'Monitor Data'!J724,"",ABS(D$4-'Monitor Data'!J724)))</f>
        <v/>
      </c>
      <c r="E731" s="2" t="str">
        <f>IF(ISBLANK('Monitor Data'!K724),"",IF(E$4&gt;'Monitor Data'!K724,"",ABS(E$4-'Monitor Data'!K724)))</f>
        <v/>
      </c>
    </row>
    <row r="732" spans="1:5" x14ac:dyDescent="0.25">
      <c r="A732" s="4">
        <v>44920</v>
      </c>
      <c r="B732" s="2" t="str">
        <f>IF(OR('Monitor Data'!D725="",ISBLANK('Monitor Data'!D725)),"",IF(B$4&gt;'Monitor Data'!D725,"",ABS(B$4-'Monitor Data'!D725)))</f>
        <v/>
      </c>
      <c r="C732" s="2" t="str">
        <f>IF(OR('Monitor Data'!G725="",ISBLANK('Monitor Data'!G725)),"",IF(C$4&gt;'Monitor Data'!G725,"",ABS(C$4-'Monitor Data'!G725)))</f>
        <v/>
      </c>
      <c r="D732" s="2" t="str">
        <f>IF(OR('Monitor Data'!J725="",ISBLANK('Monitor Data'!J725)),"",IF(D$4&gt;'Monitor Data'!J725,"",ABS(D$4-'Monitor Data'!J725)))</f>
        <v/>
      </c>
      <c r="E732" s="2" t="str">
        <f>IF(ISBLANK('Monitor Data'!K725),"",IF(E$4&gt;'Monitor Data'!K725,"",ABS(E$4-'Monitor Data'!K725)))</f>
        <v/>
      </c>
    </row>
    <row r="733" spans="1:5" x14ac:dyDescent="0.25">
      <c r="A733" s="4">
        <v>44921</v>
      </c>
      <c r="B733" s="2" t="str">
        <f>IF(OR('Monitor Data'!D726="",ISBLANK('Monitor Data'!D726)),"",IF(B$4&gt;'Monitor Data'!D726,"",ABS(B$4-'Monitor Data'!D726)))</f>
        <v/>
      </c>
      <c r="C733" s="2" t="str">
        <f>IF(OR('Monitor Data'!G726="",ISBLANK('Monitor Data'!G726)),"",IF(C$4&gt;'Monitor Data'!G726,"",ABS(C$4-'Monitor Data'!G726)))</f>
        <v/>
      </c>
      <c r="D733" s="2" t="str">
        <f>IF(OR('Monitor Data'!J726="",ISBLANK('Monitor Data'!J726)),"",IF(D$4&gt;'Monitor Data'!J726,"",ABS(D$4-'Monitor Data'!J726)))</f>
        <v/>
      </c>
      <c r="E733" s="2" t="str">
        <f>IF(ISBLANK('Monitor Data'!K726),"",IF(E$4&gt;'Monitor Data'!K726,"",ABS(E$4-'Monitor Data'!K726)))</f>
        <v/>
      </c>
    </row>
    <row r="734" spans="1:5" x14ac:dyDescent="0.25">
      <c r="A734" s="4">
        <v>44922</v>
      </c>
      <c r="B734" s="2" t="str">
        <f>IF(OR('Monitor Data'!D727="",ISBLANK('Monitor Data'!D727)),"",IF(B$4&gt;'Monitor Data'!D727,"",ABS(B$4-'Monitor Data'!D727)))</f>
        <v/>
      </c>
      <c r="C734" s="2" t="str">
        <f>IF(OR('Monitor Data'!G727="",ISBLANK('Monitor Data'!G727)),"",IF(C$4&gt;'Monitor Data'!G727,"",ABS(C$4-'Monitor Data'!G727)))</f>
        <v/>
      </c>
      <c r="D734" s="2" t="str">
        <f>IF(OR('Monitor Data'!J727="",ISBLANK('Monitor Data'!J727)),"",IF(D$4&gt;'Monitor Data'!J727,"",ABS(D$4-'Monitor Data'!J727)))</f>
        <v/>
      </c>
      <c r="E734" s="2" t="str">
        <f>IF(ISBLANK('Monitor Data'!K727),"",IF(E$4&gt;'Monitor Data'!K727,"",ABS(E$4-'Monitor Data'!K727)))</f>
        <v/>
      </c>
    </row>
    <row r="735" spans="1:5" x14ac:dyDescent="0.25">
      <c r="A735" s="4">
        <v>44923</v>
      </c>
      <c r="B735" s="2" t="str">
        <f>IF(OR('Monitor Data'!D728="",ISBLANK('Monitor Data'!D728)),"",IF(B$4&gt;'Monitor Data'!D728,"",ABS(B$4-'Monitor Data'!D728)))</f>
        <v/>
      </c>
      <c r="C735" s="2" t="str">
        <f>IF(OR('Monitor Data'!G728="",ISBLANK('Monitor Data'!G728)),"",IF(C$4&gt;'Monitor Data'!G728,"",ABS(C$4-'Monitor Data'!G728)))</f>
        <v/>
      </c>
      <c r="D735" s="2" t="str">
        <f>IF(OR('Monitor Data'!J728="",ISBLANK('Monitor Data'!J728)),"",IF(D$4&gt;'Monitor Data'!J728,"",ABS(D$4-'Monitor Data'!J728)))</f>
        <v/>
      </c>
      <c r="E735" s="2" t="str">
        <f>IF(ISBLANK('Monitor Data'!K728),"",IF(E$4&gt;'Monitor Data'!K728,"",ABS(E$4-'Monitor Data'!K728)))</f>
        <v/>
      </c>
    </row>
    <row r="736" spans="1:5" x14ac:dyDescent="0.25">
      <c r="A736" s="4">
        <v>44924</v>
      </c>
      <c r="B736" s="2" t="str">
        <f>IF(OR('Monitor Data'!D729="",ISBLANK('Monitor Data'!D729)),"",IF(B$4&gt;'Monitor Data'!D729,"",ABS(B$4-'Monitor Data'!D729)))</f>
        <v/>
      </c>
      <c r="C736" s="2" t="str">
        <f>IF(OR('Monitor Data'!G729="",ISBLANK('Monitor Data'!G729)),"",IF(C$4&gt;'Monitor Data'!G729,"",ABS(C$4-'Monitor Data'!G729)))</f>
        <v/>
      </c>
      <c r="D736" s="2" t="str">
        <f>IF(OR('Monitor Data'!J729="",ISBLANK('Monitor Data'!J729)),"",IF(D$4&gt;'Monitor Data'!J729,"",ABS(D$4-'Monitor Data'!J729)))</f>
        <v/>
      </c>
      <c r="E736" s="2" t="str">
        <f>IF(ISBLANK('Monitor Data'!K729),"",IF(E$4&gt;'Monitor Data'!K729,"",ABS(E$4-'Monitor Data'!K729)))</f>
        <v/>
      </c>
    </row>
    <row r="737" spans="1:5" x14ac:dyDescent="0.25">
      <c r="A737" s="4">
        <v>44925</v>
      </c>
      <c r="B737" s="2" t="str">
        <f>IF(OR('Monitor Data'!D730="",ISBLANK('Monitor Data'!D730)),"",IF(B$4&gt;'Monitor Data'!D730,"",ABS(B$4-'Monitor Data'!D730)))</f>
        <v/>
      </c>
      <c r="C737" s="2" t="str">
        <f>IF(OR('Monitor Data'!G730="",ISBLANK('Monitor Data'!G730)),"",IF(C$4&gt;'Monitor Data'!G730,"",ABS(C$4-'Monitor Data'!G730)))</f>
        <v/>
      </c>
      <c r="D737" s="2" t="str">
        <f>IF(OR('Monitor Data'!J730="",ISBLANK('Monitor Data'!J730)),"",IF(D$4&gt;'Monitor Data'!J730,"",ABS(D$4-'Monitor Data'!J730)))</f>
        <v/>
      </c>
      <c r="E737" s="2" t="str">
        <f>IF(ISBLANK('Monitor Data'!K730),"",IF(E$4&gt;'Monitor Data'!K730,"",ABS(E$4-'Monitor Data'!K730)))</f>
        <v/>
      </c>
    </row>
    <row r="738" spans="1:5" x14ac:dyDescent="0.25">
      <c r="A738" s="4">
        <v>44926</v>
      </c>
      <c r="B738" s="2" t="str">
        <f>IF(OR('Monitor Data'!D731="",ISBLANK('Monitor Data'!D731)),"",IF(B$4&gt;'Monitor Data'!D731,"",ABS(B$4-'Monitor Data'!D731)))</f>
        <v/>
      </c>
      <c r="C738" s="2" t="str">
        <f>IF(OR('Monitor Data'!G731="",ISBLANK('Monitor Data'!G731)),"",IF(C$4&gt;'Monitor Data'!G731,"",ABS(C$4-'Monitor Data'!G731)))</f>
        <v/>
      </c>
      <c r="D738" s="2" t="str">
        <f>IF(OR('Monitor Data'!J731="",ISBLANK('Monitor Data'!J731)),"",IF(D$4&gt;'Monitor Data'!J731,"",ABS(D$4-'Monitor Data'!J731)))</f>
        <v/>
      </c>
      <c r="E738" s="2" t="str">
        <f>IF(ISBLANK('Monitor Data'!K731),"",IF(E$4&gt;'Monitor Data'!K731,"",ABS(E$4-'Monitor Data'!K731)))</f>
        <v/>
      </c>
    </row>
    <row r="739" spans="1:5" x14ac:dyDescent="0.25">
      <c r="A739" s="4">
        <v>44927</v>
      </c>
      <c r="B739" s="2" t="str">
        <f>IF(OR('Monitor Data'!D732="",ISBLANK('Monitor Data'!D732)),"",IF(B$4&gt;'Monitor Data'!D732,"",ABS(B$4-'Monitor Data'!D732)))</f>
        <v/>
      </c>
      <c r="C739" s="2" t="str">
        <f>IF(OR('Monitor Data'!G732="",ISBLANK('Monitor Data'!G732)),"",IF(C$4&gt;'Monitor Data'!G732,"",ABS(C$4-'Monitor Data'!G732)))</f>
        <v/>
      </c>
      <c r="D739" s="2" t="str">
        <f>IF(OR('Monitor Data'!J732="",ISBLANK('Monitor Data'!J732)),"",IF(D$4&gt;'Monitor Data'!J732,"",ABS(D$4-'Monitor Data'!J732)))</f>
        <v/>
      </c>
      <c r="E739" s="2" t="str">
        <f>IF(ISBLANK('Monitor Data'!K732),"",IF(E$4&gt;'Monitor Data'!K732,"",ABS(E$4-'Monitor Data'!K732)))</f>
        <v/>
      </c>
    </row>
    <row r="740" spans="1:5" x14ac:dyDescent="0.25">
      <c r="A740" s="4">
        <v>44928</v>
      </c>
      <c r="B740" s="2" t="str">
        <f>IF(OR('Monitor Data'!D733="",ISBLANK('Monitor Data'!D733)),"",IF(B$4&gt;'Monitor Data'!D733,"",ABS(B$4-'Monitor Data'!D733)))</f>
        <v/>
      </c>
      <c r="C740" s="2" t="str">
        <f>IF(OR('Monitor Data'!G733="",ISBLANK('Monitor Data'!G733)),"",IF(C$4&gt;'Monitor Data'!G733,"",ABS(C$4-'Monitor Data'!G733)))</f>
        <v/>
      </c>
      <c r="D740" s="2" t="str">
        <f>IF(OR('Monitor Data'!J733="",ISBLANK('Monitor Data'!J733)),"",IF(D$4&gt;'Monitor Data'!J733,"",ABS(D$4-'Monitor Data'!J733)))</f>
        <v/>
      </c>
      <c r="E740" s="2" t="str">
        <f>IF(ISBLANK('Monitor Data'!K733),"",IF(E$4&gt;'Monitor Data'!K733,"",ABS(E$4-'Monitor Data'!K733)))</f>
        <v/>
      </c>
    </row>
    <row r="741" spans="1:5" x14ac:dyDescent="0.25">
      <c r="A741" s="4">
        <v>44929</v>
      </c>
      <c r="B741" s="2" t="str">
        <f>IF(OR('Monitor Data'!D734="",ISBLANK('Monitor Data'!D734)),"",IF(B$4&gt;'Monitor Data'!D734,"",ABS(B$4-'Monitor Data'!D734)))</f>
        <v/>
      </c>
      <c r="C741" s="2" t="str">
        <f>IF(OR('Monitor Data'!G734="",ISBLANK('Monitor Data'!G734)),"",IF(C$4&gt;'Monitor Data'!G734,"",ABS(C$4-'Monitor Data'!G734)))</f>
        <v/>
      </c>
      <c r="D741" s="2" t="str">
        <f>IF(OR('Monitor Data'!J734="",ISBLANK('Monitor Data'!J734)),"",IF(D$4&gt;'Monitor Data'!J734,"",ABS(D$4-'Monitor Data'!J734)))</f>
        <v/>
      </c>
      <c r="E741" s="2" t="str">
        <f>IF(ISBLANK('Monitor Data'!K734),"",IF(E$4&gt;'Monitor Data'!K734,"",ABS(E$4-'Monitor Data'!K734)))</f>
        <v/>
      </c>
    </row>
    <row r="742" spans="1:5" x14ac:dyDescent="0.25">
      <c r="A742" s="4">
        <v>44930</v>
      </c>
      <c r="B742" s="2" t="str">
        <f>IF(OR('Monitor Data'!D735="",ISBLANK('Monitor Data'!D735)),"",IF(B$4&gt;'Monitor Data'!D735,"",ABS(B$4-'Monitor Data'!D735)))</f>
        <v/>
      </c>
      <c r="C742" s="2" t="str">
        <f>IF(OR('Monitor Data'!G735="",ISBLANK('Monitor Data'!G735)),"",IF(C$4&gt;'Monitor Data'!G735,"",ABS(C$4-'Monitor Data'!G735)))</f>
        <v/>
      </c>
      <c r="D742" s="2" t="str">
        <f>IF(OR('Monitor Data'!J735="",ISBLANK('Monitor Data'!J735)),"",IF(D$4&gt;'Monitor Data'!J735,"",ABS(D$4-'Monitor Data'!J735)))</f>
        <v/>
      </c>
      <c r="E742" s="2" t="str">
        <f>IF(ISBLANK('Monitor Data'!K735),"",IF(E$4&gt;'Monitor Data'!K735,"",ABS(E$4-'Monitor Data'!K735)))</f>
        <v/>
      </c>
    </row>
    <row r="743" spans="1:5" x14ac:dyDescent="0.25">
      <c r="A743" s="4">
        <v>44931</v>
      </c>
      <c r="B743" s="2" t="str">
        <f>IF(OR('Monitor Data'!D736="",ISBLANK('Monitor Data'!D736)),"",IF(B$4&gt;'Monitor Data'!D736,"",ABS(B$4-'Monitor Data'!D736)))</f>
        <v/>
      </c>
      <c r="C743" s="2" t="str">
        <f>IF(OR('Monitor Data'!G736="",ISBLANK('Monitor Data'!G736)),"",IF(C$4&gt;'Monitor Data'!G736,"",ABS(C$4-'Monitor Data'!G736)))</f>
        <v/>
      </c>
      <c r="D743" s="2" t="str">
        <f>IF(OR('Monitor Data'!J736="",ISBLANK('Monitor Data'!J736)),"",IF(D$4&gt;'Monitor Data'!J736,"",ABS(D$4-'Monitor Data'!J736)))</f>
        <v/>
      </c>
      <c r="E743" s="2" t="str">
        <f>IF(ISBLANK('Monitor Data'!K736),"",IF(E$4&gt;'Monitor Data'!K736,"",ABS(E$4-'Monitor Data'!K736)))</f>
        <v/>
      </c>
    </row>
    <row r="744" spans="1:5" x14ac:dyDescent="0.25">
      <c r="A744" s="4">
        <v>44932</v>
      </c>
      <c r="B744" s="2">
        <f>IF(OR('Monitor Data'!D737="",ISBLANK('Monitor Data'!D737)),"",IF(B$4&gt;'Monitor Data'!D737,"",ABS(B$4-'Monitor Data'!D737)))</f>
        <v>1.3500000000000014</v>
      </c>
      <c r="C744" s="2">
        <f>IF(OR('Monitor Data'!G737="",ISBLANK('Monitor Data'!G737)),"",IF(C$4&gt;'Monitor Data'!G737,"",ABS(C$4-'Monitor Data'!G737)))</f>
        <v>4.25</v>
      </c>
      <c r="D744" s="2">
        <f>IF(OR('Monitor Data'!J737="",ISBLANK('Monitor Data'!J737)),"",IF(D$4&gt;'Monitor Data'!J737,"",ABS(D$4-'Monitor Data'!J737)))</f>
        <v>0.5</v>
      </c>
      <c r="E744" s="2" t="str">
        <f>IF(ISBLANK('Monitor Data'!K737),"",IF(E$4&gt;'Monitor Data'!K737,"",ABS(E$4-'Monitor Data'!K737)))</f>
        <v/>
      </c>
    </row>
    <row r="745" spans="1:5" x14ac:dyDescent="0.25">
      <c r="A745" s="4">
        <v>44933</v>
      </c>
      <c r="B745" s="2" t="str">
        <f>IF(OR('Monitor Data'!D738="",ISBLANK('Monitor Data'!D738)),"",IF(B$4&gt;'Monitor Data'!D738,"",ABS(B$4-'Monitor Data'!D738)))</f>
        <v/>
      </c>
      <c r="C745" s="2" t="str">
        <f>IF(OR('Monitor Data'!G738="",ISBLANK('Monitor Data'!G738)),"",IF(C$4&gt;'Monitor Data'!G738,"",ABS(C$4-'Monitor Data'!G738)))</f>
        <v/>
      </c>
      <c r="D745" s="2" t="str">
        <f>IF(OR('Monitor Data'!J738="",ISBLANK('Monitor Data'!J738)),"",IF(D$4&gt;'Monitor Data'!J738,"",ABS(D$4-'Monitor Data'!J738)))</f>
        <v/>
      </c>
      <c r="E745" s="2" t="str">
        <f>IF(ISBLANK('Monitor Data'!K738),"",IF(E$4&gt;'Monitor Data'!K738,"",ABS(E$4-'Monitor Data'!K738)))</f>
        <v/>
      </c>
    </row>
    <row r="746" spans="1:5" x14ac:dyDescent="0.25">
      <c r="A746" s="4">
        <v>44934</v>
      </c>
      <c r="B746" s="2" t="str">
        <f>IF(OR('Monitor Data'!D739="",ISBLANK('Monitor Data'!D739)),"",IF(B$4&gt;'Monitor Data'!D739,"",ABS(B$4-'Monitor Data'!D739)))</f>
        <v/>
      </c>
      <c r="C746" s="2" t="str">
        <f>IF(OR('Monitor Data'!G739="",ISBLANK('Monitor Data'!G739)),"",IF(C$4&gt;'Monitor Data'!G739,"",ABS(C$4-'Monitor Data'!G739)))</f>
        <v/>
      </c>
      <c r="D746" s="2" t="str">
        <f>IF(OR('Monitor Data'!J739="",ISBLANK('Monitor Data'!J739)),"",IF(D$4&gt;'Monitor Data'!J739,"",ABS(D$4-'Monitor Data'!J739)))</f>
        <v/>
      </c>
      <c r="E746" s="2" t="str">
        <f>IF(ISBLANK('Monitor Data'!K739),"",IF(E$4&gt;'Monitor Data'!K739,"",ABS(E$4-'Monitor Data'!K739)))</f>
        <v/>
      </c>
    </row>
    <row r="747" spans="1:5" x14ac:dyDescent="0.25">
      <c r="A747" s="4">
        <v>44935</v>
      </c>
      <c r="B747" s="2">
        <f>IF(OR('Monitor Data'!D740="",ISBLANK('Monitor Data'!D740)),"",IF(B$4&gt;'Monitor Data'!D740,"",ABS(B$4-'Monitor Data'!D740)))</f>
        <v>7.5500000000000007</v>
      </c>
      <c r="C747" s="2">
        <f>IF(OR('Monitor Data'!G740="",ISBLANK('Monitor Data'!G740)),"",IF(C$4&gt;'Monitor Data'!G740,"",ABS(C$4-'Monitor Data'!G740)))</f>
        <v>2.5499999999999972</v>
      </c>
      <c r="D747" s="2">
        <f>IF(OR('Monitor Data'!J740="",ISBLANK('Monitor Data'!J740)),"",IF(D$4&gt;'Monitor Data'!J740,"",ABS(D$4-'Monitor Data'!J740)))</f>
        <v>8.9000000000000021</v>
      </c>
      <c r="E747" s="2">
        <f>IF(ISBLANK('Monitor Data'!K740),"",IF(E$4&gt;'Monitor Data'!K740,"",ABS(E$4-'Monitor Data'!K740)))</f>
        <v>3.1000000000000014</v>
      </c>
    </row>
    <row r="748" spans="1:5" x14ac:dyDescent="0.25">
      <c r="A748" s="4">
        <v>44936</v>
      </c>
      <c r="B748" s="2" t="str">
        <f>IF(OR('Monitor Data'!D741="",ISBLANK('Monitor Data'!D741)),"",IF(B$4&gt;'Monitor Data'!D741,"",ABS(B$4-'Monitor Data'!D741)))</f>
        <v/>
      </c>
      <c r="C748" s="2" t="str">
        <f>IF(OR('Monitor Data'!G741="",ISBLANK('Monitor Data'!G741)),"",IF(C$4&gt;'Monitor Data'!G741,"",ABS(C$4-'Monitor Data'!G741)))</f>
        <v/>
      </c>
      <c r="D748" s="2" t="str">
        <f>IF(OR('Monitor Data'!J741="",ISBLANK('Monitor Data'!J741)),"",IF(D$4&gt;'Monitor Data'!J741,"",ABS(D$4-'Monitor Data'!J741)))</f>
        <v/>
      </c>
      <c r="E748" s="2" t="str">
        <f>IF(ISBLANK('Monitor Data'!K741),"",IF(E$4&gt;'Monitor Data'!K741,"",ABS(E$4-'Monitor Data'!K741)))</f>
        <v/>
      </c>
    </row>
    <row r="749" spans="1:5" x14ac:dyDescent="0.25">
      <c r="A749" s="4">
        <v>44937</v>
      </c>
      <c r="B749" s="2" t="str">
        <f>IF(OR('Monitor Data'!D742="",ISBLANK('Monitor Data'!D742)),"",IF(B$4&gt;'Monitor Data'!D742,"",ABS(B$4-'Monitor Data'!D742)))</f>
        <v/>
      </c>
      <c r="C749" s="2" t="str">
        <f>IF(OR('Monitor Data'!G742="",ISBLANK('Monitor Data'!G742)),"",IF(C$4&gt;'Monitor Data'!G742,"",ABS(C$4-'Monitor Data'!G742)))</f>
        <v/>
      </c>
      <c r="D749" s="2" t="str">
        <f>IF(OR('Monitor Data'!J742="",ISBLANK('Monitor Data'!J742)),"",IF(D$4&gt;'Monitor Data'!J742,"",ABS(D$4-'Monitor Data'!J742)))</f>
        <v/>
      </c>
      <c r="E749" s="2" t="str">
        <f>IF(ISBLANK('Monitor Data'!K742),"",IF(E$4&gt;'Monitor Data'!K742,"",ABS(E$4-'Monitor Data'!K742)))</f>
        <v/>
      </c>
    </row>
    <row r="750" spans="1:5" x14ac:dyDescent="0.25">
      <c r="A750" s="4">
        <v>44938</v>
      </c>
      <c r="B750" s="2">
        <f>IF(OR('Monitor Data'!D743="",ISBLANK('Monitor Data'!D743)),"",IF(B$4&gt;'Monitor Data'!D743,"",ABS(B$4-'Monitor Data'!D743)))</f>
        <v>4.8999999999999986</v>
      </c>
      <c r="C750" s="2" t="str">
        <f>IF(OR('Monitor Data'!G743="",ISBLANK('Monitor Data'!G743)),"",IF(C$4&gt;'Monitor Data'!G743,"",ABS(C$4-'Monitor Data'!G743)))</f>
        <v/>
      </c>
      <c r="D750" s="2">
        <f>IF(OR('Monitor Data'!J743="",ISBLANK('Monitor Data'!J743)),"",IF(D$4&gt;'Monitor Data'!J743,"",ABS(D$4-'Monitor Data'!J743)))</f>
        <v>3.4500000000000028</v>
      </c>
      <c r="E750" s="2">
        <f>IF(ISBLANK('Monitor Data'!K743),"",IF(E$4&gt;'Monitor Data'!K743,"",ABS(E$4-'Monitor Data'!K743)))</f>
        <v>3.8000000000000007</v>
      </c>
    </row>
    <row r="751" spans="1:5" x14ac:dyDescent="0.25">
      <c r="A751" s="4">
        <v>44939</v>
      </c>
      <c r="B751" s="2" t="str">
        <f>IF(OR('Monitor Data'!D744="",ISBLANK('Monitor Data'!D744)),"",IF(B$4&gt;'Monitor Data'!D744,"",ABS(B$4-'Monitor Data'!D744)))</f>
        <v/>
      </c>
      <c r="C751" s="2" t="str">
        <f>IF(OR('Monitor Data'!G744="",ISBLANK('Monitor Data'!G744)),"",IF(C$4&gt;'Monitor Data'!G744,"",ABS(C$4-'Monitor Data'!G744)))</f>
        <v/>
      </c>
      <c r="D751" s="2" t="str">
        <f>IF(OR('Monitor Data'!J744="",ISBLANK('Monitor Data'!J744)),"",IF(D$4&gt;'Monitor Data'!J744,"",ABS(D$4-'Monitor Data'!J744)))</f>
        <v/>
      </c>
      <c r="E751" s="2" t="str">
        <f>IF(ISBLANK('Monitor Data'!K744),"",IF(E$4&gt;'Monitor Data'!K744,"",ABS(E$4-'Monitor Data'!K744)))</f>
        <v/>
      </c>
    </row>
    <row r="752" spans="1:5" x14ac:dyDescent="0.25">
      <c r="A752" s="4">
        <v>44940</v>
      </c>
      <c r="B752" s="2" t="str">
        <f>IF(OR('Monitor Data'!D745="",ISBLANK('Monitor Data'!D745)),"",IF(B$4&gt;'Monitor Data'!D745,"",ABS(B$4-'Monitor Data'!D745)))</f>
        <v/>
      </c>
      <c r="C752" s="2" t="str">
        <f>IF(OR('Monitor Data'!G745="",ISBLANK('Monitor Data'!G745)),"",IF(C$4&gt;'Monitor Data'!G745,"",ABS(C$4-'Monitor Data'!G745)))</f>
        <v/>
      </c>
      <c r="D752" s="2" t="str">
        <f>IF(OR('Monitor Data'!J745="",ISBLANK('Monitor Data'!J745)),"",IF(D$4&gt;'Monitor Data'!J745,"",ABS(D$4-'Monitor Data'!J745)))</f>
        <v/>
      </c>
      <c r="E752" s="2" t="str">
        <f>IF(ISBLANK('Monitor Data'!K745),"",IF(E$4&gt;'Monitor Data'!K745,"",ABS(E$4-'Monitor Data'!K745)))</f>
        <v/>
      </c>
    </row>
    <row r="753" spans="1:5" x14ac:dyDescent="0.25">
      <c r="A753" s="4">
        <v>44941</v>
      </c>
      <c r="B753" s="2" t="str">
        <f>IF(OR('Monitor Data'!D746="",ISBLANK('Monitor Data'!D746)),"",IF(B$4&gt;'Monitor Data'!D746,"",ABS(B$4-'Monitor Data'!D746)))</f>
        <v/>
      </c>
      <c r="C753" s="2" t="str">
        <f>IF(OR('Monitor Data'!G746="",ISBLANK('Monitor Data'!G746)),"",IF(C$4&gt;'Monitor Data'!G746,"",ABS(C$4-'Monitor Data'!G746)))</f>
        <v/>
      </c>
      <c r="D753" s="2" t="str">
        <f>IF(OR('Monitor Data'!J746="",ISBLANK('Monitor Data'!J746)),"",IF(D$4&gt;'Monitor Data'!J746,"",ABS(D$4-'Monitor Data'!J746)))</f>
        <v/>
      </c>
      <c r="E753" s="2" t="str">
        <f>IF(ISBLANK('Monitor Data'!K746),"",IF(E$4&gt;'Monitor Data'!K746,"",ABS(E$4-'Monitor Data'!K746)))</f>
        <v/>
      </c>
    </row>
    <row r="754" spans="1:5" x14ac:dyDescent="0.25">
      <c r="A754" s="4">
        <v>44942</v>
      </c>
      <c r="B754" s="2" t="str">
        <f>IF(OR('Monitor Data'!D747="",ISBLANK('Monitor Data'!D747)),"",IF(B$4&gt;'Monitor Data'!D747,"",ABS(B$4-'Monitor Data'!D747)))</f>
        <v/>
      </c>
      <c r="C754" s="2" t="str">
        <f>IF(OR('Monitor Data'!G747="",ISBLANK('Monitor Data'!G747)),"",IF(C$4&gt;'Monitor Data'!G747,"",ABS(C$4-'Monitor Data'!G747)))</f>
        <v/>
      </c>
      <c r="D754" s="2" t="str">
        <f>IF(OR('Monitor Data'!J747="",ISBLANK('Monitor Data'!J747)),"",IF(D$4&gt;'Monitor Data'!J747,"",ABS(D$4-'Monitor Data'!J747)))</f>
        <v/>
      </c>
      <c r="E754" s="2" t="str">
        <f>IF(ISBLANK('Monitor Data'!K747),"",IF(E$4&gt;'Monitor Data'!K747,"",ABS(E$4-'Monitor Data'!K747)))</f>
        <v/>
      </c>
    </row>
    <row r="755" spans="1:5" x14ac:dyDescent="0.25">
      <c r="A755" s="4">
        <v>44943</v>
      </c>
      <c r="B755" s="2" t="str">
        <f>IF(OR('Monitor Data'!D748="",ISBLANK('Monitor Data'!D748)),"",IF(B$4&gt;'Monitor Data'!D748,"",ABS(B$4-'Monitor Data'!D748)))</f>
        <v/>
      </c>
      <c r="C755" s="2" t="str">
        <f>IF(OR('Monitor Data'!G748="",ISBLANK('Monitor Data'!G748)),"",IF(C$4&gt;'Monitor Data'!G748,"",ABS(C$4-'Monitor Data'!G748)))</f>
        <v/>
      </c>
      <c r="D755" s="2" t="str">
        <f>IF(OR('Monitor Data'!J748="",ISBLANK('Monitor Data'!J748)),"",IF(D$4&gt;'Monitor Data'!J748,"",ABS(D$4-'Monitor Data'!J748)))</f>
        <v/>
      </c>
      <c r="E755" s="2" t="str">
        <f>IF(ISBLANK('Monitor Data'!K748),"",IF(E$4&gt;'Monitor Data'!K748,"",ABS(E$4-'Monitor Data'!K748)))</f>
        <v/>
      </c>
    </row>
    <row r="756" spans="1:5" x14ac:dyDescent="0.25">
      <c r="A756" s="4">
        <v>44944</v>
      </c>
      <c r="B756" s="2" t="str">
        <f>IF(OR('Monitor Data'!D749="",ISBLANK('Monitor Data'!D749)),"",IF(B$4&gt;'Monitor Data'!D749,"",ABS(B$4-'Monitor Data'!D749)))</f>
        <v/>
      </c>
      <c r="C756" s="2" t="str">
        <f>IF(OR('Monitor Data'!G749="",ISBLANK('Monitor Data'!G749)),"",IF(C$4&gt;'Monitor Data'!G749,"",ABS(C$4-'Monitor Data'!G749)))</f>
        <v/>
      </c>
      <c r="D756" s="2" t="str">
        <f>IF(OR('Monitor Data'!J749="",ISBLANK('Monitor Data'!J749)),"",IF(D$4&gt;'Monitor Data'!J749,"",ABS(D$4-'Monitor Data'!J749)))</f>
        <v/>
      </c>
      <c r="E756" s="2" t="str">
        <f>IF(ISBLANK('Monitor Data'!K749),"",IF(E$4&gt;'Monitor Data'!K749,"",ABS(E$4-'Monitor Data'!K749)))</f>
        <v/>
      </c>
    </row>
    <row r="757" spans="1:5" x14ac:dyDescent="0.25">
      <c r="A757" s="4">
        <v>44945</v>
      </c>
      <c r="B757" s="2" t="str">
        <f>IF(OR('Monitor Data'!D750="",ISBLANK('Monitor Data'!D750)),"",IF(B$4&gt;'Monitor Data'!D750,"",ABS(B$4-'Monitor Data'!D750)))</f>
        <v/>
      </c>
      <c r="C757" s="2" t="str">
        <f>IF(OR('Monitor Data'!G750="",ISBLANK('Monitor Data'!G750)),"",IF(C$4&gt;'Monitor Data'!G750,"",ABS(C$4-'Monitor Data'!G750)))</f>
        <v/>
      </c>
      <c r="D757" s="2" t="str">
        <f>IF(OR('Monitor Data'!J750="",ISBLANK('Monitor Data'!J750)),"",IF(D$4&gt;'Monitor Data'!J750,"",ABS(D$4-'Monitor Data'!J750)))</f>
        <v/>
      </c>
      <c r="E757" s="2" t="str">
        <f>IF(ISBLANK('Monitor Data'!K750),"",IF(E$4&gt;'Monitor Data'!K750,"",ABS(E$4-'Monitor Data'!K750)))</f>
        <v/>
      </c>
    </row>
    <row r="758" spans="1:5" x14ac:dyDescent="0.25">
      <c r="A758" s="4">
        <v>44946</v>
      </c>
      <c r="B758" s="2" t="str">
        <f>IF(OR('Monitor Data'!D751="",ISBLANK('Monitor Data'!D751)),"",IF(B$4&gt;'Monitor Data'!D751,"",ABS(B$4-'Monitor Data'!D751)))</f>
        <v/>
      </c>
      <c r="C758" s="2" t="str">
        <f>IF(OR('Monitor Data'!G751="",ISBLANK('Monitor Data'!G751)),"",IF(C$4&gt;'Monitor Data'!G751,"",ABS(C$4-'Monitor Data'!G751)))</f>
        <v/>
      </c>
      <c r="D758" s="2" t="str">
        <f>IF(OR('Monitor Data'!J751="",ISBLANK('Monitor Data'!J751)),"",IF(D$4&gt;'Monitor Data'!J751,"",ABS(D$4-'Monitor Data'!J751)))</f>
        <v/>
      </c>
      <c r="E758" s="2" t="str">
        <f>IF(ISBLANK('Monitor Data'!K751),"",IF(E$4&gt;'Monitor Data'!K751,"",ABS(E$4-'Monitor Data'!K751)))</f>
        <v/>
      </c>
    </row>
    <row r="759" spans="1:5" x14ac:dyDescent="0.25">
      <c r="A759" s="4">
        <v>44947</v>
      </c>
      <c r="B759" s="2" t="str">
        <f>IF(OR('Monitor Data'!D752="",ISBLANK('Monitor Data'!D752)),"",IF(B$4&gt;'Monitor Data'!D752,"",ABS(B$4-'Monitor Data'!D752)))</f>
        <v/>
      </c>
      <c r="C759" s="2">
        <f>IF(OR('Monitor Data'!G752="",ISBLANK('Monitor Data'!G752)),"",IF(C$4&gt;'Monitor Data'!G752,"",ABS(C$4-'Monitor Data'!G752)))</f>
        <v>0.14999999999999858</v>
      </c>
      <c r="D759" s="2" t="str">
        <f>IF(OR('Monitor Data'!J752="",ISBLANK('Monitor Data'!J752)),"",IF(D$4&gt;'Monitor Data'!J752,"",ABS(D$4-'Monitor Data'!J752)))</f>
        <v/>
      </c>
      <c r="E759" s="2" t="str">
        <f>IF(ISBLANK('Monitor Data'!K752),"",IF(E$4&gt;'Monitor Data'!K752,"",ABS(E$4-'Monitor Data'!K752)))</f>
        <v/>
      </c>
    </row>
    <row r="760" spans="1:5" x14ac:dyDescent="0.25">
      <c r="A760" s="4">
        <v>44948</v>
      </c>
      <c r="B760" s="2" t="str">
        <f>IF(OR('Monitor Data'!D753="",ISBLANK('Monitor Data'!D753)),"",IF(B$4&gt;'Monitor Data'!D753,"",ABS(B$4-'Monitor Data'!D753)))</f>
        <v/>
      </c>
      <c r="C760" s="2" t="str">
        <f>IF(OR('Monitor Data'!G753="",ISBLANK('Monitor Data'!G753)),"",IF(C$4&gt;'Monitor Data'!G753,"",ABS(C$4-'Monitor Data'!G753)))</f>
        <v/>
      </c>
      <c r="D760" s="2" t="str">
        <f>IF(OR('Monitor Data'!J753="",ISBLANK('Monitor Data'!J753)),"",IF(D$4&gt;'Monitor Data'!J753,"",ABS(D$4-'Monitor Data'!J753)))</f>
        <v/>
      </c>
      <c r="E760" s="2" t="str">
        <f>IF(ISBLANK('Monitor Data'!K753),"",IF(E$4&gt;'Monitor Data'!K753,"",ABS(E$4-'Monitor Data'!K753)))</f>
        <v/>
      </c>
    </row>
    <row r="761" spans="1:5" x14ac:dyDescent="0.25">
      <c r="A761" s="4">
        <v>44949</v>
      </c>
      <c r="B761" s="2" t="str">
        <f>IF(OR('Monitor Data'!D754="",ISBLANK('Monitor Data'!D754)),"",IF(B$4&gt;'Monitor Data'!D754,"",ABS(B$4-'Monitor Data'!D754)))</f>
        <v/>
      </c>
      <c r="C761" s="2" t="str">
        <f>IF(OR('Monitor Data'!G754="",ISBLANK('Monitor Data'!G754)),"",IF(C$4&gt;'Monitor Data'!G754,"",ABS(C$4-'Monitor Data'!G754)))</f>
        <v/>
      </c>
      <c r="D761" s="2" t="str">
        <f>IF(OR('Monitor Data'!J754="",ISBLANK('Monitor Data'!J754)),"",IF(D$4&gt;'Monitor Data'!J754,"",ABS(D$4-'Monitor Data'!J754)))</f>
        <v/>
      </c>
      <c r="E761" s="2" t="str">
        <f>IF(ISBLANK('Monitor Data'!K754),"",IF(E$4&gt;'Monitor Data'!K754,"",ABS(E$4-'Monitor Data'!K754)))</f>
        <v/>
      </c>
    </row>
    <row r="762" spans="1:5" x14ac:dyDescent="0.25">
      <c r="A762" s="4">
        <v>44950</v>
      </c>
      <c r="B762" s="2" t="str">
        <f>IF(OR('Monitor Data'!D755="",ISBLANK('Monitor Data'!D755)),"",IF(B$4&gt;'Monitor Data'!D755,"",ABS(B$4-'Monitor Data'!D755)))</f>
        <v/>
      </c>
      <c r="C762" s="2">
        <f>IF(OR('Monitor Data'!G755="",ISBLANK('Monitor Data'!G755)),"",IF(C$4&gt;'Monitor Data'!G755,"",ABS(C$4-'Monitor Data'!G755)))</f>
        <v>2.0999999999999979</v>
      </c>
      <c r="D762" s="2">
        <f>IF(OR('Monitor Data'!J755="",ISBLANK('Monitor Data'!J755)),"",IF(D$4&gt;'Monitor Data'!J755,"",ABS(D$4-'Monitor Data'!J755)))</f>
        <v>4.3000000000000043</v>
      </c>
      <c r="E762" s="2">
        <f>IF(ISBLANK('Monitor Data'!K755),"",IF(E$4&gt;'Monitor Data'!K755,"",ABS(E$4-'Monitor Data'!K755)))</f>
        <v>2</v>
      </c>
    </row>
    <row r="763" spans="1:5" x14ac:dyDescent="0.25">
      <c r="A763" s="4">
        <v>44951</v>
      </c>
      <c r="B763" s="2" t="str">
        <f>IF(OR('Monitor Data'!D756="",ISBLANK('Monitor Data'!D756)),"",IF(B$4&gt;'Monitor Data'!D756,"",ABS(B$4-'Monitor Data'!D756)))</f>
        <v/>
      </c>
      <c r="C763" s="2" t="str">
        <f>IF(OR('Monitor Data'!G756="",ISBLANK('Monitor Data'!G756)),"",IF(C$4&gt;'Monitor Data'!G756,"",ABS(C$4-'Monitor Data'!G756)))</f>
        <v/>
      </c>
      <c r="D763" s="2" t="str">
        <f>IF(OR('Monitor Data'!J756="",ISBLANK('Monitor Data'!J756)),"",IF(D$4&gt;'Monitor Data'!J756,"",ABS(D$4-'Monitor Data'!J756)))</f>
        <v/>
      </c>
      <c r="E763" s="2" t="str">
        <f>IF(ISBLANK('Monitor Data'!K756),"",IF(E$4&gt;'Monitor Data'!K756,"",ABS(E$4-'Monitor Data'!K756)))</f>
        <v/>
      </c>
    </row>
    <row r="764" spans="1:5" x14ac:dyDescent="0.25">
      <c r="A764" s="4">
        <v>44952</v>
      </c>
      <c r="B764" s="2" t="str">
        <f>IF(OR('Monitor Data'!D757="",ISBLANK('Monitor Data'!D757)),"",IF(B$4&gt;'Monitor Data'!D757,"",ABS(B$4-'Monitor Data'!D757)))</f>
        <v/>
      </c>
      <c r="C764" s="2" t="str">
        <f>IF(OR('Monitor Data'!G757="",ISBLANK('Monitor Data'!G757)),"",IF(C$4&gt;'Monitor Data'!G757,"",ABS(C$4-'Monitor Data'!G757)))</f>
        <v/>
      </c>
      <c r="D764" s="2" t="str">
        <f>IF(OR('Monitor Data'!J757="",ISBLANK('Monitor Data'!J757)),"",IF(D$4&gt;'Monitor Data'!J757,"",ABS(D$4-'Monitor Data'!J757)))</f>
        <v/>
      </c>
      <c r="E764" s="2" t="str">
        <f>IF(ISBLANK('Monitor Data'!K757),"",IF(E$4&gt;'Monitor Data'!K757,"",ABS(E$4-'Monitor Data'!K757)))</f>
        <v/>
      </c>
    </row>
    <row r="765" spans="1:5" x14ac:dyDescent="0.25">
      <c r="A765" s="4">
        <v>44953</v>
      </c>
      <c r="B765" s="2" t="str">
        <f>IF(OR('Monitor Data'!D758="",ISBLANK('Monitor Data'!D758)),"",IF(B$4&gt;'Monitor Data'!D758,"",ABS(B$4-'Monitor Data'!D758)))</f>
        <v/>
      </c>
      <c r="C765" s="2" t="str">
        <f>IF(OR('Monitor Data'!G758="",ISBLANK('Monitor Data'!G758)),"",IF(C$4&gt;'Monitor Data'!G758,"",ABS(C$4-'Monitor Data'!G758)))</f>
        <v/>
      </c>
      <c r="D765" s="2" t="str">
        <f>IF(OR('Monitor Data'!J758="",ISBLANK('Monitor Data'!J758)),"",IF(D$4&gt;'Monitor Data'!J758,"",ABS(D$4-'Monitor Data'!J758)))</f>
        <v/>
      </c>
      <c r="E765" s="2" t="str">
        <f>IF(ISBLANK('Monitor Data'!K758),"",IF(E$4&gt;'Monitor Data'!K758,"",ABS(E$4-'Monitor Data'!K758)))</f>
        <v/>
      </c>
    </row>
    <row r="766" spans="1:5" x14ac:dyDescent="0.25">
      <c r="A766" s="4">
        <v>44954</v>
      </c>
      <c r="B766" s="2" t="str">
        <f>IF(OR('Monitor Data'!D759="",ISBLANK('Monitor Data'!D759)),"",IF(B$4&gt;'Monitor Data'!D759,"",ABS(B$4-'Monitor Data'!D759)))</f>
        <v/>
      </c>
      <c r="C766" s="2" t="str">
        <f>IF(OR('Monitor Data'!G759="",ISBLANK('Monitor Data'!G759)),"",IF(C$4&gt;'Monitor Data'!G759,"",ABS(C$4-'Monitor Data'!G759)))</f>
        <v/>
      </c>
      <c r="D766" s="2" t="str">
        <f>IF(OR('Monitor Data'!J759="",ISBLANK('Monitor Data'!J759)),"",IF(D$4&gt;'Monitor Data'!J759,"",ABS(D$4-'Monitor Data'!J759)))</f>
        <v/>
      </c>
      <c r="E766" s="2" t="str">
        <f>IF(ISBLANK('Monitor Data'!K759),"",IF(E$4&gt;'Monitor Data'!K759,"",ABS(E$4-'Monitor Data'!K759)))</f>
        <v/>
      </c>
    </row>
    <row r="767" spans="1:5" x14ac:dyDescent="0.25">
      <c r="A767" s="4">
        <v>44955</v>
      </c>
      <c r="B767" s="2" t="str">
        <f>IF(OR('Monitor Data'!D760="",ISBLANK('Monitor Data'!D760)),"",IF(B$4&gt;'Monitor Data'!D760,"",ABS(B$4-'Monitor Data'!D760)))</f>
        <v/>
      </c>
      <c r="C767" s="2" t="str">
        <f>IF(OR('Monitor Data'!G760="",ISBLANK('Monitor Data'!G760)),"",IF(C$4&gt;'Monitor Data'!G760,"",ABS(C$4-'Monitor Data'!G760)))</f>
        <v/>
      </c>
      <c r="D767" s="2" t="str">
        <f>IF(OR('Monitor Data'!J760="",ISBLANK('Monitor Data'!J760)),"",IF(D$4&gt;'Monitor Data'!J760,"",ABS(D$4-'Monitor Data'!J760)))</f>
        <v/>
      </c>
      <c r="E767" s="2" t="str">
        <f>IF(ISBLANK('Monitor Data'!K760),"",IF(E$4&gt;'Monitor Data'!K760,"",ABS(E$4-'Monitor Data'!K760)))</f>
        <v/>
      </c>
    </row>
    <row r="768" spans="1:5" x14ac:dyDescent="0.25">
      <c r="A768" s="4">
        <v>44956</v>
      </c>
      <c r="B768" s="2" t="str">
        <f>IF(OR('Monitor Data'!D761="",ISBLANK('Monitor Data'!D761)),"",IF(B$4&gt;'Monitor Data'!D761,"",ABS(B$4-'Monitor Data'!D761)))</f>
        <v/>
      </c>
      <c r="C768" s="2" t="str">
        <f>IF(OR('Monitor Data'!G761="",ISBLANK('Monitor Data'!G761)),"",IF(C$4&gt;'Monitor Data'!G761,"",ABS(C$4-'Monitor Data'!G761)))</f>
        <v/>
      </c>
      <c r="D768" s="2" t="str">
        <f>IF(OR('Monitor Data'!J761="",ISBLANK('Monitor Data'!J761)),"",IF(D$4&gt;'Monitor Data'!J761,"",ABS(D$4-'Monitor Data'!J761)))</f>
        <v/>
      </c>
      <c r="E768" s="2" t="str">
        <f>IF(ISBLANK('Monitor Data'!K761),"",IF(E$4&gt;'Monitor Data'!K761,"",ABS(E$4-'Monitor Data'!K761)))</f>
        <v/>
      </c>
    </row>
    <row r="769" spans="1:5" x14ac:dyDescent="0.25">
      <c r="A769" s="4">
        <v>44957</v>
      </c>
      <c r="B769" s="2" t="str">
        <f>IF(OR('Monitor Data'!D762="",ISBLANK('Monitor Data'!D762)),"",IF(B$4&gt;'Monitor Data'!D762,"",ABS(B$4-'Monitor Data'!D762)))</f>
        <v/>
      </c>
      <c r="C769" s="2" t="str">
        <f>IF(OR('Monitor Data'!G762="",ISBLANK('Monitor Data'!G762)),"",IF(C$4&gt;'Monitor Data'!G762,"",ABS(C$4-'Monitor Data'!G762)))</f>
        <v/>
      </c>
      <c r="D769" s="2" t="str">
        <f>IF(OR('Monitor Data'!J762="",ISBLANK('Monitor Data'!J762)),"",IF(D$4&gt;'Monitor Data'!J762,"",ABS(D$4-'Monitor Data'!J762)))</f>
        <v/>
      </c>
      <c r="E769" s="2" t="str">
        <f>IF(ISBLANK('Monitor Data'!K762),"",IF(E$4&gt;'Monitor Data'!K762,"",ABS(E$4-'Monitor Data'!K762)))</f>
        <v/>
      </c>
    </row>
    <row r="770" spans="1:5" x14ac:dyDescent="0.25">
      <c r="A770" s="4">
        <v>44958</v>
      </c>
      <c r="B770" s="2" t="str">
        <f>IF(OR('Monitor Data'!D763="",ISBLANK('Monitor Data'!D763)),"",IF(B$4&gt;'Monitor Data'!D763,"",ABS(B$4-'Monitor Data'!D763)))</f>
        <v/>
      </c>
      <c r="C770" s="2" t="str">
        <f>IF(OR('Monitor Data'!G763="",ISBLANK('Monitor Data'!G763)),"",IF(C$4&gt;'Monitor Data'!G763,"",ABS(C$4-'Monitor Data'!G763)))</f>
        <v/>
      </c>
      <c r="D770" s="2" t="str">
        <f>IF(OR('Monitor Data'!J763="",ISBLANK('Monitor Data'!J763)),"",IF(D$4&gt;'Monitor Data'!J763,"",ABS(D$4-'Monitor Data'!J763)))</f>
        <v/>
      </c>
      <c r="E770" s="2" t="str">
        <f>IF(ISBLANK('Monitor Data'!K763),"",IF(E$4&gt;'Monitor Data'!K763,"",ABS(E$4-'Monitor Data'!K763)))</f>
        <v/>
      </c>
    </row>
    <row r="771" spans="1:5" x14ac:dyDescent="0.25">
      <c r="A771" s="4">
        <v>44959</v>
      </c>
      <c r="B771" s="2" t="str">
        <f>IF(OR('Monitor Data'!D764="",ISBLANK('Monitor Data'!D764)),"",IF(B$4&gt;'Monitor Data'!D764,"",ABS(B$4-'Monitor Data'!D764)))</f>
        <v/>
      </c>
      <c r="C771" s="2" t="str">
        <f>IF(OR('Monitor Data'!G764="",ISBLANK('Monitor Data'!G764)),"",IF(C$4&gt;'Monitor Data'!G764,"",ABS(C$4-'Monitor Data'!G764)))</f>
        <v/>
      </c>
      <c r="D771" s="2">
        <f>IF(OR('Monitor Data'!J764="",ISBLANK('Monitor Data'!J764)),"",IF(D$4&gt;'Monitor Data'!J764,"",ABS(D$4-'Monitor Data'!J764)))</f>
        <v>5.2000000000000028</v>
      </c>
      <c r="E771" s="2">
        <f>IF(ISBLANK('Monitor Data'!K764),"",IF(E$4&gt;'Monitor Data'!K764,"",ABS(E$4-'Monitor Data'!K764)))</f>
        <v>1.5</v>
      </c>
    </row>
    <row r="772" spans="1:5" x14ac:dyDescent="0.25">
      <c r="A772" s="4">
        <v>44960</v>
      </c>
      <c r="B772" s="2" t="str">
        <f>IF(OR('Monitor Data'!D765="",ISBLANK('Monitor Data'!D765)),"",IF(B$4&gt;'Monitor Data'!D765,"",ABS(B$4-'Monitor Data'!D765)))</f>
        <v/>
      </c>
      <c r="C772" s="2" t="str">
        <f>IF(OR('Monitor Data'!G765="",ISBLANK('Monitor Data'!G765)),"",IF(C$4&gt;'Monitor Data'!G765,"",ABS(C$4-'Monitor Data'!G765)))</f>
        <v/>
      </c>
      <c r="D772" s="2" t="str">
        <f>IF(OR('Monitor Data'!J765="",ISBLANK('Monitor Data'!J765)),"",IF(D$4&gt;'Monitor Data'!J765,"",ABS(D$4-'Monitor Data'!J765)))</f>
        <v/>
      </c>
      <c r="E772" s="2" t="str">
        <f>IF(ISBLANK('Monitor Data'!K765),"",IF(E$4&gt;'Monitor Data'!K765,"",ABS(E$4-'Monitor Data'!K765)))</f>
        <v/>
      </c>
    </row>
    <row r="773" spans="1:5" x14ac:dyDescent="0.25">
      <c r="A773" s="4">
        <v>44961</v>
      </c>
      <c r="B773" s="2" t="str">
        <f>IF(OR('Monitor Data'!D766="",ISBLANK('Monitor Data'!D766)),"",IF(B$4&gt;'Monitor Data'!D766,"",ABS(B$4-'Monitor Data'!D766)))</f>
        <v/>
      </c>
      <c r="C773" s="2" t="str">
        <f>IF(OR('Monitor Data'!G766="",ISBLANK('Monitor Data'!G766)),"",IF(C$4&gt;'Monitor Data'!G766,"",ABS(C$4-'Monitor Data'!G766)))</f>
        <v/>
      </c>
      <c r="D773" s="2" t="str">
        <f>IF(OR('Monitor Data'!J766="",ISBLANK('Monitor Data'!J766)),"",IF(D$4&gt;'Monitor Data'!J766,"",ABS(D$4-'Monitor Data'!J766)))</f>
        <v/>
      </c>
      <c r="E773" s="2" t="str">
        <f>IF(ISBLANK('Monitor Data'!K766),"",IF(E$4&gt;'Monitor Data'!K766,"",ABS(E$4-'Monitor Data'!K766)))</f>
        <v/>
      </c>
    </row>
    <row r="774" spans="1:5" x14ac:dyDescent="0.25">
      <c r="A774" s="4">
        <v>44962</v>
      </c>
      <c r="B774" s="2" t="str">
        <f>IF(OR('Monitor Data'!D767="",ISBLANK('Monitor Data'!D767)),"",IF(B$4&gt;'Monitor Data'!D767,"",ABS(B$4-'Monitor Data'!D767)))</f>
        <v/>
      </c>
      <c r="C774" s="2" t="str">
        <f>IF(OR('Monitor Data'!G767="",ISBLANK('Monitor Data'!G767)),"",IF(C$4&gt;'Monitor Data'!G767,"",ABS(C$4-'Monitor Data'!G767)))</f>
        <v/>
      </c>
      <c r="D774" s="2" t="str">
        <f>IF(OR('Monitor Data'!J767="",ISBLANK('Monitor Data'!J767)),"",IF(D$4&gt;'Monitor Data'!J767,"",ABS(D$4-'Monitor Data'!J767)))</f>
        <v/>
      </c>
      <c r="E774" s="2" t="str">
        <f>IF(ISBLANK('Monitor Data'!K767),"",IF(E$4&gt;'Monitor Data'!K767,"",ABS(E$4-'Monitor Data'!K767)))</f>
        <v/>
      </c>
    </row>
    <row r="775" spans="1:5" x14ac:dyDescent="0.25">
      <c r="A775" s="4">
        <v>44963</v>
      </c>
      <c r="B775" s="2" t="str">
        <f>IF(OR('Monitor Data'!D768="",ISBLANK('Monitor Data'!D768)),"",IF(B$4&gt;'Monitor Data'!D768,"",ABS(B$4-'Monitor Data'!D768)))</f>
        <v/>
      </c>
      <c r="C775" s="2" t="str">
        <f>IF(OR('Monitor Data'!G768="",ISBLANK('Monitor Data'!G768)),"",IF(C$4&gt;'Monitor Data'!G768,"",ABS(C$4-'Monitor Data'!G768)))</f>
        <v/>
      </c>
      <c r="D775" s="2" t="str">
        <f>IF(OR('Monitor Data'!J768="",ISBLANK('Monitor Data'!J768)),"",IF(D$4&gt;'Monitor Data'!J768,"",ABS(D$4-'Monitor Data'!J768)))</f>
        <v/>
      </c>
      <c r="E775" s="2" t="str">
        <f>IF(ISBLANK('Monitor Data'!K768),"",IF(E$4&gt;'Monitor Data'!K768,"",ABS(E$4-'Monitor Data'!K768)))</f>
        <v/>
      </c>
    </row>
    <row r="776" spans="1:5" x14ac:dyDescent="0.25">
      <c r="A776" s="4">
        <v>44964</v>
      </c>
      <c r="B776" s="2" t="str">
        <f>IF(OR('Monitor Data'!D769="",ISBLANK('Monitor Data'!D769)),"",IF(B$4&gt;'Monitor Data'!D769,"",ABS(B$4-'Monitor Data'!D769)))</f>
        <v/>
      </c>
      <c r="C776" s="2" t="str">
        <f>IF(OR('Monitor Data'!G769="",ISBLANK('Monitor Data'!G769)),"",IF(C$4&gt;'Monitor Data'!G769,"",ABS(C$4-'Monitor Data'!G769)))</f>
        <v/>
      </c>
      <c r="D776" s="2" t="str">
        <f>IF(OR('Monitor Data'!J769="",ISBLANK('Monitor Data'!J769)),"",IF(D$4&gt;'Monitor Data'!J769,"",ABS(D$4-'Monitor Data'!J769)))</f>
        <v/>
      </c>
      <c r="E776" s="2" t="str">
        <f>IF(ISBLANK('Monitor Data'!K769),"",IF(E$4&gt;'Monitor Data'!K769,"",ABS(E$4-'Monitor Data'!K769)))</f>
        <v/>
      </c>
    </row>
    <row r="777" spans="1:5" x14ac:dyDescent="0.25">
      <c r="A777" s="4">
        <v>44965</v>
      </c>
      <c r="B777" s="2" t="str">
        <f>IF(OR('Monitor Data'!D770="",ISBLANK('Monitor Data'!D770)),"",IF(B$4&gt;'Monitor Data'!D770,"",ABS(B$4-'Monitor Data'!D770)))</f>
        <v/>
      </c>
      <c r="C777" s="2" t="str">
        <f>IF(OR('Monitor Data'!G770="",ISBLANK('Monitor Data'!G770)),"",IF(C$4&gt;'Monitor Data'!G770,"",ABS(C$4-'Monitor Data'!G770)))</f>
        <v/>
      </c>
      <c r="D777" s="2" t="str">
        <f>IF(OR('Monitor Data'!J770="",ISBLANK('Monitor Data'!J770)),"",IF(D$4&gt;'Monitor Data'!J770,"",ABS(D$4-'Monitor Data'!J770)))</f>
        <v/>
      </c>
      <c r="E777" s="2" t="str">
        <f>IF(ISBLANK('Monitor Data'!K770),"",IF(E$4&gt;'Monitor Data'!K770,"",ABS(E$4-'Monitor Data'!K770)))</f>
        <v/>
      </c>
    </row>
    <row r="778" spans="1:5" x14ac:dyDescent="0.25">
      <c r="A778" s="4">
        <v>44966</v>
      </c>
      <c r="B778" s="2" t="str">
        <f>IF(OR('Monitor Data'!D771="",ISBLANK('Monitor Data'!D771)),"",IF(B$4&gt;'Monitor Data'!D771,"",ABS(B$4-'Monitor Data'!D771)))</f>
        <v/>
      </c>
      <c r="C778" s="2" t="str">
        <f>IF(OR('Monitor Data'!G771="",ISBLANK('Monitor Data'!G771)),"",IF(C$4&gt;'Monitor Data'!G771,"",ABS(C$4-'Monitor Data'!G771)))</f>
        <v/>
      </c>
      <c r="D778" s="2" t="str">
        <f>IF(OR('Monitor Data'!J771="",ISBLANK('Monitor Data'!J771)),"",IF(D$4&gt;'Monitor Data'!J771,"",ABS(D$4-'Monitor Data'!J771)))</f>
        <v/>
      </c>
      <c r="E778" s="2" t="str">
        <f>IF(ISBLANK('Monitor Data'!K771),"",IF(E$4&gt;'Monitor Data'!K771,"",ABS(E$4-'Monitor Data'!K771)))</f>
        <v/>
      </c>
    </row>
    <row r="779" spans="1:5" x14ac:dyDescent="0.25">
      <c r="A779" s="4">
        <v>44967</v>
      </c>
      <c r="B779" s="2" t="str">
        <f>IF(OR('Monitor Data'!D772="",ISBLANK('Monitor Data'!D772)),"",IF(B$4&gt;'Monitor Data'!D772,"",ABS(B$4-'Monitor Data'!D772)))</f>
        <v/>
      </c>
      <c r="C779" s="2" t="str">
        <f>IF(OR('Monitor Data'!G772="",ISBLANK('Monitor Data'!G772)),"",IF(C$4&gt;'Monitor Data'!G772,"",ABS(C$4-'Monitor Data'!G772)))</f>
        <v/>
      </c>
      <c r="D779" s="2" t="str">
        <f>IF(OR('Monitor Data'!J772="",ISBLANK('Monitor Data'!J772)),"",IF(D$4&gt;'Monitor Data'!J772,"",ABS(D$4-'Monitor Data'!J772)))</f>
        <v/>
      </c>
      <c r="E779" s="2" t="str">
        <f>IF(ISBLANK('Monitor Data'!K772),"",IF(E$4&gt;'Monitor Data'!K772,"",ABS(E$4-'Monitor Data'!K772)))</f>
        <v/>
      </c>
    </row>
    <row r="780" spans="1:5" x14ac:dyDescent="0.25">
      <c r="A780" s="4">
        <v>44968</v>
      </c>
      <c r="B780" s="2" t="str">
        <f>IF(OR('Monitor Data'!D773="",ISBLANK('Monitor Data'!D773)),"",IF(B$4&gt;'Monitor Data'!D773,"",ABS(B$4-'Monitor Data'!D773)))</f>
        <v/>
      </c>
      <c r="C780" s="2" t="str">
        <f>IF(OR('Monitor Data'!G773="",ISBLANK('Monitor Data'!G773)),"",IF(C$4&gt;'Monitor Data'!G773,"",ABS(C$4-'Monitor Data'!G773)))</f>
        <v/>
      </c>
      <c r="D780" s="2" t="str">
        <f>IF(OR('Monitor Data'!J773="",ISBLANK('Monitor Data'!J773)),"",IF(D$4&gt;'Monitor Data'!J773,"",ABS(D$4-'Monitor Data'!J773)))</f>
        <v/>
      </c>
      <c r="E780" s="2" t="str">
        <f>IF(ISBLANK('Monitor Data'!K773),"",IF(E$4&gt;'Monitor Data'!K773,"",ABS(E$4-'Monitor Data'!K773)))</f>
        <v/>
      </c>
    </row>
    <row r="781" spans="1:5" x14ac:dyDescent="0.25">
      <c r="A781" s="4">
        <v>44969</v>
      </c>
      <c r="B781" s="2" t="str">
        <f>IF(OR('Monitor Data'!D774="",ISBLANK('Monitor Data'!D774)),"",IF(B$4&gt;'Monitor Data'!D774,"",ABS(B$4-'Monitor Data'!D774)))</f>
        <v/>
      </c>
      <c r="C781" s="2" t="str">
        <f>IF(OR('Monitor Data'!G774="",ISBLANK('Monitor Data'!G774)),"",IF(C$4&gt;'Monitor Data'!G774,"",ABS(C$4-'Monitor Data'!G774)))</f>
        <v/>
      </c>
      <c r="D781" s="2" t="str">
        <f>IF(OR('Monitor Data'!J774="",ISBLANK('Monitor Data'!J774)),"",IF(D$4&gt;'Monitor Data'!J774,"",ABS(D$4-'Monitor Data'!J774)))</f>
        <v/>
      </c>
      <c r="E781" s="2" t="str">
        <f>IF(ISBLANK('Monitor Data'!K774),"",IF(E$4&gt;'Monitor Data'!K774,"",ABS(E$4-'Monitor Data'!K774)))</f>
        <v/>
      </c>
    </row>
    <row r="782" spans="1:5" x14ac:dyDescent="0.25">
      <c r="A782" s="4">
        <v>44970</v>
      </c>
      <c r="B782" s="2" t="str">
        <f>IF(OR('Monitor Data'!D775="",ISBLANK('Monitor Data'!D775)),"",IF(B$4&gt;'Monitor Data'!D775,"",ABS(B$4-'Monitor Data'!D775)))</f>
        <v/>
      </c>
      <c r="C782" s="2" t="str">
        <f>IF(OR('Monitor Data'!G775="",ISBLANK('Monitor Data'!G775)),"",IF(C$4&gt;'Monitor Data'!G775,"",ABS(C$4-'Monitor Data'!G775)))</f>
        <v/>
      </c>
      <c r="D782" s="2" t="str">
        <f>IF(OR('Monitor Data'!J775="",ISBLANK('Monitor Data'!J775)),"",IF(D$4&gt;'Monitor Data'!J775,"",ABS(D$4-'Monitor Data'!J775)))</f>
        <v/>
      </c>
      <c r="E782" s="2" t="str">
        <f>IF(ISBLANK('Monitor Data'!K775),"",IF(E$4&gt;'Monitor Data'!K775,"",ABS(E$4-'Monitor Data'!K775)))</f>
        <v/>
      </c>
    </row>
    <row r="783" spans="1:5" x14ac:dyDescent="0.25">
      <c r="A783" s="4">
        <v>44971</v>
      </c>
      <c r="B783" s="2" t="str">
        <f>IF(OR('Monitor Data'!D776="",ISBLANK('Monitor Data'!D776)),"",IF(B$4&gt;'Monitor Data'!D776,"",ABS(B$4-'Monitor Data'!D776)))</f>
        <v/>
      </c>
      <c r="C783" s="2" t="str">
        <f>IF(OR('Monitor Data'!G776="",ISBLANK('Monitor Data'!G776)),"",IF(C$4&gt;'Monitor Data'!G776,"",ABS(C$4-'Monitor Data'!G776)))</f>
        <v/>
      </c>
      <c r="D783" s="2" t="str">
        <f>IF(OR('Monitor Data'!J776="",ISBLANK('Monitor Data'!J776)),"",IF(D$4&gt;'Monitor Data'!J776,"",ABS(D$4-'Monitor Data'!J776)))</f>
        <v/>
      </c>
      <c r="E783" s="2" t="str">
        <f>IF(ISBLANK('Monitor Data'!K776),"",IF(E$4&gt;'Monitor Data'!K776,"",ABS(E$4-'Monitor Data'!K776)))</f>
        <v/>
      </c>
    </row>
    <row r="784" spans="1:5" x14ac:dyDescent="0.25">
      <c r="A784" s="4">
        <v>44972</v>
      </c>
      <c r="B784" s="2" t="str">
        <f>IF(OR('Monitor Data'!D777="",ISBLANK('Monitor Data'!D777)),"",IF(B$4&gt;'Monitor Data'!D777,"",ABS(B$4-'Monitor Data'!D777)))</f>
        <v/>
      </c>
      <c r="C784" s="2" t="str">
        <f>IF(OR('Monitor Data'!G777="",ISBLANK('Monitor Data'!G777)),"",IF(C$4&gt;'Monitor Data'!G777,"",ABS(C$4-'Monitor Data'!G777)))</f>
        <v/>
      </c>
      <c r="D784" s="2" t="str">
        <f>IF(OR('Monitor Data'!J777="",ISBLANK('Monitor Data'!J777)),"",IF(D$4&gt;'Monitor Data'!J777,"",ABS(D$4-'Monitor Data'!J777)))</f>
        <v/>
      </c>
      <c r="E784" s="2" t="str">
        <f>IF(ISBLANK('Monitor Data'!K777),"",IF(E$4&gt;'Monitor Data'!K777,"",ABS(E$4-'Monitor Data'!K777)))</f>
        <v/>
      </c>
    </row>
    <row r="785" spans="1:5" x14ac:dyDescent="0.25">
      <c r="A785" s="4">
        <v>44973</v>
      </c>
      <c r="B785" s="2" t="str">
        <f>IF(OR('Monitor Data'!D778="",ISBLANK('Monitor Data'!D778)),"",IF(B$4&gt;'Monitor Data'!D778,"",ABS(B$4-'Monitor Data'!D778)))</f>
        <v/>
      </c>
      <c r="C785" s="2" t="str">
        <f>IF(OR('Monitor Data'!G778="",ISBLANK('Monitor Data'!G778)),"",IF(C$4&gt;'Monitor Data'!G778,"",ABS(C$4-'Monitor Data'!G778)))</f>
        <v/>
      </c>
      <c r="D785" s="2" t="str">
        <f>IF(OR('Monitor Data'!J778="",ISBLANK('Monitor Data'!J778)),"",IF(D$4&gt;'Monitor Data'!J778,"",ABS(D$4-'Monitor Data'!J778)))</f>
        <v/>
      </c>
      <c r="E785" s="2" t="str">
        <f>IF(ISBLANK('Monitor Data'!K778),"",IF(E$4&gt;'Monitor Data'!K778,"",ABS(E$4-'Monitor Data'!K778)))</f>
        <v/>
      </c>
    </row>
    <row r="786" spans="1:5" x14ac:dyDescent="0.25">
      <c r="A786" s="4">
        <v>44974</v>
      </c>
      <c r="B786" s="2" t="str">
        <f>IF(OR('Monitor Data'!D779="",ISBLANK('Monitor Data'!D779)),"",IF(B$4&gt;'Monitor Data'!D779,"",ABS(B$4-'Monitor Data'!D779)))</f>
        <v/>
      </c>
      <c r="C786" s="2" t="str">
        <f>IF(OR('Monitor Data'!G779="",ISBLANK('Monitor Data'!G779)),"",IF(C$4&gt;'Monitor Data'!G779,"",ABS(C$4-'Monitor Data'!G779)))</f>
        <v/>
      </c>
      <c r="D786" s="2" t="str">
        <f>IF(OR('Monitor Data'!J779="",ISBLANK('Monitor Data'!J779)),"",IF(D$4&gt;'Monitor Data'!J779,"",ABS(D$4-'Monitor Data'!J779)))</f>
        <v/>
      </c>
      <c r="E786" s="2" t="str">
        <f>IF(ISBLANK('Monitor Data'!K779),"",IF(E$4&gt;'Monitor Data'!K779,"",ABS(E$4-'Monitor Data'!K779)))</f>
        <v/>
      </c>
    </row>
    <row r="787" spans="1:5" x14ac:dyDescent="0.25">
      <c r="A787" s="4">
        <v>44975</v>
      </c>
      <c r="B787" s="2" t="str">
        <f>IF(OR('Monitor Data'!D780="",ISBLANK('Monitor Data'!D780)),"",IF(B$4&gt;'Monitor Data'!D780,"",ABS(B$4-'Monitor Data'!D780)))</f>
        <v/>
      </c>
      <c r="C787" s="2" t="str">
        <f>IF(OR('Monitor Data'!G780="",ISBLANK('Monitor Data'!G780)),"",IF(C$4&gt;'Monitor Data'!G780,"",ABS(C$4-'Monitor Data'!G780)))</f>
        <v/>
      </c>
      <c r="D787" s="2" t="str">
        <f>IF(OR('Monitor Data'!J780="",ISBLANK('Monitor Data'!J780)),"",IF(D$4&gt;'Monitor Data'!J780,"",ABS(D$4-'Monitor Data'!J780)))</f>
        <v/>
      </c>
      <c r="E787" s="2" t="str">
        <f>IF(ISBLANK('Monitor Data'!K780),"",IF(E$4&gt;'Monitor Data'!K780,"",ABS(E$4-'Monitor Data'!K780)))</f>
        <v/>
      </c>
    </row>
    <row r="788" spans="1:5" x14ac:dyDescent="0.25">
      <c r="A788" s="4">
        <v>44976</v>
      </c>
      <c r="B788" s="2" t="str">
        <f>IF(OR('Monitor Data'!D781="",ISBLANK('Monitor Data'!D781)),"",IF(B$4&gt;'Monitor Data'!D781,"",ABS(B$4-'Monitor Data'!D781)))</f>
        <v/>
      </c>
      <c r="C788" s="2" t="str">
        <f>IF(OR('Monitor Data'!G781="",ISBLANK('Monitor Data'!G781)),"",IF(C$4&gt;'Monitor Data'!G781,"",ABS(C$4-'Monitor Data'!G781)))</f>
        <v/>
      </c>
      <c r="D788" s="2" t="str">
        <f>IF(OR('Monitor Data'!J781="",ISBLANK('Monitor Data'!J781)),"",IF(D$4&gt;'Monitor Data'!J781,"",ABS(D$4-'Monitor Data'!J781)))</f>
        <v/>
      </c>
      <c r="E788" s="2" t="str">
        <f>IF(ISBLANK('Monitor Data'!K781),"",IF(E$4&gt;'Monitor Data'!K781,"",ABS(E$4-'Monitor Data'!K781)))</f>
        <v/>
      </c>
    </row>
    <row r="789" spans="1:5" x14ac:dyDescent="0.25">
      <c r="A789" s="4">
        <v>44977</v>
      </c>
      <c r="B789" s="2" t="str">
        <f>IF(OR('Monitor Data'!D782="",ISBLANK('Monitor Data'!D782)),"",IF(B$4&gt;'Monitor Data'!D782,"",ABS(B$4-'Monitor Data'!D782)))</f>
        <v/>
      </c>
      <c r="C789" s="2" t="str">
        <f>IF(OR('Monitor Data'!G782="",ISBLANK('Monitor Data'!G782)),"",IF(C$4&gt;'Monitor Data'!G782,"",ABS(C$4-'Monitor Data'!G782)))</f>
        <v/>
      </c>
      <c r="D789" s="2" t="str">
        <f>IF(OR('Monitor Data'!J782="",ISBLANK('Monitor Data'!J782)),"",IF(D$4&gt;'Monitor Data'!J782,"",ABS(D$4-'Monitor Data'!J782)))</f>
        <v/>
      </c>
      <c r="E789" s="2" t="str">
        <f>IF(ISBLANK('Monitor Data'!K782),"",IF(E$4&gt;'Monitor Data'!K782,"",ABS(E$4-'Monitor Data'!K782)))</f>
        <v/>
      </c>
    </row>
    <row r="790" spans="1:5" x14ac:dyDescent="0.25">
      <c r="A790" s="4">
        <v>44978</v>
      </c>
      <c r="B790" s="2" t="str">
        <f>IF(OR('Monitor Data'!D783="",ISBLANK('Monitor Data'!D783)),"",IF(B$4&gt;'Monitor Data'!D783,"",ABS(B$4-'Monitor Data'!D783)))</f>
        <v/>
      </c>
      <c r="C790" s="2" t="str">
        <f>IF(OR('Monitor Data'!G783="",ISBLANK('Monitor Data'!G783)),"",IF(C$4&gt;'Monitor Data'!G783,"",ABS(C$4-'Monitor Data'!G783)))</f>
        <v/>
      </c>
      <c r="D790" s="2" t="str">
        <f>IF(OR('Monitor Data'!J783="",ISBLANK('Monitor Data'!J783)),"",IF(D$4&gt;'Monitor Data'!J783,"",ABS(D$4-'Monitor Data'!J783)))</f>
        <v/>
      </c>
      <c r="E790" s="2" t="str">
        <f>IF(ISBLANK('Monitor Data'!K783),"",IF(E$4&gt;'Monitor Data'!K783,"",ABS(E$4-'Monitor Data'!K783)))</f>
        <v/>
      </c>
    </row>
    <row r="791" spans="1:5" x14ac:dyDescent="0.25">
      <c r="A791" s="4">
        <v>44979</v>
      </c>
      <c r="B791" s="2" t="str">
        <f>IF(OR('Monitor Data'!D784="",ISBLANK('Monitor Data'!D784)),"",IF(B$4&gt;'Monitor Data'!D784,"",ABS(B$4-'Monitor Data'!D784)))</f>
        <v/>
      </c>
      <c r="C791" s="2" t="str">
        <f>IF(OR('Monitor Data'!G784="",ISBLANK('Monitor Data'!G784)),"",IF(C$4&gt;'Monitor Data'!G784,"",ABS(C$4-'Monitor Data'!G784)))</f>
        <v/>
      </c>
      <c r="D791" s="2" t="str">
        <f>IF(OR('Monitor Data'!J784="",ISBLANK('Monitor Data'!J784)),"",IF(D$4&gt;'Monitor Data'!J784,"",ABS(D$4-'Monitor Data'!J784)))</f>
        <v/>
      </c>
      <c r="E791" s="2" t="str">
        <f>IF(ISBLANK('Monitor Data'!K784),"",IF(E$4&gt;'Monitor Data'!K784,"",ABS(E$4-'Monitor Data'!K784)))</f>
        <v/>
      </c>
    </row>
    <row r="792" spans="1:5" x14ac:dyDescent="0.25">
      <c r="A792" s="4">
        <v>44980</v>
      </c>
      <c r="B792" s="2" t="str">
        <f>IF(OR('Monitor Data'!D785="",ISBLANK('Monitor Data'!D785)),"",IF(B$4&gt;'Monitor Data'!D785,"",ABS(B$4-'Monitor Data'!D785)))</f>
        <v/>
      </c>
      <c r="C792" s="2" t="str">
        <f>IF(OR('Monitor Data'!G785="",ISBLANK('Monitor Data'!G785)),"",IF(C$4&gt;'Monitor Data'!G785,"",ABS(C$4-'Monitor Data'!G785)))</f>
        <v/>
      </c>
      <c r="D792" s="2" t="str">
        <f>IF(OR('Monitor Data'!J785="",ISBLANK('Monitor Data'!J785)),"",IF(D$4&gt;'Monitor Data'!J785,"",ABS(D$4-'Monitor Data'!J785)))</f>
        <v/>
      </c>
      <c r="E792" s="2" t="str">
        <f>IF(ISBLANK('Monitor Data'!K785),"",IF(E$4&gt;'Monitor Data'!K785,"",ABS(E$4-'Monitor Data'!K785)))</f>
        <v/>
      </c>
    </row>
    <row r="793" spans="1:5" x14ac:dyDescent="0.25">
      <c r="A793" s="4">
        <v>44981</v>
      </c>
      <c r="B793" s="2" t="str">
        <f>IF(OR('Monitor Data'!D786="",ISBLANK('Monitor Data'!D786)),"",IF(B$4&gt;'Monitor Data'!D786,"",ABS(B$4-'Monitor Data'!D786)))</f>
        <v/>
      </c>
      <c r="C793" s="2" t="str">
        <f>IF(OR('Monitor Data'!G786="",ISBLANK('Monitor Data'!G786)),"",IF(C$4&gt;'Monitor Data'!G786,"",ABS(C$4-'Monitor Data'!G786)))</f>
        <v/>
      </c>
      <c r="D793" s="2" t="str">
        <f>IF(OR('Monitor Data'!J786="",ISBLANK('Monitor Data'!J786)),"",IF(D$4&gt;'Monitor Data'!J786,"",ABS(D$4-'Monitor Data'!J786)))</f>
        <v/>
      </c>
      <c r="E793" s="2" t="str">
        <f>IF(ISBLANK('Monitor Data'!K786),"",IF(E$4&gt;'Monitor Data'!K786,"",ABS(E$4-'Monitor Data'!K786)))</f>
        <v/>
      </c>
    </row>
    <row r="794" spans="1:5" x14ac:dyDescent="0.25">
      <c r="A794" s="4">
        <v>44982</v>
      </c>
      <c r="B794" s="2" t="str">
        <f>IF(OR('Monitor Data'!D787="",ISBLANK('Monitor Data'!D787)),"",IF(B$4&gt;'Monitor Data'!D787,"",ABS(B$4-'Monitor Data'!D787)))</f>
        <v/>
      </c>
      <c r="C794" s="2" t="str">
        <f>IF(OR('Monitor Data'!G787="",ISBLANK('Monitor Data'!G787)),"",IF(C$4&gt;'Monitor Data'!G787,"",ABS(C$4-'Monitor Data'!G787)))</f>
        <v/>
      </c>
      <c r="D794" s="2" t="str">
        <f>IF(OR('Monitor Data'!J787="",ISBLANK('Monitor Data'!J787)),"",IF(D$4&gt;'Monitor Data'!J787,"",ABS(D$4-'Monitor Data'!J787)))</f>
        <v/>
      </c>
      <c r="E794" s="2" t="str">
        <f>IF(ISBLANK('Monitor Data'!K787),"",IF(E$4&gt;'Monitor Data'!K787,"",ABS(E$4-'Monitor Data'!K787)))</f>
        <v/>
      </c>
    </row>
    <row r="795" spans="1:5" x14ac:dyDescent="0.25">
      <c r="A795" s="4">
        <v>44983</v>
      </c>
      <c r="B795" s="2">
        <f>IF(OR('Monitor Data'!D788="",ISBLANK('Monitor Data'!D788)),"",IF(B$4&gt;'Monitor Data'!D788,"",ABS(B$4-'Monitor Data'!D788)))</f>
        <v>0.94999999999999929</v>
      </c>
      <c r="C795" s="2">
        <f>IF(OR('Monitor Data'!G788="",ISBLANK('Monitor Data'!G788)),"",IF(C$4&gt;'Monitor Data'!G788,"",ABS(C$4-'Monitor Data'!G788)))</f>
        <v>6.0499999999999972</v>
      </c>
      <c r="D795" s="2">
        <f>IF(OR('Monitor Data'!J788="",ISBLANK('Monitor Data'!J788)),"",IF(D$4&gt;'Monitor Data'!J788,"",ABS(D$4-'Monitor Data'!J788)))</f>
        <v>2.4000000000000021</v>
      </c>
      <c r="E795" s="2">
        <f>IF(ISBLANK('Monitor Data'!K788),"",IF(E$4&gt;'Monitor Data'!K788,"",ABS(E$4-'Monitor Data'!K788)))</f>
        <v>1.8000000000000007</v>
      </c>
    </row>
    <row r="796" spans="1:5" x14ac:dyDescent="0.25">
      <c r="A796" s="4">
        <v>44984</v>
      </c>
      <c r="B796" s="2" t="str">
        <f>IF(OR('Monitor Data'!D789="",ISBLANK('Monitor Data'!D789)),"",IF(B$4&gt;'Monitor Data'!D789,"",ABS(B$4-'Monitor Data'!D789)))</f>
        <v/>
      </c>
      <c r="C796" s="2" t="str">
        <f>IF(OR('Monitor Data'!G789="",ISBLANK('Monitor Data'!G789)),"",IF(C$4&gt;'Monitor Data'!G789,"",ABS(C$4-'Monitor Data'!G789)))</f>
        <v/>
      </c>
      <c r="D796" s="2" t="str">
        <f>IF(OR('Monitor Data'!J789="",ISBLANK('Monitor Data'!J789)),"",IF(D$4&gt;'Monitor Data'!J789,"",ABS(D$4-'Monitor Data'!J789)))</f>
        <v/>
      </c>
      <c r="E796" s="2" t="str">
        <f>IF(ISBLANK('Monitor Data'!K789),"",IF(E$4&gt;'Monitor Data'!K789,"",ABS(E$4-'Monitor Data'!K789)))</f>
        <v/>
      </c>
    </row>
    <row r="797" spans="1:5" x14ac:dyDescent="0.25">
      <c r="A797" s="4">
        <v>44985</v>
      </c>
      <c r="B797" s="2" t="str">
        <f>IF(OR('Monitor Data'!D790="",ISBLANK('Monitor Data'!D790)),"",IF(B$4&gt;'Monitor Data'!D790,"",ABS(B$4-'Monitor Data'!D790)))</f>
        <v/>
      </c>
      <c r="C797" s="2" t="str">
        <f>IF(OR('Monitor Data'!G790="",ISBLANK('Monitor Data'!G790)),"",IF(C$4&gt;'Monitor Data'!G790,"",ABS(C$4-'Monitor Data'!G790)))</f>
        <v/>
      </c>
      <c r="D797" s="2" t="str">
        <f>IF(OR('Monitor Data'!J790="",ISBLANK('Monitor Data'!J790)),"",IF(D$4&gt;'Monitor Data'!J790,"",ABS(D$4-'Monitor Data'!J790)))</f>
        <v/>
      </c>
      <c r="E797" s="2" t="str">
        <f>IF(ISBLANK('Monitor Data'!K790),"",IF(E$4&gt;'Monitor Data'!K790,"",ABS(E$4-'Monitor Data'!K790)))</f>
        <v/>
      </c>
    </row>
    <row r="798" spans="1:5" x14ac:dyDescent="0.25">
      <c r="A798" s="4">
        <v>44986</v>
      </c>
      <c r="B798" s="2" t="str">
        <f>IF(OR('Monitor Data'!D791="",ISBLANK('Monitor Data'!D791)),"",IF(B$4&gt;'Monitor Data'!D791,"",ABS(B$4-'Monitor Data'!D791)))</f>
        <v/>
      </c>
      <c r="C798" s="2" t="str">
        <f>IF(OR('Monitor Data'!G791="",ISBLANK('Monitor Data'!G791)),"",IF(C$4&gt;'Monitor Data'!G791,"",ABS(C$4-'Monitor Data'!G791)))</f>
        <v/>
      </c>
      <c r="D798" s="2" t="str">
        <f>IF(OR('Monitor Data'!J791="",ISBLANK('Monitor Data'!J791)),"",IF(D$4&gt;'Monitor Data'!J791,"",ABS(D$4-'Monitor Data'!J791)))</f>
        <v/>
      </c>
      <c r="E798" s="2" t="str">
        <f>IF(ISBLANK('Monitor Data'!K791),"",IF(E$4&gt;'Monitor Data'!K791,"",ABS(E$4-'Monitor Data'!K791)))</f>
        <v/>
      </c>
    </row>
    <row r="799" spans="1:5" x14ac:dyDescent="0.25">
      <c r="A799" s="4">
        <v>44987</v>
      </c>
      <c r="B799" s="2" t="str">
        <f>IF(OR('Monitor Data'!D792="",ISBLANK('Monitor Data'!D792)),"",IF(B$4&gt;'Monitor Data'!D792,"",ABS(B$4-'Monitor Data'!D792)))</f>
        <v/>
      </c>
      <c r="C799" s="2" t="str">
        <f>IF(OR('Monitor Data'!G792="",ISBLANK('Monitor Data'!G792)),"",IF(C$4&gt;'Monitor Data'!G792,"",ABS(C$4-'Monitor Data'!G792)))</f>
        <v/>
      </c>
      <c r="D799" s="2" t="str">
        <f>IF(OR('Monitor Data'!J792="",ISBLANK('Monitor Data'!J792)),"",IF(D$4&gt;'Monitor Data'!J792,"",ABS(D$4-'Monitor Data'!J792)))</f>
        <v/>
      </c>
      <c r="E799" s="2" t="str">
        <f>IF(ISBLANK('Monitor Data'!K792),"",IF(E$4&gt;'Monitor Data'!K792,"",ABS(E$4-'Monitor Data'!K792)))</f>
        <v/>
      </c>
    </row>
    <row r="800" spans="1:5" x14ac:dyDescent="0.25">
      <c r="A800" s="4">
        <v>44988</v>
      </c>
      <c r="B800" s="2" t="str">
        <f>IF(OR('Monitor Data'!D793="",ISBLANK('Monitor Data'!D793)),"",IF(B$4&gt;'Monitor Data'!D793,"",ABS(B$4-'Monitor Data'!D793)))</f>
        <v/>
      </c>
      <c r="C800" s="2" t="str">
        <f>IF(OR('Monitor Data'!G793="",ISBLANK('Monitor Data'!G793)),"",IF(C$4&gt;'Monitor Data'!G793,"",ABS(C$4-'Monitor Data'!G793)))</f>
        <v/>
      </c>
      <c r="D800" s="2" t="str">
        <f>IF(OR('Monitor Data'!J793="",ISBLANK('Monitor Data'!J793)),"",IF(D$4&gt;'Monitor Data'!J793,"",ABS(D$4-'Monitor Data'!J793)))</f>
        <v/>
      </c>
      <c r="E800" s="2" t="str">
        <f>IF(ISBLANK('Monitor Data'!K793),"",IF(E$4&gt;'Monitor Data'!K793,"",ABS(E$4-'Monitor Data'!K793)))</f>
        <v/>
      </c>
    </row>
    <row r="801" spans="1:5" x14ac:dyDescent="0.25">
      <c r="A801" s="4">
        <v>44989</v>
      </c>
      <c r="B801" s="2">
        <f>IF(OR('Monitor Data'!D794="",ISBLANK('Monitor Data'!D794)),"",IF(B$4&gt;'Monitor Data'!D794,"",ABS(B$4-'Monitor Data'!D794)))</f>
        <v>2.4499999999999993</v>
      </c>
      <c r="C801" s="2">
        <f>IF(OR('Monitor Data'!G794="",ISBLANK('Monitor Data'!G794)),"",IF(C$4&gt;'Monitor Data'!G794,"",ABS(C$4-'Monitor Data'!G794)))</f>
        <v>3.5499999999999972</v>
      </c>
      <c r="D801" s="2">
        <f>IF(OR('Monitor Data'!J794="",ISBLANK('Monitor Data'!J794)),"",IF(D$4&gt;'Monitor Data'!J794,"",ABS(D$4-'Monitor Data'!J794)))</f>
        <v>5.4000000000000021</v>
      </c>
      <c r="E801" s="2" t="str">
        <f>IF(ISBLANK('Monitor Data'!K794),"",IF(E$4&gt;'Monitor Data'!K794,"",ABS(E$4-'Monitor Data'!K794)))</f>
        <v/>
      </c>
    </row>
    <row r="802" spans="1:5" x14ac:dyDescent="0.25">
      <c r="A802" s="4">
        <v>44990</v>
      </c>
      <c r="B802" s="2" t="str">
        <f>IF(OR('Monitor Data'!D795="",ISBLANK('Monitor Data'!D795)),"",IF(B$4&gt;'Monitor Data'!D795,"",ABS(B$4-'Monitor Data'!D795)))</f>
        <v/>
      </c>
      <c r="C802" s="2" t="str">
        <f>IF(OR('Monitor Data'!G795="",ISBLANK('Monitor Data'!G795)),"",IF(C$4&gt;'Monitor Data'!G795,"",ABS(C$4-'Monitor Data'!G795)))</f>
        <v/>
      </c>
      <c r="D802" s="2" t="str">
        <f>IF(OR('Monitor Data'!J795="",ISBLANK('Monitor Data'!J795)),"",IF(D$4&gt;'Monitor Data'!J795,"",ABS(D$4-'Monitor Data'!J795)))</f>
        <v/>
      </c>
      <c r="E802" s="2" t="str">
        <f>IF(ISBLANK('Monitor Data'!K795),"",IF(E$4&gt;'Monitor Data'!K795,"",ABS(E$4-'Monitor Data'!K795)))</f>
        <v/>
      </c>
    </row>
    <row r="803" spans="1:5" x14ac:dyDescent="0.25">
      <c r="A803" s="4">
        <v>44991</v>
      </c>
      <c r="B803" s="2" t="str">
        <f>IF(OR('Monitor Data'!D796="",ISBLANK('Monitor Data'!D796)),"",IF(B$4&gt;'Monitor Data'!D796,"",ABS(B$4-'Monitor Data'!D796)))</f>
        <v/>
      </c>
      <c r="C803" s="2" t="str">
        <f>IF(OR('Monitor Data'!G796="",ISBLANK('Monitor Data'!G796)),"",IF(C$4&gt;'Monitor Data'!G796,"",ABS(C$4-'Monitor Data'!G796)))</f>
        <v/>
      </c>
      <c r="D803" s="2" t="str">
        <f>IF(OR('Monitor Data'!J796="",ISBLANK('Monitor Data'!J796)),"",IF(D$4&gt;'Monitor Data'!J796,"",ABS(D$4-'Monitor Data'!J796)))</f>
        <v/>
      </c>
      <c r="E803" s="2" t="str">
        <f>IF(ISBLANK('Monitor Data'!K796),"",IF(E$4&gt;'Monitor Data'!K796,"",ABS(E$4-'Monitor Data'!K796)))</f>
        <v/>
      </c>
    </row>
    <row r="804" spans="1:5" x14ac:dyDescent="0.25">
      <c r="A804" s="4">
        <v>44992</v>
      </c>
      <c r="B804" s="2" t="str">
        <f>IF(OR('Monitor Data'!D797="",ISBLANK('Monitor Data'!D797)),"",IF(B$4&gt;'Monitor Data'!D797,"",ABS(B$4-'Monitor Data'!D797)))</f>
        <v/>
      </c>
      <c r="C804" s="2" t="str">
        <f>IF(OR('Monitor Data'!G797="",ISBLANK('Monitor Data'!G797)),"",IF(C$4&gt;'Monitor Data'!G797,"",ABS(C$4-'Monitor Data'!G797)))</f>
        <v/>
      </c>
      <c r="D804" s="2" t="str">
        <f>IF(OR('Monitor Data'!J797="",ISBLANK('Monitor Data'!J797)),"",IF(D$4&gt;'Monitor Data'!J797,"",ABS(D$4-'Monitor Data'!J797)))</f>
        <v/>
      </c>
      <c r="E804" s="2" t="str">
        <f>IF(ISBLANK('Monitor Data'!K797),"",IF(E$4&gt;'Monitor Data'!K797,"",ABS(E$4-'Monitor Data'!K797)))</f>
        <v/>
      </c>
    </row>
    <row r="805" spans="1:5" x14ac:dyDescent="0.25">
      <c r="A805" s="4">
        <v>44993</v>
      </c>
      <c r="B805" s="2" t="str">
        <f>IF(OR('Monitor Data'!D798="",ISBLANK('Monitor Data'!D798)),"",IF(B$4&gt;'Monitor Data'!D798,"",ABS(B$4-'Monitor Data'!D798)))</f>
        <v/>
      </c>
      <c r="C805" s="2" t="str">
        <f>IF(OR('Monitor Data'!G798="",ISBLANK('Monitor Data'!G798)),"",IF(C$4&gt;'Monitor Data'!G798,"",ABS(C$4-'Monitor Data'!G798)))</f>
        <v/>
      </c>
      <c r="D805" s="2" t="str">
        <f>IF(OR('Monitor Data'!J798="",ISBLANK('Monitor Data'!J798)),"",IF(D$4&gt;'Monitor Data'!J798,"",ABS(D$4-'Monitor Data'!J798)))</f>
        <v/>
      </c>
      <c r="E805" s="2" t="str">
        <f>IF(ISBLANK('Monitor Data'!K798),"",IF(E$4&gt;'Monitor Data'!K798,"",ABS(E$4-'Monitor Data'!K798)))</f>
        <v/>
      </c>
    </row>
    <row r="806" spans="1:5" x14ac:dyDescent="0.25">
      <c r="A806" s="4">
        <v>44994</v>
      </c>
      <c r="B806" s="2" t="str">
        <f>IF(OR('Monitor Data'!D799="",ISBLANK('Monitor Data'!D799)),"",IF(B$4&gt;'Monitor Data'!D799,"",ABS(B$4-'Monitor Data'!D799)))</f>
        <v/>
      </c>
      <c r="C806" s="2" t="str">
        <f>IF(OR('Monitor Data'!G799="",ISBLANK('Monitor Data'!G799)),"",IF(C$4&gt;'Monitor Data'!G799,"",ABS(C$4-'Monitor Data'!G799)))</f>
        <v/>
      </c>
      <c r="D806" s="2" t="str">
        <f>IF(OR('Monitor Data'!J799="",ISBLANK('Monitor Data'!J799)),"",IF(D$4&gt;'Monitor Data'!J799,"",ABS(D$4-'Monitor Data'!J799)))</f>
        <v/>
      </c>
      <c r="E806" s="2" t="str">
        <f>IF(ISBLANK('Monitor Data'!K799),"",IF(E$4&gt;'Monitor Data'!K799,"",ABS(E$4-'Monitor Data'!K799)))</f>
        <v/>
      </c>
    </row>
    <row r="807" spans="1:5" x14ac:dyDescent="0.25">
      <c r="A807" s="4">
        <v>44995</v>
      </c>
      <c r="B807" s="2" t="str">
        <f>IF(OR('Monitor Data'!D800="",ISBLANK('Monitor Data'!D800)),"",IF(B$4&gt;'Monitor Data'!D800,"",ABS(B$4-'Monitor Data'!D800)))</f>
        <v/>
      </c>
      <c r="C807" s="2" t="str">
        <f>IF(OR('Monitor Data'!G800="",ISBLANK('Monitor Data'!G800)),"",IF(C$4&gt;'Monitor Data'!G800,"",ABS(C$4-'Monitor Data'!G800)))</f>
        <v/>
      </c>
      <c r="D807" s="2" t="str">
        <f>IF(OR('Monitor Data'!J800="",ISBLANK('Monitor Data'!J800)),"",IF(D$4&gt;'Monitor Data'!J800,"",ABS(D$4-'Monitor Data'!J800)))</f>
        <v/>
      </c>
      <c r="E807" s="2" t="str">
        <f>IF(ISBLANK('Monitor Data'!K800),"",IF(E$4&gt;'Monitor Data'!K800,"",ABS(E$4-'Monitor Data'!K800)))</f>
        <v/>
      </c>
    </row>
    <row r="808" spans="1:5" x14ac:dyDescent="0.25">
      <c r="A808" s="4">
        <v>44996</v>
      </c>
      <c r="B808" s="2" t="str">
        <f>IF(OR('Monitor Data'!D801="",ISBLANK('Monitor Data'!D801)),"",IF(B$4&gt;'Monitor Data'!D801,"",ABS(B$4-'Monitor Data'!D801)))</f>
        <v/>
      </c>
      <c r="C808" s="2" t="str">
        <f>IF(OR('Monitor Data'!G801="",ISBLANK('Monitor Data'!G801)),"",IF(C$4&gt;'Monitor Data'!G801,"",ABS(C$4-'Monitor Data'!G801)))</f>
        <v/>
      </c>
      <c r="D808" s="2" t="str">
        <f>IF(OR('Monitor Data'!J801="",ISBLANK('Monitor Data'!J801)),"",IF(D$4&gt;'Monitor Data'!J801,"",ABS(D$4-'Monitor Data'!J801)))</f>
        <v/>
      </c>
      <c r="E808" s="2" t="str">
        <f>IF(ISBLANK('Monitor Data'!K801),"",IF(E$4&gt;'Monitor Data'!K801,"",ABS(E$4-'Monitor Data'!K801)))</f>
        <v/>
      </c>
    </row>
    <row r="809" spans="1:5" x14ac:dyDescent="0.25">
      <c r="A809" s="4">
        <v>44997</v>
      </c>
      <c r="B809" s="2" t="str">
        <f>IF(OR('Monitor Data'!D802="",ISBLANK('Monitor Data'!D802)),"",IF(B$4&gt;'Monitor Data'!D802,"",ABS(B$4-'Monitor Data'!D802)))</f>
        <v/>
      </c>
      <c r="C809" s="2" t="str">
        <f>IF(OR('Monitor Data'!G802="",ISBLANK('Monitor Data'!G802)),"",IF(C$4&gt;'Monitor Data'!G802,"",ABS(C$4-'Monitor Data'!G802)))</f>
        <v/>
      </c>
      <c r="D809" s="2" t="str">
        <f>IF(OR('Monitor Data'!J802="",ISBLANK('Monitor Data'!J802)),"",IF(D$4&gt;'Monitor Data'!J802,"",ABS(D$4-'Monitor Data'!J802)))</f>
        <v/>
      </c>
      <c r="E809" s="2" t="str">
        <f>IF(ISBLANK('Monitor Data'!K802),"",IF(E$4&gt;'Monitor Data'!K802,"",ABS(E$4-'Monitor Data'!K802)))</f>
        <v/>
      </c>
    </row>
    <row r="810" spans="1:5" x14ac:dyDescent="0.25">
      <c r="A810" s="4">
        <v>44998</v>
      </c>
      <c r="B810" s="2" t="str">
        <f>IF(OR('Monitor Data'!D803="",ISBLANK('Monitor Data'!D803)),"",IF(B$4&gt;'Monitor Data'!D803,"",ABS(B$4-'Monitor Data'!D803)))</f>
        <v/>
      </c>
      <c r="C810" s="2" t="str">
        <f>IF(OR('Monitor Data'!G803="",ISBLANK('Monitor Data'!G803)),"",IF(C$4&gt;'Monitor Data'!G803,"",ABS(C$4-'Monitor Data'!G803)))</f>
        <v/>
      </c>
      <c r="D810" s="2" t="str">
        <f>IF(OR('Monitor Data'!J803="",ISBLANK('Monitor Data'!J803)),"",IF(D$4&gt;'Monitor Data'!J803,"",ABS(D$4-'Monitor Data'!J803)))</f>
        <v/>
      </c>
      <c r="E810" s="2" t="str">
        <f>IF(ISBLANK('Monitor Data'!K803),"",IF(E$4&gt;'Monitor Data'!K803,"",ABS(E$4-'Monitor Data'!K803)))</f>
        <v/>
      </c>
    </row>
    <row r="811" spans="1:5" x14ac:dyDescent="0.25">
      <c r="A811" s="4">
        <v>44999</v>
      </c>
      <c r="B811" s="2" t="str">
        <f>IF(OR('Monitor Data'!D804="",ISBLANK('Monitor Data'!D804)),"",IF(B$4&gt;'Monitor Data'!D804,"",ABS(B$4-'Monitor Data'!D804)))</f>
        <v/>
      </c>
      <c r="C811" s="2" t="str">
        <f>IF(OR('Monitor Data'!G804="",ISBLANK('Monitor Data'!G804)),"",IF(C$4&gt;'Monitor Data'!G804,"",ABS(C$4-'Monitor Data'!G804)))</f>
        <v/>
      </c>
      <c r="D811" s="2" t="str">
        <f>IF(OR('Monitor Data'!J804="",ISBLANK('Monitor Data'!J804)),"",IF(D$4&gt;'Monitor Data'!J804,"",ABS(D$4-'Monitor Data'!J804)))</f>
        <v/>
      </c>
      <c r="E811" s="2" t="str">
        <f>IF(ISBLANK('Monitor Data'!K804),"",IF(E$4&gt;'Monitor Data'!K804,"",ABS(E$4-'Monitor Data'!K804)))</f>
        <v/>
      </c>
    </row>
    <row r="812" spans="1:5" x14ac:dyDescent="0.25">
      <c r="A812" s="4">
        <v>45000</v>
      </c>
      <c r="B812" s="2" t="str">
        <f>IF(OR('Monitor Data'!D805="",ISBLANK('Monitor Data'!D805)),"",IF(B$4&gt;'Monitor Data'!D805,"",ABS(B$4-'Monitor Data'!D805)))</f>
        <v/>
      </c>
      <c r="C812" s="2" t="str">
        <f>IF(OR('Monitor Data'!G805="",ISBLANK('Monitor Data'!G805)),"",IF(C$4&gt;'Monitor Data'!G805,"",ABS(C$4-'Monitor Data'!G805)))</f>
        <v/>
      </c>
      <c r="D812" s="2" t="str">
        <f>IF(OR('Monitor Data'!J805="",ISBLANK('Monitor Data'!J805)),"",IF(D$4&gt;'Monitor Data'!J805,"",ABS(D$4-'Monitor Data'!J805)))</f>
        <v/>
      </c>
      <c r="E812" s="2" t="str">
        <f>IF(ISBLANK('Monitor Data'!K805),"",IF(E$4&gt;'Monitor Data'!K805,"",ABS(E$4-'Monitor Data'!K805)))</f>
        <v/>
      </c>
    </row>
    <row r="813" spans="1:5" x14ac:dyDescent="0.25">
      <c r="A813" s="4">
        <v>45001</v>
      </c>
      <c r="B813" s="2" t="str">
        <f>IF(OR('Monitor Data'!D806="",ISBLANK('Monitor Data'!D806)),"",IF(B$4&gt;'Monitor Data'!D806,"",ABS(B$4-'Monitor Data'!D806)))</f>
        <v/>
      </c>
      <c r="C813" s="2" t="str">
        <f>IF(OR('Monitor Data'!G806="",ISBLANK('Monitor Data'!G806)),"",IF(C$4&gt;'Monitor Data'!G806,"",ABS(C$4-'Monitor Data'!G806)))</f>
        <v/>
      </c>
      <c r="D813" s="2" t="str">
        <f>IF(OR('Monitor Data'!J806="",ISBLANK('Monitor Data'!J806)),"",IF(D$4&gt;'Monitor Data'!J806,"",ABS(D$4-'Monitor Data'!J806)))</f>
        <v/>
      </c>
      <c r="E813" s="2" t="str">
        <f>IF(ISBLANK('Monitor Data'!K806),"",IF(E$4&gt;'Monitor Data'!K806,"",ABS(E$4-'Monitor Data'!K806)))</f>
        <v/>
      </c>
    </row>
    <row r="814" spans="1:5" x14ac:dyDescent="0.25">
      <c r="A814" s="4">
        <v>45002</v>
      </c>
      <c r="B814" s="2" t="str">
        <f>IF(OR('Monitor Data'!D807="",ISBLANK('Monitor Data'!D807)),"",IF(B$4&gt;'Monitor Data'!D807,"",ABS(B$4-'Monitor Data'!D807)))</f>
        <v/>
      </c>
      <c r="C814" s="2" t="str">
        <f>IF(OR('Monitor Data'!G807="",ISBLANK('Monitor Data'!G807)),"",IF(C$4&gt;'Monitor Data'!G807,"",ABS(C$4-'Monitor Data'!G807)))</f>
        <v/>
      </c>
      <c r="D814" s="2" t="str">
        <f>IF(OR('Monitor Data'!J807="",ISBLANK('Monitor Data'!J807)),"",IF(D$4&gt;'Monitor Data'!J807,"",ABS(D$4-'Monitor Data'!J807)))</f>
        <v/>
      </c>
      <c r="E814" s="2" t="str">
        <f>IF(ISBLANK('Monitor Data'!K807),"",IF(E$4&gt;'Monitor Data'!K807,"",ABS(E$4-'Monitor Data'!K807)))</f>
        <v/>
      </c>
    </row>
    <row r="815" spans="1:5" x14ac:dyDescent="0.25">
      <c r="A815" s="4">
        <v>45003</v>
      </c>
      <c r="B815" s="2" t="str">
        <f>IF(OR('Monitor Data'!D808="",ISBLANK('Monitor Data'!D808)),"",IF(B$4&gt;'Monitor Data'!D808,"",ABS(B$4-'Monitor Data'!D808)))</f>
        <v/>
      </c>
      <c r="C815" s="2" t="str">
        <f>IF(OR('Monitor Data'!G808="",ISBLANK('Monitor Data'!G808)),"",IF(C$4&gt;'Monitor Data'!G808,"",ABS(C$4-'Monitor Data'!G808)))</f>
        <v/>
      </c>
      <c r="D815" s="2" t="str">
        <f>IF(OR('Monitor Data'!J808="",ISBLANK('Monitor Data'!J808)),"",IF(D$4&gt;'Monitor Data'!J808,"",ABS(D$4-'Monitor Data'!J808)))</f>
        <v/>
      </c>
      <c r="E815" s="2" t="str">
        <f>IF(ISBLANK('Monitor Data'!K808),"",IF(E$4&gt;'Monitor Data'!K808,"",ABS(E$4-'Monitor Data'!K808)))</f>
        <v/>
      </c>
    </row>
    <row r="816" spans="1:5" x14ac:dyDescent="0.25">
      <c r="A816" s="4">
        <v>45004</v>
      </c>
      <c r="B816" s="2" t="str">
        <f>IF(OR('Monitor Data'!D809="",ISBLANK('Monitor Data'!D809)),"",IF(B$4&gt;'Monitor Data'!D809,"",ABS(B$4-'Monitor Data'!D809)))</f>
        <v/>
      </c>
      <c r="C816" s="2" t="str">
        <f>IF(OR('Monitor Data'!G809="",ISBLANK('Monitor Data'!G809)),"",IF(C$4&gt;'Monitor Data'!G809,"",ABS(C$4-'Monitor Data'!G809)))</f>
        <v/>
      </c>
      <c r="D816" s="2" t="str">
        <f>IF(OR('Monitor Data'!J809="",ISBLANK('Monitor Data'!J809)),"",IF(D$4&gt;'Monitor Data'!J809,"",ABS(D$4-'Monitor Data'!J809)))</f>
        <v/>
      </c>
      <c r="E816" s="2" t="str">
        <f>IF(ISBLANK('Monitor Data'!K809),"",IF(E$4&gt;'Monitor Data'!K809,"",ABS(E$4-'Monitor Data'!K809)))</f>
        <v/>
      </c>
    </row>
    <row r="817" spans="1:5" x14ac:dyDescent="0.25">
      <c r="A817" s="4">
        <v>45005</v>
      </c>
      <c r="B817" s="2" t="str">
        <f>IF(OR('Monitor Data'!D810="",ISBLANK('Monitor Data'!D810)),"",IF(B$4&gt;'Monitor Data'!D810,"",ABS(B$4-'Monitor Data'!D810)))</f>
        <v/>
      </c>
      <c r="C817" s="2" t="str">
        <f>IF(OR('Monitor Data'!G810="",ISBLANK('Monitor Data'!G810)),"",IF(C$4&gt;'Monitor Data'!G810,"",ABS(C$4-'Monitor Data'!G810)))</f>
        <v/>
      </c>
      <c r="D817" s="2" t="str">
        <f>IF(OR('Monitor Data'!J810="",ISBLANK('Monitor Data'!J810)),"",IF(D$4&gt;'Monitor Data'!J810,"",ABS(D$4-'Monitor Data'!J810)))</f>
        <v/>
      </c>
      <c r="E817" s="2" t="str">
        <f>IF(ISBLANK('Monitor Data'!K810),"",IF(E$4&gt;'Monitor Data'!K810,"",ABS(E$4-'Monitor Data'!K810)))</f>
        <v/>
      </c>
    </row>
    <row r="818" spans="1:5" x14ac:dyDescent="0.25">
      <c r="A818" s="4">
        <v>45006</v>
      </c>
      <c r="B818" s="2" t="str">
        <f>IF(OR('Monitor Data'!D811="",ISBLANK('Monitor Data'!D811)),"",IF(B$4&gt;'Monitor Data'!D811,"",ABS(B$4-'Monitor Data'!D811)))</f>
        <v/>
      </c>
      <c r="C818" s="2" t="str">
        <f>IF(OR('Monitor Data'!G811="",ISBLANK('Monitor Data'!G811)),"",IF(C$4&gt;'Monitor Data'!G811,"",ABS(C$4-'Monitor Data'!G811)))</f>
        <v/>
      </c>
      <c r="D818" s="2" t="str">
        <f>IF(OR('Monitor Data'!J811="",ISBLANK('Monitor Data'!J811)),"",IF(D$4&gt;'Monitor Data'!J811,"",ABS(D$4-'Monitor Data'!J811)))</f>
        <v/>
      </c>
      <c r="E818" s="2" t="str">
        <f>IF(ISBLANK('Monitor Data'!K811),"",IF(E$4&gt;'Monitor Data'!K811,"",ABS(E$4-'Monitor Data'!K811)))</f>
        <v/>
      </c>
    </row>
    <row r="819" spans="1:5" x14ac:dyDescent="0.25">
      <c r="A819" s="4">
        <v>45007</v>
      </c>
      <c r="B819" s="2" t="str">
        <f>IF(OR('Monitor Data'!D812="",ISBLANK('Monitor Data'!D812)),"",IF(B$4&gt;'Monitor Data'!D812,"",ABS(B$4-'Monitor Data'!D812)))</f>
        <v/>
      </c>
      <c r="C819" s="2" t="str">
        <f>IF(OR('Monitor Data'!G812="",ISBLANK('Monitor Data'!G812)),"",IF(C$4&gt;'Monitor Data'!G812,"",ABS(C$4-'Monitor Data'!G812)))</f>
        <v/>
      </c>
      <c r="D819" s="2">
        <f>IF(OR('Monitor Data'!J812="",ISBLANK('Monitor Data'!J812)),"",IF(D$4&gt;'Monitor Data'!J812,"",ABS(D$4-'Monitor Data'!J812)))</f>
        <v>1.4000000000000021</v>
      </c>
      <c r="E819" s="2" t="str">
        <f>IF(ISBLANK('Monitor Data'!K812),"",IF(E$4&gt;'Monitor Data'!K812,"",ABS(E$4-'Monitor Data'!K812)))</f>
        <v/>
      </c>
    </row>
    <row r="820" spans="1:5" x14ac:dyDescent="0.25">
      <c r="A820" s="4">
        <v>45008</v>
      </c>
      <c r="B820" s="2" t="str">
        <f>IF(OR('Monitor Data'!D813="",ISBLANK('Monitor Data'!D813)),"",IF(B$4&gt;'Monitor Data'!D813,"",ABS(B$4-'Monitor Data'!D813)))</f>
        <v/>
      </c>
      <c r="C820" s="2" t="str">
        <f>IF(OR('Monitor Data'!G813="",ISBLANK('Monitor Data'!G813)),"",IF(C$4&gt;'Monitor Data'!G813,"",ABS(C$4-'Monitor Data'!G813)))</f>
        <v/>
      </c>
      <c r="D820" s="2" t="str">
        <f>IF(OR('Monitor Data'!J813="",ISBLANK('Monitor Data'!J813)),"",IF(D$4&gt;'Monitor Data'!J813,"",ABS(D$4-'Monitor Data'!J813)))</f>
        <v/>
      </c>
      <c r="E820" s="2" t="str">
        <f>IF(ISBLANK('Monitor Data'!K813),"",IF(E$4&gt;'Monitor Data'!K813,"",ABS(E$4-'Monitor Data'!K813)))</f>
        <v/>
      </c>
    </row>
    <row r="821" spans="1:5" x14ac:dyDescent="0.25">
      <c r="A821" s="4">
        <v>45009</v>
      </c>
      <c r="B821" s="2" t="str">
        <f>IF(OR('Monitor Data'!D814="",ISBLANK('Monitor Data'!D814)),"",IF(B$4&gt;'Monitor Data'!D814,"",ABS(B$4-'Monitor Data'!D814)))</f>
        <v/>
      </c>
      <c r="C821" s="2" t="str">
        <f>IF(OR('Monitor Data'!G814="",ISBLANK('Monitor Data'!G814)),"",IF(C$4&gt;'Monitor Data'!G814,"",ABS(C$4-'Monitor Data'!G814)))</f>
        <v/>
      </c>
      <c r="D821" s="2" t="str">
        <f>IF(OR('Monitor Data'!J814="",ISBLANK('Monitor Data'!J814)),"",IF(D$4&gt;'Monitor Data'!J814,"",ABS(D$4-'Monitor Data'!J814)))</f>
        <v/>
      </c>
      <c r="E821" s="2" t="str">
        <f>IF(ISBLANK('Monitor Data'!K814),"",IF(E$4&gt;'Monitor Data'!K814,"",ABS(E$4-'Monitor Data'!K814)))</f>
        <v/>
      </c>
    </row>
    <row r="822" spans="1:5" x14ac:dyDescent="0.25">
      <c r="A822" s="4">
        <v>45010</v>
      </c>
      <c r="B822" s="2" t="str">
        <f>IF(OR('Monitor Data'!D815="",ISBLANK('Monitor Data'!D815)),"",IF(B$4&gt;'Monitor Data'!D815,"",ABS(B$4-'Monitor Data'!D815)))</f>
        <v/>
      </c>
      <c r="C822" s="2" t="str">
        <f>IF(OR('Monitor Data'!G815="",ISBLANK('Monitor Data'!G815)),"",IF(C$4&gt;'Monitor Data'!G815,"",ABS(C$4-'Monitor Data'!G815)))</f>
        <v/>
      </c>
      <c r="D822" s="2" t="str">
        <f>IF(OR('Monitor Data'!J815="",ISBLANK('Monitor Data'!J815)),"",IF(D$4&gt;'Monitor Data'!J815,"",ABS(D$4-'Monitor Data'!J815)))</f>
        <v/>
      </c>
      <c r="E822" s="2" t="str">
        <f>IF(ISBLANK('Monitor Data'!K815),"",IF(E$4&gt;'Monitor Data'!K815,"",ABS(E$4-'Monitor Data'!K815)))</f>
        <v/>
      </c>
    </row>
    <row r="823" spans="1:5" x14ac:dyDescent="0.25">
      <c r="A823" s="4">
        <v>45011</v>
      </c>
      <c r="B823" s="2" t="str">
        <f>IF(OR('Monitor Data'!D816="",ISBLANK('Monitor Data'!D816)),"",IF(B$4&gt;'Monitor Data'!D816,"",ABS(B$4-'Monitor Data'!D816)))</f>
        <v/>
      </c>
      <c r="C823" s="2" t="str">
        <f>IF(OR('Monitor Data'!G816="",ISBLANK('Monitor Data'!G816)),"",IF(C$4&gt;'Monitor Data'!G816,"",ABS(C$4-'Monitor Data'!G816)))</f>
        <v/>
      </c>
      <c r="D823" s="2" t="str">
        <f>IF(OR('Monitor Data'!J816="",ISBLANK('Monitor Data'!J816)),"",IF(D$4&gt;'Monitor Data'!J816,"",ABS(D$4-'Monitor Data'!J816)))</f>
        <v/>
      </c>
      <c r="E823" s="2" t="str">
        <f>IF(ISBLANK('Monitor Data'!K816),"",IF(E$4&gt;'Monitor Data'!K816,"",ABS(E$4-'Monitor Data'!K816)))</f>
        <v/>
      </c>
    </row>
    <row r="824" spans="1:5" x14ac:dyDescent="0.25">
      <c r="A824" s="4">
        <v>45012</v>
      </c>
      <c r="B824" s="2" t="str">
        <f>IF(OR('Monitor Data'!D817="",ISBLANK('Monitor Data'!D817)),"",IF(B$4&gt;'Monitor Data'!D817,"",ABS(B$4-'Monitor Data'!D817)))</f>
        <v/>
      </c>
      <c r="C824" s="2" t="str">
        <f>IF(OR('Monitor Data'!G817="",ISBLANK('Monitor Data'!G817)),"",IF(C$4&gt;'Monitor Data'!G817,"",ABS(C$4-'Monitor Data'!G817)))</f>
        <v/>
      </c>
      <c r="D824" s="2" t="str">
        <f>IF(OR('Monitor Data'!J817="",ISBLANK('Monitor Data'!J817)),"",IF(D$4&gt;'Monitor Data'!J817,"",ABS(D$4-'Monitor Data'!J817)))</f>
        <v/>
      </c>
      <c r="E824" s="2" t="str">
        <f>IF(ISBLANK('Monitor Data'!K817),"",IF(E$4&gt;'Monitor Data'!K817,"",ABS(E$4-'Monitor Data'!K817)))</f>
        <v/>
      </c>
    </row>
    <row r="825" spans="1:5" x14ac:dyDescent="0.25">
      <c r="A825" s="4">
        <v>45013</v>
      </c>
      <c r="B825" s="2">
        <f>IF(OR('Monitor Data'!D818="",ISBLANK('Monitor Data'!D818)),"",IF(B$4&gt;'Monitor Data'!D818,"",ABS(B$4-'Monitor Data'!D818)))</f>
        <v>2.0500000000000007</v>
      </c>
      <c r="C825" s="2" t="str">
        <f>IF(OR('Monitor Data'!G818="",ISBLANK('Monitor Data'!G818)),"",IF(C$4&gt;'Monitor Data'!G818,"",ABS(C$4-'Monitor Data'!G818)))</f>
        <v/>
      </c>
      <c r="D825" s="2">
        <f>IF(OR('Monitor Data'!J818="",ISBLANK('Monitor Data'!J818)),"",IF(D$4&gt;'Monitor Data'!J818,"",ABS(D$4-'Monitor Data'!J818)))</f>
        <v>4.7000000000000028</v>
      </c>
      <c r="E825" s="2" t="str">
        <f>IF(ISBLANK('Monitor Data'!K818),"",IF(E$4&gt;'Monitor Data'!K818,"",ABS(E$4-'Monitor Data'!K818)))</f>
        <v/>
      </c>
    </row>
    <row r="826" spans="1:5" x14ac:dyDescent="0.25">
      <c r="A826" s="4">
        <v>45014</v>
      </c>
      <c r="B826" s="2" t="str">
        <f>IF(OR('Monitor Data'!D819="",ISBLANK('Monitor Data'!D819)),"",IF(B$4&gt;'Monitor Data'!D819,"",ABS(B$4-'Monitor Data'!D819)))</f>
        <v/>
      </c>
      <c r="C826" s="2" t="str">
        <f>IF(OR('Monitor Data'!G819="",ISBLANK('Monitor Data'!G819)),"",IF(C$4&gt;'Monitor Data'!G819,"",ABS(C$4-'Monitor Data'!G819)))</f>
        <v/>
      </c>
      <c r="D826" s="2" t="str">
        <f>IF(OR('Monitor Data'!J819="",ISBLANK('Monitor Data'!J819)),"",IF(D$4&gt;'Monitor Data'!J819,"",ABS(D$4-'Monitor Data'!J819)))</f>
        <v/>
      </c>
      <c r="E826" s="2" t="str">
        <f>IF(ISBLANK('Monitor Data'!K819),"",IF(E$4&gt;'Monitor Data'!K819,"",ABS(E$4-'Monitor Data'!K819)))</f>
        <v/>
      </c>
    </row>
    <row r="827" spans="1:5" x14ac:dyDescent="0.25">
      <c r="A827" s="4">
        <v>45015</v>
      </c>
      <c r="B827" s="2" t="str">
        <f>IF(OR('Monitor Data'!D820="",ISBLANK('Monitor Data'!D820)),"",IF(B$4&gt;'Monitor Data'!D820,"",ABS(B$4-'Monitor Data'!D820)))</f>
        <v/>
      </c>
      <c r="C827" s="2" t="str">
        <f>IF(OR('Monitor Data'!G820="",ISBLANK('Monitor Data'!G820)),"",IF(C$4&gt;'Monitor Data'!G820,"",ABS(C$4-'Monitor Data'!G820)))</f>
        <v/>
      </c>
      <c r="D827" s="2" t="str">
        <f>IF(OR('Monitor Data'!J820="",ISBLANK('Monitor Data'!J820)),"",IF(D$4&gt;'Monitor Data'!J820,"",ABS(D$4-'Monitor Data'!J820)))</f>
        <v/>
      </c>
      <c r="E827" s="2" t="str">
        <f>IF(ISBLANK('Monitor Data'!K820),"",IF(E$4&gt;'Monitor Data'!K820,"",ABS(E$4-'Monitor Data'!K820)))</f>
        <v/>
      </c>
    </row>
    <row r="828" spans="1:5" x14ac:dyDescent="0.25">
      <c r="A828" s="4">
        <v>45016</v>
      </c>
      <c r="B828" s="2" t="str">
        <f>IF(OR('Monitor Data'!D821="",ISBLANK('Monitor Data'!D821)),"",IF(B$4&gt;'Monitor Data'!D821,"",ABS(B$4-'Monitor Data'!D821)))</f>
        <v/>
      </c>
      <c r="C828" s="2">
        <f>IF(OR('Monitor Data'!G821="",ISBLANK('Monitor Data'!G821)),"",IF(C$4&gt;'Monitor Data'!G821,"",ABS(C$4-'Monitor Data'!G821)))</f>
        <v>5.2999999999999972</v>
      </c>
      <c r="D828" s="2" t="str">
        <f>IF(OR('Monitor Data'!J821="",ISBLANK('Monitor Data'!J821)),"",IF(D$4&gt;'Monitor Data'!J821,"",ABS(D$4-'Monitor Data'!J821)))</f>
        <v/>
      </c>
      <c r="E828" s="2">
        <f>IF(ISBLANK('Monitor Data'!K821),"",IF(E$4&gt;'Monitor Data'!K821,"",ABS(E$4-'Monitor Data'!K821)))</f>
        <v>9.9000000000000021</v>
      </c>
    </row>
    <row r="829" spans="1:5" x14ac:dyDescent="0.25">
      <c r="A829" s="4">
        <v>45017</v>
      </c>
      <c r="B829" s="2" t="str">
        <f>IF(OR('Monitor Data'!D822="",ISBLANK('Monitor Data'!D822)),"",IF(B$4&gt;'Monitor Data'!D822,"",ABS(B$4-'Monitor Data'!D822)))</f>
        <v/>
      </c>
      <c r="C829" s="2" t="str">
        <f>IF(OR('Monitor Data'!G822="",ISBLANK('Monitor Data'!G822)),"",IF(C$4&gt;'Monitor Data'!G822,"",ABS(C$4-'Monitor Data'!G822)))</f>
        <v/>
      </c>
      <c r="D829" s="2" t="str">
        <f>IF(OR('Monitor Data'!J822="",ISBLANK('Monitor Data'!J822)),"",IF(D$4&gt;'Monitor Data'!J822,"",ABS(D$4-'Monitor Data'!J822)))</f>
        <v/>
      </c>
      <c r="E829" s="2" t="str">
        <f>IF(ISBLANK('Monitor Data'!K822),"",IF(E$4&gt;'Monitor Data'!K822,"",ABS(E$4-'Monitor Data'!K822)))</f>
        <v/>
      </c>
    </row>
    <row r="830" spans="1:5" x14ac:dyDescent="0.25">
      <c r="A830" s="4">
        <v>45018</v>
      </c>
      <c r="B830" s="2" t="str">
        <f>IF(OR('Monitor Data'!D823="",ISBLANK('Monitor Data'!D823)),"",IF(B$4&gt;'Monitor Data'!D823,"",ABS(B$4-'Monitor Data'!D823)))</f>
        <v/>
      </c>
      <c r="C830" s="2" t="str">
        <f>IF(OR('Monitor Data'!G823="",ISBLANK('Monitor Data'!G823)),"",IF(C$4&gt;'Monitor Data'!G823,"",ABS(C$4-'Monitor Data'!G823)))</f>
        <v/>
      </c>
      <c r="D830" s="2" t="str">
        <f>IF(OR('Monitor Data'!J823="",ISBLANK('Monitor Data'!J823)),"",IF(D$4&gt;'Monitor Data'!J823,"",ABS(D$4-'Monitor Data'!J823)))</f>
        <v/>
      </c>
      <c r="E830" s="2" t="str">
        <f>IF(ISBLANK('Monitor Data'!K823),"",IF(E$4&gt;'Monitor Data'!K823,"",ABS(E$4-'Monitor Data'!K823)))</f>
        <v/>
      </c>
    </row>
    <row r="831" spans="1:5" x14ac:dyDescent="0.25">
      <c r="A831" s="4">
        <v>45019</v>
      </c>
      <c r="B831" s="2" t="str">
        <f>IF(OR('Monitor Data'!D824="",ISBLANK('Monitor Data'!D824)),"",IF(B$4&gt;'Monitor Data'!D824,"",ABS(B$4-'Monitor Data'!D824)))</f>
        <v/>
      </c>
      <c r="C831" s="2" t="str">
        <f>IF(OR('Monitor Data'!G824="",ISBLANK('Monitor Data'!G824)),"",IF(C$4&gt;'Monitor Data'!G824,"",ABS(C$4-'Monitor Data'!G824)))</f>
        <v/>
      </c>
      <c r="D831" s="2" t="str">
        <f>IF(OR('Monitor Data'!J824="",ISBLANK('Monitor Data'!J824)),"",IF(D$4&gt;'Monitor Data'!J824,"",ABS(D$4-'Monitor Data'!J824)))</f>
        <v/>
      </c>
      <c r="E831" s="2" t="str">
        <f>IF(ISBLANK('Monitor Data'!K824),"",IF(E$4&gt;'Monitor Data'!K824,"",ABS(E$4-'Monitor Data'!K824)))</f>
        <v/>
      </c>
    </row>
    <row r="832" spans="1:5" x14ac:dyDescent="0.25">
      <c r="A832" s="4">
        <v>45020</v>
      </c>
      <c r="B832" s="2" t="str">
        <f>IF(OR('Monitor Data'!D825="",ISBLANK('Monitor Data'!D825)),"",IF(B$4&gt;'Monitor Data'!D825,"",ABS(B$4-'Monitor Data'!D825)))</f>
        <v/>
      </c>
      <c r="C832" s="2" t="str">
        <f>IF(OR('Monitor Data'!G825="",ISBLANK('Monitor Data'!G825)),"",IF(C$4&gt;'Monitor Data'!G825,"",ABS(C$4-'Monitor Data'!G825)))</f>
        <v/>
      </c>
      <c r="D832" s="2" t="str">
        <f>IF(OR('Monitor Data'!J825="",ISBLANK('Monitor Data'!J825)),"",IF(D$4&gt;'Monitor Data'!J825,"",ABS(D$4-'Monitor Data'!J825)))</f>
        <v/>
      </c>
      <c r="E832" s="2" t="str">
        <f>IF(ISBLANK('Monitor Data'!K825),"",IF(E$4&gt;'Monitor Data'!K825,"",ABS(E$4-'Monitor Data'!K825)))</f>
        <v/>
      </c>
    </row>
    <row r="833" spans="1:5" x14ac:dyDescent="0.25">
      <c r="A833" s="4">
        <v>45021</v>
      </c>
      <c r="B833" s="2" t="str">
        <f>IF(OR('Monitor Data'!D826="",ISBLANK('Monitor Data'!D826)),"",IF(B$4&gt;'Monitor Data'!D826,"",ABS(B$4-'Monitor Data'!D826)))</f>
        <v/>
      </c>
      <c r="C833" s="2" t="str">
        <f>IF(OR('Monitor Data'!G826="",ISBLANK('Monitor Data'!G826)),"",IF(C$4&gt;'Monitor Data'!G826,"",ABS(C$4-'Monitor Data'!G826)))</f>
        <v/>
      </c>
      <c r="D833" s="2" t="str">
        <f>IF(OR('Monitor Data'!J826="",ISBLANK('Monitor Data'!J826)),"",IF(D$4&gt;'Monitor Data'!J826,"",ABS(D$4-'Monitor Data'!J826)))</f>
        <v/>
      </c>
      <c r="E833" s="2" t="str">
        <f>IF(ISBLANK('Monitor Data'!K826),"",IF(E$4&gt;'Monitor Data'!K826,"",ABS(E$4-'Monitor Data'!K826)))</f>
        <v/>
      </c>
    </row>
    <row r="834" spans="1:5" x14ac:dyDescent="0.25">
      <c r="A834" s="4">
        <v>45022</v>
      </c>
      <c r="B834" s="2" t="str">
        <f>IF(OR('Monitor Data'!D827="",ISBLANK('Monitor Data'!D827)),"",IF(B$4&gt;'Monitor Data'!D827,"",ABS(B$4-'Monitor Data'!D827)))</f>
        <v/>
      </c>
      <c r="C834" s="2" t="str">
        <f>IF(OR('Monitor Data'!G827="",ISBLANK('Monitor Data'!G827)),"",IF(C$4&gt;'Monitor Data'!G827,"",ABS(C$4-'Monitor Data'!G827)))</f>
        <v/>
      </c>
      <c r="D834" s="2" t="str">
        <f>IF(OR('Monitor Data'!J827="",ISBLANK('Monitor Data'!J827)),"",IF(D$4&gt;'Monitor Data'!J827,"",ABS(D$4-'Monitor Data'!J827)))</f>
        <v/>
      </c>
      <c r="E834" s="2" t="str">
        <f>IF(ISBLANK('Monitor Data'!K827),"",IF(E$4&gt;'Monitor Data'!K827,"",ABS(E$4-'Monitor Data'!K827)))</f>
        <v/>
      </c>
    </row>
    <row r="835" spans="1:5" x14ac:dyDescent="0.25">
      <c r="A835" s="4">
        <v>45023</v>
      </c>
      <c r="B835" s="2" t="str">
        <f>IF(OR('Monitor Data'!D828="",ISBLANK('Monitor Data'!D828)),"",IF(B$4&gt;'Monitor Data'!D828,"",ABS(B$4-'Monitor Data'!D828)))</f>
        <v/>
      </c>
      <c r="C835" s="2" t="str">
        <f>IF(OR('Monitor Data'!G828="",ISBLANK('Monitor Data'!G828)),"",IF(C$4&gt;'Monitor Data'!G828,"",ABS(C$4-'Monitor Data'!G828)))</f>
        <v/>
      </c>
      <c r="D835" s="2" t="str">
        <f>IF(OR('Monitor Data'!J828="",ISBLANK('Monitor Data'!J828)),"",IF(D$4&gt;'Monitor Data'!J828,"",ABS(D$4-'Monitor Data'!J828)))</f>
        <v/>
      </c>
      <c r="E835" s="2" t="str">
        <f>IF(ISBLANK('Monitor Data'!K828),"",IF(E$4&gt;'Monitor Data'!K828,"",ABS(E$4-'Monitor Data'!K828)))</f>
        <v/>
      </c>
    </row>
    <row r="836" spans="1:5" x14ac:dyDescent="0.25">
      <c r="A836" s="4">
        <v>45024</v>
      </c>
      <c r="B836" s="2" t="str">
        <f>IF(OR('Monitor Data'!D829="",ISBLANK('Monitor Data'!D829)),"",IF(B$4&gt;'Monitor Data'!D829,"",ABS(B$4-'Monitor Data'!D829)))</f>
        <v/>
      </c>
      <c r="C836" s="2" t="str">
        <f>IF(OR('Monitor Data'!G829="",ISBLANK('Monitor Data'!G829)),"",IF(C$4&gt;'Monitor Data'!G829,"",ABS(C$4-'Monitor Data'!G829)))</f>
        <v/>
      </c>
      <c r="D836" s="2" t="str">
        <f>IF(OR('Monitor Data'!J829="",ISBLANK('Monitor Data'!J829)),"",IF(D$4&gt;'Monitor Data'!J829,"",ABS(D$4-'Monitor Data'!J829)))</f>
        <v/>
      </c>
      <c r="E836" s="2" t="str">
        <f>IF(ISBLANK('Monitor Data'!K829),"",IF(E$4&gt;'Monitor Data'!K829,"",ABS(E$4-'Monitor Data'!K829)))</f>
        <v/>
      </c>
    </row>
    <row r="837" spans="1:5" x14ac:dyDescent="0.25">
      <c r="A837" s="4">
        <v>45025</v>
      </c>
      <c r="B837" s="2">
        <f>IF(OR('Monitor Data'!D830="",ISBLANK('Monitor Data'!D830)),"",IF(B$4&gt;'Monitor Data'!D830,"",ABS(B$4-'Monitor Data'!D830)))</f>
        <v>11.95</v>
      </c>
      <c r="C837" s="2" t="str">
        <f>IF(OR('Monitor Data'!G830="",ISBLANK('Monitor Data'!G830)),"",IF(C$4&gt;'Monitor Data'!G830,"",ABS(C$4-'Monitor Data'!G830)))</f>
        <v/>
      </c>
      <c r="D837" s="2" t="str">
        <f>IF(OR('Monitor Data'!J830="",ISBLANK('Monitor Data'!J830)),"",IF(D$4&gt;'Monitor Data'!J830,"",ABS(D$4-'Monitor Data'!J830)))</f>
        <v/>
      </c>
      <c r="E837" s="2" t="str">
        <f>IF(ISBLANK('Monitor Data'!K830),"",IF(E$4&gt;'Monitor Data'!K830,"",ABS(E$4-'Monitor Data'!K830)))</f>
        <v/>
      </c>
    </row>
    <row r="838" spans="1:5" x14ac:dyDescent="0.25">
      <c r="A838" s="4">
        <v>45026</v>
      </c>
      <c r="B838" s="2" t="str">
        <f>IF(OR('Monitor Data'!D831="",ISBLANK('Monitor Data'!D831)),"",IF(B$4&gt;'Monitor Data'!D831,"",ABS(B$4-'Monitor Data'!D831)))</f>
        <v/>
      </c>
      <c r="C838" s="2" t="str">
        <f>IF(OR('Monitor Data'!G831="",ISBLANK('Monitor Data'!G831)),"",IF(C$4&gt;'Monitor Data'!G831,"",ABS(C$4-'Monitor Data'!G831)))</f>
        <v/>
      </c>
      <c r="D838" s="2" t="str">
        <f>IF(OR('Monitor Data'!J831="",ISBLANK('Monitor Data'!J831)),"",IF(D$4&gt;'Monitor Data'!J831,"",ABS(D$4-'Monitor Data'!J831)))</f>
        <v/>
      </c>
      <c r="E838" s="2" t="str">
        <f>IF(ISBLANK('Monitor Data'!K831),"",IF(E$4&gt;'Monitor Data'!K831,"",ABS(E$4-'Monitor Data'!K831)))</f>
        <v/>
      </c>
    </row>
    <row r="839" spans="1:5" x14ac:dyDescent="0.25">
      <c r="A839" s="4">
        <v>45027</v>
      </c>
      <c r="B839" s="2" t="str">
        <f>IF(OR('Monitor Data'!D832="",ISBLANK('Monitor Data'!D832)),"",IF(B$4&gt;'Monitor Data'!D832,"",ABS(B$4-'Monitor Data'!D832)))</f>
        <v/>
      </c>
      <c r="C839" s="2" t="str">
        <f>IF(OR('Monitor Data'!G832="",ISBLANK('Monitor Data'!G832)),"",IF(C$4&gt;'Monitor Data'!G832,"",ABS(C$4-'Monitor Data'!G832)))</f>
        <v/>
      </c>
      <c r="D839" s="2" t="str">
        <f>IF(OR('Monitor Data'!J832="",ISBLANK('Monitor Data'!J832)),"",IF(D$4&gt;'Monitor Data'!J832,"",ABS(D$4-'Monitor Data'!J832)))</f>
        <v/>
      </c>
      <c r="E839" s="2" t="str">
        <f>IF(ISBLANK('Monitor Data'!K832),"",IF(E$4&gt;'Monitor Data'!K832,"",ABS(E$4-'Monitor Data'!K832)))</f>
        <v/>
      </c>
    </row>
    <row r="840" spans="1:5" x14ac:dyDescent="0.25">
      <c r="A840" s="4">
        <v>45028</v>
      </c>
      <c r="B840" s="2">
        <f>IF(OR('Monitor Data'!D833="",ISBLANK('Monitor Data'!D833)),"",IF(B$4&gt;'Monitor Data'!D833,"",ABS(B$4-'Monitor Data'!D833)))</f>
        <v>25.049999999999997</v>
      </c>
      <c r="C840" s="2">
        <f>IF(OR('Monitor Data'!G833="",ISBLANK('Monitor Data'!G833)),"",IF(C$4&gt;'Monitor Data'!G833,"",ABS(C$4-'Monitor Data'!G833)))</f>
        <v>9.6999999999999993</v>
      </c>
      <c r="D840" s="2">
        <f>IF(OR('Monitor Data'!J833="",ISBLANK('Monitor Data'!J833)),"",IF(D$4&gt;'Monitor Data'!J833,"",ABS(D$4-'Monitor Data'!J833)))</f>
        <v>20.75</v>
      </c>
      <c r="E840" s="2">
        <f>IF(ISBLANK('Monitor Data'!K833),"",IF(E$4&gt;'Monitor Data'!K833,"",ABS(E$4-'Monitor Data'!K833)))</f>
        <v>17.400000000000002</v>
      </c>
    </row>
    <row r="841" spans="1:5" x14ac:dyDescent="0.25">
      <c r="A841" s="4">
        <v>45029</v>
      </c>
      <c r="B841" s="2" t="str">
        <f>IF(OR('Monitor Data'!D834="",ISBLANK('Monitor Data'!D834)),"",IF(B$4&gt;'Monitor Data'!D834,"",ABS(B$4-'Monitor Data'!D834)))</f>
        <v/>
      </c>
      <c r="C841" s="2" t="str">
        <f>IF(OR('Monitor Data'!G834="",ISBLANK('Monitor Data'!G834)),"",IF(C$4&gt;'Monitor Data'!G834,"",ABS(C$4-'Monitor Data'!G834)))</f>
        <v/>
      </c>
      <c r="D841" s="2" t="str">
        <f>IF(OR('Monitor Data'!J834="",ISBLANK('Monitor Data'!J834)),"",IF(D$4&gt;'Monitor Data'!J834,"",ABS(D$4-'Monitor Data'!J834)))</f>
        <v/>
      </c>
      <c r="E841" s="2" t="str">
        <f>IF(ISBLANK('Monitor Data'!K834),"",IF(E$4&gt;'Monitor Data'!K834,"",ABS(E$4-'Monitor Data'!K834)))</f>
        <v/>
      </c>
    </row>
    <row r="842" spans="1:5" x14ac:dyDescent="0.25">
      <c r="A842" s="4">
        <v>45030</v>
      </c>
      <c r="B842" s="2" t="str">
        <f>IF(OR('Monitor Data'!D835="",ISBLANK('Monitor Data'!D835)),"",IF(B$4&gt;'Monitor Data'!D835,"",ABS(B$4-'Monitor Data'!D835)))</f>
        <v/>
      </c>
      <c r="C842" s="2" t="str">
        <f>IF(OR('Monitor Data'!G835="",ISBLANK('Monitor Data'!G835)),"",IF(C$4&gt;'Monitor Data'!G835,"",ABS(C$4-'Monitor Data'!G835)))</f>
        <v/>
      </c>
      <c r="D842" s="2" t="str">
        <f>IF(OR('Monitor Data'!J835="",ISBLANK('Monitor Data'!J835)),"",IF(D$4&gt;'Monitor Data'!J835,"",ABS(D$4-'Monitor Data'!J835)))</f>
        <v/>
      </c>
      <c r="E842" s="2" t="str">
        <f>IF(ISBLANK('Monitor Data'!K835),"",IF(E$4&gt;'Monitor Data'!K835,"",ABS(E$4-'Monitor Data'!K835)))</f>
        <v/>
      </c>
    </row>
    <row r="843" spans="1:5" x14ac:dyDescent="0.25">
      <c r="A843" s="4">
        <v>45031</v>
      </c>
      <c r="B843" s="2">
        <f>IF(OR('Monitor Data'!D836="",ISBLANK('Monitor Data'!D836)),"",IF(B$4&gt;'Monitor Data'!D836,"",ABS(B$4-'Monitor Data'!D836)))</f>
        <v>8.3500000000000014</v>
      </c>
      <c r="C843" s="2" t="str">
        <f>IF(OR('Monitor Data'!G836="",ISBLANK('Monitor Data'!G836)),"",IF(C$4&gt;'Monitor Data'!G836,"",ABS(C$4-'Monitor Data'!G836)))</f>
        <v/>
      </c>
      <c r="D843" s="2">
        <f>IF(OR('Monitor Data'!J836="",ISBLANK('Monitor Data'!J836)),"",IF(D$4&gt;'Monitor Data'!J836,"",ABS(D$4-'Monitor Data'!J836)))</f>
        <v>3.0000000000000036</v>
      </c>
      <c r="E843" s="2">
        <f>IF(ISBLANK('Monitor Data'!K836),"",IF(E$4&gt;'Monitor Data'!K836,"",ABS(E$4-'Monitor Data'!K836)))</f>
        <v>1.2000000000000011</v>
      </c>
    </row>
    <row r="844" spans="1:5" x14ac:dyDescent="0.25">
      <c r="A844" s="4">
        <v>45032</v>
      </c>
      <c r="B844" s="2" t="str">
        <f>IF(OR('Monitor Data'!D837="",ISBLANK('Monitor Data'!D837)),"",IF(B$4&gt;'Monitor Data'!D837,"",ABS(B$4-'Monitor Data'!D837)))</f>
        <v/>
      </c>
      <c r="C844" s="2" t="str">
        <f>IF(OR('Monitor Data'!G837="",ISBLANK('Monitor Data'!G837)),"",IF(C$4&gt;'Monitor Data'!G837,"",ABS(C$4-'Monitor Data'!G837)))</f>
        <v/>
      </c>
      <c r="D844" s="2" t="str">
        <f>IF(OR('Monitor Data'!J837="",ISBLANK('Monitor Data'!J837)),"",IF(D$4&gt;'Monitor Data'!J837,"",ABS(D$4-'Monitor Data'!J837)))</f>
        <v/>
      </c>
      <c r="E844" s="2" t="str">
        <f>IF(ISBLANK('Monitor Data'!K837),"",IF(E$4&gt;'Monitor Data'!K837,"",ABS(E$4-'Monitor Data'!K837)))</f>
        <v/>
      </c>
    </row>
    <row r="845" spans="1:5" x14ac:dyDescent="0.25">
      <c r="A845" s="4">
        <v>45033</v>
      </c>
      <c r="B845" s="2" t="str">
        <f>IF(OR('Monitor Data'!D838="",ISBLANK('Monitor Data'!D838)),"",IF(B$4&gt;'Monitor Data'!D838,"",ABS(B$4-'Monitor Data'!D838)))</f>
        <v/>
      </c>
      <c r="C845" s="2" t="str">
        <f>IF(OR('Monitor Data'!G838="",ISBLANK('Monitor Data'!G838)),"",IF(C$4&gt;'Monitor Data'!G838,"",ABS(C$4-'Monitor Data'!G838)))</f>
        <v/>
      </c>
      <c r="D845" s="2" t="str">
        <f>IF(OR('Monitor Data'!J838="",ISBLANK('Monitor Data'!J838)),"",IF(D$4&gt;'Monitor Data'!J838,"",ABS(D$4-'Monitor Data'!J838)))</f>
        <v/>
      </c>
      <c r="E845" s="2" t="str">
        <f>IF(ISBLANK('Monitor Data'!K838),"",IF(E$4&gt;'Monitor Data'!K838,"",ABS(E$4-'Monitor Data'!K838)))</f>
        <v/>
      </c>
    </row>
    <row r="846" spans="1:5" x14ac:dyDescent="0.25">
      <c r="A846" s="4">
        <v>45034</v>
      </c>
      <c r="B846" s="2" t="str">
        <f>IF(OR('Monitor Data'!D839="",ISBLANK('Monitor Data'!D839)),"",IF(B$4&gt;'Monitor Data'!D839,"",ABS(B$4-'Monitor Data'!D839)))</f>
        <v/>
      </c>
      <c r="C846" s="2">
        <f>IF(OR('Monitor Data'!G839="",ISBLANK('Monitor Data'!G839)),"",IF(C$4&gt;'Monitor Data'!G839,"",ABS(C$4-'Monitor Data'!G839)))</f>
        <v>4.5999999999999979</v>
      </c>
      <c r="D846" s="2" t="str">
        <f>IF(OR('Monitor Data'!J839="",ISBLANK('Monitor Data'!J839)),"",IF(D$4&gt;'Monitor Data'!J839,"",ABS(D$4-'Monitor Data'!J839)))</f>
        <v/>
      </c>
      <c r="E846" s="2" t="str">
        <f>IF(ISBLANK('Monitor Data'!K839),"",IF(E$4&gt;'Monitor Data'!K839,"",ABS(E$4-'Monitor Data'!K839)))</f>
        <v/>
      </c>
    </row>
    <row r="847" spans="1:5" x14ac:dyDescent="0.25">
      <c r="A847" s="4">
        <v>45035</v>
      </c>
      <c r="B847" s="2" t="str">
        <f>IF(OR('Monitor Data'!D840="",ISBLANK('Monitor Data'!D840)),"",IF(B$4&gt;'Monitor Data'!D840,"",ABS(B$4-'Monitor Data'!D840)))</f>
        <v/>
      </c>
      <c r="C847" s="2" t="str">
        <f>IF(OR('Monitor Data'!G840="",ISBLANK('Monitor Data'!G840)),"",IF(C$4&gt;'Monitor Data'!G840,"",ABS(C$4-'Monitor Data'!G840)))</f>
        <v/>
      </c>
      <c r="D847" s="2" t="str">
        <f>IF(OR('Monitor Data'!J840="",ISBLANK('Monitor Data'!J840)),"",IF(D$4&gt;'Monitor Data'!J840,"",ABS(D$4-'Monitor Data'!J840)))</f>
        <v/>
      </c>
      <c r="E847" s="2" t="str">
        <f>IF(ISBLANK('Monitor Data'!K840),"",IF(E$4&gt;'Monitor Data'!K840,"",ABS(E$4-'Monitor Data'!K840)))</f>
        <v/>
      </c>
    </row>
    <row r="848" spans="1:5" x14ac:dyDescent="0.25">
      <c r="A848" s="4">
        <v>45036</v>
      </c>
      <c r="B848" s="2" t="str">
        <f>IF(OR('Monitor Data'!D841="",ISBLANK('Monitor Data'!D841)),"",IF(B$4&gt;'Monitor Data'!D841,"",ABS(B$4-'Monitor Data'!D841)))</f>
        <v/>
      </c>
      <c r="C848" s="2" t="str">
        <f>IF(OR('Monitor Data'!G841="",ISBLANK('Monitor Data'!G841)),"",IF(C$4&gt;'Monitor Data'!G841,"",ABS(C$4-'Monitor Data'!G841)))</f>
        <v/>
      </c>
      <c r="D848" s="2" t="str">
        <f>IF(OR('Monitor Data'!J841="",ISBLANK('Monitor Data'!J841)),"",IF(D$4&gt;'Monitor Data'!J841,"",ABS(D$4-'Monitor Data'!J841)))</f>
        <v/>
      </c>
      <c r="E848" s="2" t="str">
        <f>IF(ISBLANK('Monitor Data'!K841),"",IF(E$4&gt;'Monitor Data'!K841,"",ABS(E$4-'Monitor Data'!K841)))</f>
        <v/>
      </c>
    </row>
    <row r="849" spans="1:5" x14ac:dyDescent="0.25">
      <c r="A849" s="4">
        <v>45037</v>
      </c>
      <c r="B849" s="2" t="str">
        <f>IF(OR('Monitor Data'!D842="",ISBLANK('Monitor Data'!D842)),"",IF(B$4&gt;'Monitor Data'!D842,"",ABS(B$4-'Monitor Data'!D842)))</f>
        <v/>
      </c>
      <c r="C849" s="2" t="str">
        <f>IF(OR('Monitor Data'!G842="",ISBLANK('Monitor Data'!G842)),"",IF(C$4&gt;'Monitor Data'!G842,"",ABS(C$4-'Monitor Data'!G842)))</f>
        <v/>
      </c>
      <c r="D849" s="2" t="str">
        <f>IF(OR('Monitor Data'!J842="",ISBLANK('Monitor Data'!J842)),"",IF(D$4&gt;'Monitor Data'!J842,"",ABS(D$4-'Monitor Data'!J842)))</f>
        <v/>
      </c>
      <c r="E849" s="2" t="str">
        <f>IF(ISBLANK('Monitor Data'!K842),"",IF(E$4&gt;'Monitor Data'!K842,"",ABS(E$4-'Monitor Data'!K842)))</f>
        <v/>
      </c>
    </row>
    <row r="850" spans="1:5" x14ac:dyDescent="0.25">
      <c r="A850" s="4">
        <v>45038</v>
      </c>
      <c r="B850" s="2" t="str">
        <f>IF(OR('Monitor Data'!D843="",ISBLANK('Monitor Data'!D843)),"",IF(B$4&gt;'Monitor Data'!D843,"",ABS(B$4-'Monitor Data'!D843)))</f>
        <v/>
      </c>
      <c r="C850" s="2" t="str">
        <f>IF(OR('Monitor Data'!G843="",ISBLANK('Monitor Data'!G843)),"",IF(C$4&gt;'Monitor Data'!G843,"",ABS(C$4-'Monitor Data'!G843)))</f>
        <v/>
      </c>
      <c r="D850" s="2" t="str">
        <f>IF(OR('Monitor Data'!J843="",ISBLANK('Monitor Data'!J843)),"",IF(D$4&gt;'Monitor Data'!J843,"",ABS(D$4-'Monitor Data'!J843)))</f>
        <v/>
      </c>
      <c r="E850" s="2" t="str">
        <f>IF(ISBLANK('Monitor Data'!K843),"",IF(E$4&gt;'Monitor Data'!K843,"",ABS(E$4-'Monitor Data'!K843)))</f>
        <v/>
      </c>
    </row>
    <row r="851" spans="1:5" x14ac:dyDescent="0.25">
      <c r="A851" s="4">
        <v>45039</v>
      </c>
      <c r="B851" s="2" t="str">
        <f>IF(OR('Monitor Data'!D844="",ISBLANK('Monitor Data'!D844)),"",IF(B$4&gt;'Monitor Data'!D844,"",ABS(B$4-'Monitor Data'!D844)))</f>
        <v/>
      </c>
      <c r="C851" s="2" t="str">
        <f>IF(OR('Monitor Data'!G844="",ISBLANK('Monitor Data'!G844)),"",IF(C$4&gt;'Monitor Data'!G844,"",ABS(C$4-'Monitor Data'!G844)))</f>
        <v/>
      </c>
      <c r="D851" s="2" t="str">
        <f>IF(OR('Monitor Data'!J844="",ISBLANK('Monitor Data'!J844)),"",IF(D$4&gt;'Monitor Data'!J844,"",ABS(D$4-'Monitor Data'!J844)))</f>
        <v/>
      </c>
      <c r="E851" s="2" t="str">
        <f>IF(ISBLANK('Monitor Data'!K844),"",IF(E$4&gt;'Monitor Data'!K844,"",ABS(E$4-'Monitor Data'!K844)))</f>
        <v/>
      </c>
    </row>
    <row r="852" spans="1:5" x14ac:dyDescent="0.25">
      <c r="A852" s="4">
        <v>45040</v>
      </c>
      <c r="B852" s="2">
        <f>IF(OR('Monitor Data'!D845="",ISBLANK('Monitor Data'!D845)),"",IF(B$4&gt;'Monitor Data'!D845,"",ABS(B$4-'Monitor Data'!D845)))</f>
        <v>3.5500000000000007</v>
      </c>
      <c r="C852" s="2">
        <f>IF(OR('Monitor Data'!G845="",ISBLANK('Monitor Data'!G845)),"",IF(C$4&gt;'Monitor Data'!G845,"",ABS(C$4-'Monitor Data'!G845)))</f>
        <v>2.25</v>
      </c>
      <c r="D852" s="2">
        <f>IF(OR('Monitor Data'!J845="",ISBLANK('Monitor Data'!J845)),"",IF(D$4&gt;'Monitor Data'!J845,"",ABS(D$4-'Monitor Data'!J845)))</f>
        <v>5.6500000000000021</v>
      </c>
      <c r="E852" s="2">
        <f>IF(ISBLANK('Monitor Data'!K845),"",IF(E$4&gt;'Monitor Data'!K845,"",ABS(E$4-'Monitor Data'!K845)))</f>
        <v>1.5</v>
      </c>
    </row>
    <row r="853" spans="1:5" x14ac:dyDescent="0.25">
      <c r="A853" s="4">
        <v>45041</v>
      </c>
      <c r="B853" s="2" t="str">
        <f>IF(OR('Monitor Data'!D846="",ISBLANK('Monitor Data'!D846)),"",IF(B$4&gt;'Monitor Data'!D846,"",ABS(B$4-'Monitor Data'!D846)))</f>
        <v/>
      </c>
      <c r="C853" s="2" t="str">
        <f>IF(OR('Monitor Data'!G846="",ISBLANK('Monitor Data'!G846)),"",IF(C$4&gt;'Monitor Data'!G846,"",ABS(C$4-'Monitor Data'!G846)))</f>
        <v/>
      </c>
      <c r="D853" s="2" t="str">
        <f>IF(OR('Monitor Data'!J846="",ISBLANK('Monitor Data'!J846)),"",IF(D$4&gt;'Monitor Data'!J846,"",ABS(D$4-'Monitor Data'!J846)))</f>
        <v/>
      </c>
      <c r="E853" s="2" t="str">
        <f>IF(ISBLANK('Monitor Data'!K846),"",IF(E$4&gt;'Monitor Data'!K846,"",ABS(E$4-'Monitor Data'!K846)))</f>
        <v/>
      </c>
    </row>
    <row r="854" spans="1:5" x14ac:dyDescent="0.25">
      <c r="A854" s="4">
        <v>45042</v>
      </c>
      <c r="B854" s="2" t="str">
        <f>IF(OR('Monitor Data'!D847="",ISBLANK('Monitor Data'!D847)),"",IF(B$4&gt;'Monitor Data'!D847,"",ABS(B$4-'Monitor Data'!D847)))</f>
        <v/>
      </c>
      <c r="C854" s="2" t="str">
        <f>IF(OR('Monitor Data'!G847="",ISBLANK('Monitor Data'!G847)),"",IF(C$4&gt;'Monitor Data'!G847,"",ABS(C$4-'Monitor Data'!G847)))</f>
        <v/>
      </c>
      <c r="D854" s="2" t="str">
        <f>IF(OR('Monitor Data'!J847="",ISBLANK('Monitor Data'!J847)),"",IF(D$4&gt;'Monitor Data'!J847,"",ABS(D$4-'Monitor Data'!J847)))</f>
        <v/>
      </c>
      <c r="E854" s="2" t="str">
        <f>IF(ISBLANK('Monitor Data'!K847),"",IF(E$4&gt;'Monitor Data'!K847,"",ABS(E$4-'Monitor Data'!K847)))</f>
        <v/>
      </c>
    </row>
    <row r="855" spans="1:5" x14ac:dyDescent="0.25">
      <c r="A855" s="4">
        <v>45043</v>
      </c>
      <c r="B855" s="2">
        <f>IF(OR('Monitor Data'!D848="",ISBLANK('Monitor Data'!D848)),"",IF(B$4&gt;'Monitor Data'!D848,"",ABS(B$4-'Monitor Data'!D848)))</f>
        <v>21.65</v>
      </c>
      <c r="C855" s="2">
        <f>IF(OR('Monitor Data'!G848="",ISBLANK('Monitor Data'!G848)),"",IF(C$4&gt;'Monitor Data'!G848,"",ABS(C$4-'Monitor Data'!G848)))</f>
        <v>13.25</v>
      </c>
      <c r="D855" s="2">
        <f>IF(OR('Monitor Data'!J848="",ISBLANK('Monitor Data'!J848)),"",IF(D$4&gt;'Monitor Data'!J848,"",ABS(D$4-'Monitor Data'!J848)))</f>
        <v>5.3000000000000043</v>
      </c>
      <c r="E855" s="2">
        <f>IF(ISBLANK('Monitor Data'!K848),"",IF(E$4&gt;'Monitor Data'!K848,"",ABS(E$4-'Monitor Data'!K848)))</f>
        <v>12.2</v>
      </c>
    </row>
    <row r="856" spans="1:5" x14ac:dyDescent="0.25">
      <c r="A856" s="4">
        <v>45044</v>
      </c>
      <c r="B856" s="2" t="str">
        <f>IF(OR('Monitor Data'!D849="",ISBLANK('Monitor Data'!D849)),"",IF(B$4&gt;'Monitor Data'!D849,"",ABS(B$4-'Monitor Data'!D849)))</f>
        <v/>
      </c>
      <c r="C856" s="2" t="str">
        <f>IF(OR('Monitor Data'!G849="",ISBLANK('Monitor Data'!G849)),"",IF(C$4&gt;'Monitor Data'!G849,"",ABS(C$4-'Monitor Data'!G849)))</f>
        <v/>
      </c>
      <c r="D856" s="2" t="str">
        <f>IF(OR('Monitor Data'!J849="",ISBLANK('Monitor Data'!J849)),"",IF(D$4&gt;'Monitor Data'!J849,"",ABS(D$4-'Monitor Data'!J849)))</f>
        <v/>
      </c>
      <c r="E856" s="2" t="str">
        <f>IF(ISBLANK('Monitor Data'!K849),"",IF(E$4&gt;'Monitor Data'!K849,"",ABS(E$4-'Monitor Data'!K849)))</f>
        <v/>
      </c>
    </row>
    <row r="857" spans="1:5" x14ac:dyDescent="0.25">
      <c r="A857" s="4">
        <v>45045</v>
      </c>
      <c r="B857" s="2" t="str">
        <f>IF(OR('Monitor Data'!D850="",ISBLANK('Monitor Data'!D850)),"",IF(B$4&gt;'Monitor Data'!D850,"",ABS(B$4-'Monitor Data'!D850)))</f>
        <v/>
      </c>
      <c r="C857" s="2" t="str">
        <f>IF(OR('Monitor Data'!G850="",ISBLANK('Monitor Data'!G850)),"",IF(C$4&gt;'Monitor Data'!G850,"",ABS(C$4-'Monitor Data'!G850)))</f>
        <v/>
      </c>
      <c r="D857" s="2" t="str">
        <f>IF(OR('Monitor Data'!J850="",ISBLANK('Monitor Data'!J850)),"",IF(D$4&gt;'Monitor Data'!J850,"",ABS(D$4-'Monitor Data'!J850)))</f>
        <v/>
      </c>
      <c r="E857" s="2" t="str">
        <f>IF(ISBLANK('Monitor Data'!K850),"",IF(E$4&gt;'Monitor Data'!K850,"",ABS(E$4-'Monitor Data'!K850)))</f>
        <v/>
      </c>
    </row>
    <row r="858" spans="1:5" x14ac:dyDescent="0.25">
      <c r="A858" s="4">
        <v>45046</v>
      </c>
      <c r="B858" s="2" t="str">
        <f>IF(OR('Monitor Data'!D851="",ISBLANK('Monitor Data'!D851)),"",IF(B$4&gt;'Monitor Data'!D851,"",ABS(B$4-'Monitor Data'!D851)))</f>
        <v/>
      </c>
      <c r="C858" s="2" t="str">
        <f>IF(OR('Monitor Data'!G851="",ISBLANK('Monitor Data'!G851)),"",IF(C$4&gt;'Monitor Data'!G851,"",ABS(C$4-'Monitor Data'!G851)))</f>
        <v/>
      </c>
      <c r="D858" s="2" t="str">
        <f>IF(OR('Monitor Data'!J851="",ISBLANK('Monitor Data'!J851)),"",IF(D$4&gt;'Monitor Data'!J851,"",ABS(D$4-'Monitor Data'!J851)))</f>
        <v/>
      </c>
      <c r="E858" s="2" t="str">
        <f>IF(ISBLANK('Monitor Data'!K851),"",IF(E$4&gt;'Monitor Data'!K851,"",ABS(E$4-'Monitor Data'!K851)))</f>
        <v/>
      </c>
    </row>
    <row r="859" spans="1:5" x14ac:dyDescent="0.25">
      <c r="A859" s="4">
        <v>45047</v>
      </c>
      <c r="B859" s="2" t="str">
        <f>IF(OR('Monitor Data'!D852="",ISBLANK('Monitor Data'!D852)),"",IF(B$4&gt;'Monitor Data'!D852,"",ABS(B$4-'Monitor Data'!D852)))</f>
        <v/>
      </c>
      <c r="C859" s="2" t="str">
        <f>IF(OR('Monitor Data'!G852="",ISBLANK('Monitor Data'!G852)),"",IF(C$4&gt;'Monitor Data'!G852,"",ABS(C$4-'Monitor Data'!G852)))</f>
        <v/>
      </c>
      <c r="D859" s="2" t="str">
        <f>IF(OR('Monitor Data'!J852="",ISBLANK('Monitor Data'!J852)),"",IF(D$4&gt;'Monitor Data'!J852,"",ABS(D$4-'Monitor Data'!J852)))</f>
        <v/>
      </c>
      <c r="E859" s="2" t="str">
        <f>IF(ISBLANK('Monitor Data'!K852),"",IF(E$4&gt;'Monitor Data'!K852,"",ABS(E$4-'Monitor Data'!K852)))</f>
        <v/>
      </c>
    </row>
    <row r="860" spans="1:5" x14ac:dyDescent="0.25">
      <c r="A860" s="4">
        <v>45048</v>
      </c>
      <c r="B860" s="2" t="str">
        <f>IF(OR('Monitor Data'!D853="",ISBLANK('Monitor Data'!D853)),"",IF(B$4&gt;'Monitor Data'!D853,"",ABS(B$4-'Monitor Data'!D853)))</f>
        <v/>
      </c>
      <c r="C860" s="2" t="str">
        <f>IF(OR('Monitor Data'!G853="",ISBLANK('Monitor Data'!G853)),"",IF(C$4&gt;'Monitor Data'!G853,"",ABS(C$4-'Monitor Data'!G853)))</f>
        <v/>
      </c>
      <c r="D860" s="2" t="str">
        <f>IF(OR('Monitor Data'!J853="",ISBLANK('Monitor Data'!J853)),"",IF(D$4&gt;'Monitor Data'!J853,"",ABS(D$4-'Monitor Data'!J853)))</f>
        <v/>
      </c>
      <c r="E860" s="2" t="str">
        <f>IF(ISBLANK('Monitor Data'!K853),"",IF(E$4&gt;'Monitor Data'!K853,"",ABS(E$4-'Monitor Data'!K853)))</f>
        <v/>
      </c>
    </row>
    <row r="861" spans="1:5" x14ac:dyDescent="0.25">
      <c r="A861" s="4">
        <v>45049</v>
      </c>
      <c r="B861" s="2">
        <f>IF(OR('Monitor Data'!D854="",ISBLANK('Monitor Data'!D854)),"",IF(B$4&gt;'Monitor Data'!D854,"",ABS(B$4-'Monitor Data'!D854)))</f>
        <v>4.4499999999999993</v>
      </c>
      <c r="C861" s="2">
        <f>IF(OR('Monitor Data'!G854="",ISBLANK('Monitor Data'!G854)),"",IF(C$4&gt;'Monitor Data'!G854,"",ABS(C$4-'Monitor Data'!G854)))</f>
        <v>13.149999999999999</v>
      </c>
      <c r="D861" s="2" t="str">
        <f>IF(OR('Monitor Data'!J854="",ISBLANK('Monitor Data'!J854)),"",IF(D$4&gt;'Monitor Data'!J854,"",ABS(D$4-'Monitor Data'!J854)))</f>
        <v/>
      </c>
      <c r="E861" s="2">
        <f>IF(ISBLANK('Monitor Data'!K854),"",IF(E$4&gt;'Monitor Data'!K854,"",ABS(E$4-'Monitor Data'!K854)))</f>
        <v>3</v>
      </c>
    </row>
    <row r="862" spans="1:5" x14ac:dyDescent="0.25">
      <c r="A862" s="4">
        <v>45050</v>
      </c>
      <c r="B862" s="2" t="str">
        <f>IF(OR('Monitor Data'!D855="",ISBLANK('Monitor Data'!D855)),"",IF(B$4&gt;'Monitor Data'!D855,"",ABS(B$4-'Monitor Data'!D855)))</f>
        <v/>
      </c>
      <c r="C862" s="2" t="str">
        <f>IF(OR('Monitor Data'!G855="",ISBLANK('Monitor Data'!G855)),"",IF(C$4&gt;'Monitor Data'!G855,"",ABS(C$4-'Monitor Data'!G855)))</f>
        <v/>
      </c>
      <c r="D862" s="2" t="str">
        <f>IF(OR('Monitor Data'!J855="",ISBLANK('Monitor Data'!J855)),"",IF(D$4&gt;'Monitor Data'!J855,"",ABS(D$4-'Monitor Data'!J855)))</f>
        <v/>
      </c>
      <c r="E862" s="2" t="str">
        <f>IF(ISBLANK('Monitor Data'!K855),"",IF(E$4&gt;'Monitor Data'!K855,"",ABS(E$4-'Monitor Data'!K855)))</f>
        <v/>
      </c>
    </row>
    <row r="863" spans="1:5" x14ac:dyDescent="0.25">
      <c r="A863" s="4">
        <v>45051</v>
      </c>
      <c r="B863" s="2" t="str">
        <f>IF(OR('Monitor Data'!D856="",ISBLANK('Monitor Data'!D856)),"",IF(B$4&gt;'Monitor Data'!D856,"",ABS(B$4-'Monitor Data'!D856)))</f>
        <v/>
      </c>
      <c r="C863" s="2" t="str">
        <f>IF(OR('Monitor Data'!G856="",ISBLANK('Monitor Data'!G856)),"",IF(C$4&gt;'Monitor Data'!G856,"",ABS(C$4-'Monitor Data'!G856)))</f>
        <v/>
      </c>
      <c r="D863" s="2" t="str">
        <f>IF(OR('Monitor Data'!J856="",ISBLANK('Monitor Data'!J856)),"",IF(D$4&gt;'Monitor Data'!J856,"",ABS(D$4-'Monitor Data'!J856)))</f>
        <v/>
      </c>
      <c r="E863" s="2" t="str">
        <f>IF(ISBLANK('Monitor Data'!K856),"",IF(E$4&gt;'Monitor Data'!K856,"",ABS(E$4-'Monitor Data'!K856)))</f>
        <v/>
      </c>
    </row>
    <row r="864" spans="1:5" x14ac:dyDescent="0.25">
      <c r="A864" s="4">
        <v>45052</v>
      </c>
      <c r="B864" s="2">
        <f>IF(OR('Monitor Data'!D857="",ISBLANK('Monitor Data'!D857)),"",IF(B$4&gt;'Monitor Data'!D857,"",ABS(B$4-'Monitor Data'!D857)))</f>
        <v>4.1000000000000014</v>
      </c>
      <c r="C864" s="2">
        <f>IF(OR('Monitor Data'!G857="",ISBLANK('Monitor Data'!G857)),"",IF(C$4&gt;'Monitor Data'!G857,"",ABS(C$4-'Monitor Data'!G857)))</f>
        <v>7.7999999999999972</v>
      </c>
      <c r="D864" s="2">
        <f>IF(OR('Monitor Data'!J857="",ISBLANK('Monitor Data'!J857)),"",IF(D$4&gt;'Monitor Data'!J857,"",ABS(D$4-'Monitor Data'!J857)))</f>
        <v>4.4500000000000028</v>
      </c>
      <c r="E864" s="2">
        <f>IF(ISBLANK('Monitor Data'!K857),"",IF(E$4&gt;'Monitor Data'!K857,"",ABS(E$4-'Monitor Data'!K857)))</f>
        <v>5.9000000000000021</v>
      </c>
    </row>
    <row r="865" spans="1:5" x14ac:dyDescent="0.25">
      <c r="A865" s="4">
        <v>45053</v>
      </c>
      <c r="B865" s="2" t="str">
        <f>IF(OR('Monitor Data'!D858="",ISBLANK('Monitor Data'!D858)),"",IF(B$4&gt;'Monitor Data'!D858,"",ABS(B$4-'Monitor Data'!D858)))</f>
        <v/>
      </c>
      <c r="C865" s="2" t="str">
        <f>IF(OR('Monitor Data'!G858="",ISBLANK('Monitor Data'!G858)),"",IF(C$4&gt;'Monitor Data'!G858,"",ABS(C$4-'Monitor Data'!G858)))</f>
        <v/>
      </c>
      <c r="D865" s="2" t="str">
        <f>IF(OR('Monitor Data'!J858="",ISBLANK('Monitor Data'!J858)),"",IF(D$4&gt;'Monitor Data'!J858,"",ABS(D$4-'Monitor Data'!J858)))</f>
        <v/>
      </c>
      <c r="E865" s="2" t="str">
        <f>IF(ISBLANK('Monitor Data'!K858),"",IF(E$4&gt;'Monitor Data'!K858,"",ABS(E$4-'Monitor Data'!K858)))</f>
        <v/>
      </c>
    </row>
    <row r="866" spans="1:5" x14ac:dyDescent="0.25">
      <c r="A866" s="4">
        <v>45054</v>
      </c>
      <c r="B866" s="2" t="str">
        <f>IF(OR('Monitor Data'!D859="",ISBLANK('Monitor Data'!D859)),"",IF(B$4&gt;'Monitor Data'!D859,"",ABS(B$4-'Monitor Data'!D859)))</f>
        <v/>
      </c>
      <c r="C866" s="2" t="str">
        <f>IF(OR('Monitor Data'!G859="",ISBLANK('Monitor Data'!G859)),"",IF(C$4&gt;'Monitor Data'!G859,"",ABS(C$4-'Monitor Data'!G859)))</f>
        <v/>
      </c>
      <c r="D866" s="2" t="str">
        <f>IF(OR('Monitor Data'!J859="",ISBLANK('Monitor Data'!J859)),"",IF(D$4&gt;'Monitor Data'!J859,"",ABS(D$4-'Monitor Data'!J859)))</f>
        <v/>
      </c>
      <c r="E866" s="2" t="str">
        <f>IF(ISBLANK('Monitor Data'!K859),"",IF(E$4&gt;'Monitor Data'!K859,"",ABS(E$4-'Monitor Data'!K859)))</f>
        <v/>
      </c>
    </row>
    <row r="867" spans="1:5" x14ac:dyDescent="0.25">
      <c r="A867" s="4">
        <v>45055</v>
      </c>
      <c r="B867" s="2" t="str">
        <f>IF(OR('Monitor Data'!D860="",ISBLANK('Monitor Data'!D860)),"",IF(B$4&gt;'Monitor Data'!D860,"",ABS(B$4-'Monitor Data'!D860)))</f>
        <v/>
      </c>
      <c r="C867" s="2" t="str">
        <f>IF(OR('Monitor Data'!G860="",ISBLANK('Monitor Data'!G860)),"",IF(C$4&gt;'Monitor Data'!G860,"",ABS(C$4-'Monitor Data'!G860)))</f>
        <v/>
      </c>
      <c r="D867" s="2" t="str">
        <f>IF(OR('Monitor Data'!J860="",ISBLANK('Monitor Data'!J860)),"",IF(D$4&gt;'Monitor Data'!J860,"",ABS(D$4-'Monitor Data'!J860)))</f>
        <v/>
      </c>
      <c r="E867" s="2" t="str">
        <f>IF(ISBLANK('Monitor Data'!K860),"",IF(E$4&gt;'Monitor Data'!K860,"",ABS(E$4-'Monitor Data'!K860)))</f>
        <v/>
      </c>
    </row>
    <row r="868" spans="1:5" x14ac:dyDescent="0.25">
      <c r="A868" s="4">
        <v>45056</v>
      </c>
      <c r="B868" s="2" t="str">
        <f>IF(OR('Monitor Data'!D861="",ISBLANK('Monitor Data'!D861)),"",IF(B$4&gt;'Monitor Data'!D861,"",ABS(B$4-'Monitor Data'!D861)))</f>
        <v/>
      </c>
      <c r="C868" s="2" t="str">
        <f>IF(OR('Monitor Data'!G861="",ISBLANK('Monitor Data'!G861)),"",IF(C$4&gt;'Monitor Data'!G861,"",ABS(C$4-'Monitor Data'!G861)))</f>
        <v/>
      </c>
      <c r="D868" s="2" t="str">
        <f>IF(OR('Monitor Data'!J861="",ISBLANK('Monitor Data'!J861)),"",IF(D$4&gt;'Monitor Data'!J861,"",ABS(D$4-'Monitor Data'!J861)))</f>
        <v/>
      </c>
      <c r="E868" s="2" t="str">
        <f>IF(ISBLANK('Monitor Data'!K861),"",IF(E$4&gt;'Monitor Data'!K861,"",ABS(E$4-'Monitor Data'!K861)))</f>
        <v/>
      </c>
    </row>
    <row r="869" spans="1:5" x14ac:dyDescent="0.25">
      <c r="A869" s="4">
        <v>45057</v>
      </c>
      <c r="B869" s="2" t="str">
        <f>IF(OR('Monitor Data'!D862="",ISBLANK('Monitor Data'!D862)),"",IF(B$4&gt;'Monitor Data'!D862,"",ABS(B$4-'Monitor Data'!D862)))</f>
        <v/>
      </c>
      <c r="C869" s="2" t="str">
        <f>IF(OR('Monitor Data'!G862="",ISBLANK('Monitor Data'!G862)),"",IF(C$4&gt;'Monitor Data'!G862,"",ABS(C$4-'Monitor Data'!G862)))</f>
        <v/>
      </c>
      <c r="D869" s="2" t="str">
        <f>IF(OR('Monitor Data'!J862="",ISBLANK('Monitor Data'!J862)),"",IF(D$4&gt;'Monitor Data'!J862,"",ABS(D$4-'Monitor Data'!J862)))</f>
        <v/>
      </c>
      <c r="E869" s="2" t="str">
        <f>IF(ISBLANK('Monitor Data'!K862),"",IF(E$4&gt;'Monitor Data'!K862,"",ABS(E$4-'Monitor Data'!K862)))</f>
        <v/>
      </c>
    </row>
    <row r="870" spans="1:5" x14ac:dyDescent="0.25">
      <c r="A870" s="4">
        <v>45058</v>
      </c>
      <c r="B870" s="2">
        <f>IF(OR('Monitor Data'!D863="",ISBLANK('Monitor Data'!D863)),"",IF(B$4&gt;'Monitor Data'!D863,"",ABS(B$4-'Monitor Data'!D863)))</f>
        <v>1.0500000000000007</v>
      </c>
      <c r="C870" s="2" t="str">
        <f>IF(OR('Monitor Data'!G863="",ISBLANK('Monitor Data'!G863)),"",IF(C$4&gt;'Monitor Data'!G863,"",ABS(C$4-'Monitor Data'!G863)))</f>
        <v/>
      </c>
      <c r="D870" s="2">
        <f>IF(OR('Monitor Data'!J863="",ISBLANK('Monitor Data'!J863)),"",IF(D$4&gt;'Monitor Data'!J863,"",ABS(D$4-'Monitor Data'!J863)))</f>
        <v>4.3000000000000043</v>
      </c>
      <c r="E870" s="2" t="str">
        <f>IF(ISBLANK('Monitor Data'!K863),"",IF(E$4&gt;'Monitor Data'!K863,"",ABS(E$4-'Monitor Data'!K863)))</f>
        <v/>
      </c>
    </row>
    <row r="871" spans="1:5" x14ac:dyDescent="0.25">
      <c r="A871" s="4">
        <v>45059</v>
      </c>
      <c r="B871" s="2" t="str">
        <f>IF(OR('Monitor Data'!D864="",ISBLANK('Monitor Data'!D864)),"",IF(B$4&gt;'Monitor Data'!D864,"",ABS(B$4-'Monitor Data'!D864)))</f>
        <v/>
      </c>
      <c r="C871" s="2" t="str">
        <f>IF(OR('Monitor Data'!G864="",ISBLANK('Monitor Data'!G864)),"",IF(C$4&gt;'Monitor Data'!G864,"",ABS(C$4-'Monitor Data'!G864)))</f>
        <v/>
      </c>
      <c r="D871" s="2" t="str">
        <f>IF(OR('Monitor Data'!J864="",ISBLANK('Monitor Data'!J864)),"",IF(D$4&gt;'Monitor Data'!J864,"",ABS(D$4-'Monitor Data'!J864)))</f>
        <v/>
      </c>
      <c r="E871" s="2" t="str">
        <f>IF(ISBLANK('Monitor Data'!K864),"",IF(E$4&gt;'Monitor Data'!K864,"",ABS(E$4-'Monitor Data'!K864)))</f>
        <v/>
      </c>
    </row>
    <row r="872" spans="1:5" x14ac:dyDescent="0.25">
      <c r="A872" s="4">
        <v>45060</v>
      </c>
      <c r="B872" s="2" t="str">
        <f>IF(OR('Monitor Data'!D865="",ISBLANK('Monitor Data'!D865)),"",IF(B$4&gt;'Monitor Data'!D865,"",ABS(B$4-'Monitor Data'!D865)))</f>
        <v/>
      </c>
      <c r="C872" s="2" t="str">
        <f>IF(OR('Monitor Data'!G865="",ISBLANK('Monitor Data'!G865)),"",IF(C$4&gt;'Monitor Data'!G865,"",ABS(C$4-'Monitor Data'!G865)))</f>
        <v/>
      </c>
      <c r="D872" s="2" t="str">
        <f>IF(OR('Monitor Data'!J865="",ISBLANK('Monitor Data'!J865)),"",IF(D$4&gt;'Monitor Data'!J865,"",ABS(D$4-'Monitor Data'!J865)))</f>
        <v/>
      </c>
      <c r="E872" s="2" t="str">
        <f>IF(ISBLANK('Monitor Data'!K865),"",IF(E$4&gt;'Monitor Data'!K865,"",ABS(E$4-'Monitor Data'!K865)))</f>
        <v/>
      </c>
    </row>
    <row r="873" spans="1:5" x14ac:dyDescent="0.25">
      <c r="A873" s="4">
        <v>45061</v>
      </c>
      <c r="B873" s="2" t="str">
        <f>IF(OR('Monitor Data'!D866="",ISBLANK('Monitor Data'!D866)),"",IF(B$4&gt;'Monitor Data'!D866,"",ABS(B$4-'Monitor Data'!D866)))</f>
        <v/>
      </c>
      <c r="C873" s="2" t="str">
        <f>IF(OR('Monitor Data'!G866="",ISBLANK('Monitor Data'!G866)),"",IF(C$4&gt;'Monitor Data'!G866,"",ABS(C$4-'Monitor Data'!G866)))</f>
        <v/>
      </c>
      <c r="D873" s="2" t="str">
        <f>IF(OR('Monitor Data'!J866="",ISBLANK('Monitor Data'!J866)),"",IF(D$4&gt;'Monitor Data'!J866,"",ABS(D$4-'Monitor Data'!J866)))</f>
        <v/>
      </c>
      <c r="E873" s="2">
        <f>IF(ISBLANK('Monitor Data'!K866),"",IF(E$4&gt;'Monitor Data'!K866,"",ABS(E$4-'Monitor Data'!K866)))</f>
        <v>1.4000000000000021</v>
      </c>
    </row>
    <row r="874" spans="1:5" x14ac:dyDescent="0.25">
      <c r="A874" s="4">
        <v>45062</v>
      </c>
      <c r="B874" s="2" t="str">
        <f>IF(OR('Monitor Data'!D867="",ISBLANK('Monitor Data'!D867)),"",IF(B$4&gt;'Monitor Data'!D867,"",ABS(B$4-'Monitor Data'!D867)))</f>
        <v/>
      </c>
      <c r="C874" s="2" t="str">
        <f>IF(OR('Monitor Data'!G867="",ISBLANK('Monitor Data'!G867)),"",IF(C$4&gt;'Monitor Data'!G867,"",ABS(C$4-'Monitor Data'!G867)))</f>
        <v/>
      </c>
      <c r="D874" s="2" t="str">
        <f>IF(OR('Monitor Data'!J867="",ISBLANK('Monitor Data'!J867)),"",IF(D$4&gt;'Monitor Data'!J867,"",ABS(D$4-'Monitor Data'!J867)))</f>
        <v/>
      </c>
      <c r="E874" s="2" t="str">
        <f>IF(ISBLANK('Monitor Data'!K867),"",IF(E$4&gt;'Monitor Data'!K867,"",ABS(E$4-'Monitor Data'!K867)))</f>
        <v/>
      </c>
    </row>
    <row r="875" spans="1:5" x14ac:dyDescent="0.25">
      <c r="A875" s="4">
        <v>45063</v>
      </c>
      <c r="B875" s="2" t="str">
        <f>IF(OR('Monitor Data'!D868="",ISBLANK('Monitor Data'!D868)),"",IF(B$4&gt;'Monitor Data'!D868,"",ABS(B$4-'Monitor Data'!D868)))</f>
        <v/>
      </c>
      <c r="C875" s="2" t="str">
        <f>IF(OR('Monitor Data'!G868="",ISBLANK('Monitor Data'!G868)),"",IF(C$4&gt;'Monitor Data'!G868,"",ABS(C$4-'Monitor Data'!G868)))</f>
        <v/>
      </c>
      <c r="D875" s="2" t="str">
        <f>IF(OR('Monitor Data'!J868="",ISBLANK('Monitor Data'!J868)),"",IF(D$4&gt;'Monitor Data'!J868,"",ABS(D$4-'Monitor Data'!J868)))</f>
        <v/>
      </c>
      <c r="E875" s="2" t="str">
        <f>IF(ISBLANK('Monitor Data'!K868),"",IF(E$4&gt;'Monitor Data'!K868,"",ABS(E$4-'Monitor Data'!K868)))</f>
        <v/>
      </c>
    </row>
    <row r="876" spans="1:5" x14ac:dyDescent="0.25">
      <c r="A876" s="4">
        <v>45064</v>
      </c>
      <c r="B876" s="2">
        <f>IF(OR('Monitor Data'!D869="",ISBLANK('Monitor Data'!D869)),"",IF(B$4&gt;'Monitor Data'!D869,"",ABS(B$4-'Monitor Data'!D869)))</f>
        <v>21.150000000000006</v>
      </c>
      <c r="C876" s="2">
        <f>IF(OR('Monitor Data'!G869="",ISBLANK('Monitor Data'!G869)),"",IF(C$4&gt;'Monitor Data'!G869,"",ABS(C$4-'Monitor Data'!G869)))</f>
        <v>16.5</v>
      </c>
      <c r="D876" s="2">
        <f>IF(OR('Monitor Data'!J869="",ISBLANK('Monitor Data'!J869)),"",IF(D$4&gt;'Monitor Data'!J869,"",ABS(D$4-'Monitor Data'!J869)))</f>
        <v>10.750000000000004</v>
      </c>
      <c r="E876" s="2">
        <f>IF(ISBLANK('Monitor Data'!K869),"",IF(E$4&gt;'Monitor Data'!K869,"",ABS(E$4-'Monitor Data'!K869)))</f>
        <v>10.100000000000001</v>
      </c>
    </row>
    <row r="877" spans="1:5" x14ac:dyDescent="0.25">
      <c r="A877" s="4">
        <v>45065</v>
      </c>
      <c r="B877" s="2" t="str">
        <f>IF(OR('Monitor Data'!D870="",ISBLANK('Monitor Data'!D870)),"",IF(B$4&gt;'Monitor Data'!D870,"",ABS(B$4-'Monitor Data'!D870)))</f>
        <v/>
      </c>
      <c r="C877" s="2" t="str">
        <f>IF(OR('Monitor Data'!G870="",ISBLANK('Monitor Data'!G870)),"",IF(C$4&gt;'Monitor Data'!G870,"",ABS(C$4-'Monitor Data'!G870)))</f>
        <v/>
      </c>
      <c r="D877" s="2" t="str">
        <f>IF(OR('Monitor Data'!J870="",ISBLANK('Monitor Data'!J870)),"",IF(D$4&gt;'Monitor Data'!J870,"",ABS(D$4-'Monitor Data'!J870)))</f>
        <v/>
      </c>
      <c r="E877" s="2" t="str">
        <f>IF(ISBLANK('Monitor Data'!K870),"",IF(E$4&gt;'Monitor Data'!K870,"",ABS(E$4-'Monitor Data'!K870)))</f>
        <v/>
      </c>
    </row>
    <row r="878" spans="1:5" x14ac:dyDescent="0.25">
      <c r="A878" s="4">
        <v>45066</v>
      </c>
      <c r="B878" s="2" t="str">
        <f>IF(OR('Monitor Data'!D871="",ISBLANK('Monitor Data'!D871)),"",IF(B$4&gt;'Monitor Data'!D871,"",ABS(B$4-'Monitor Data'!D871)))</f>
        <v/>
      </c>
      <c r="C878" s="2" t="str">
        <f>IF(OR('Monitor Data'!G871="",ISBLANK('Monitor Data'!G871)),"",IF(C$4&gt;'Monitor Data'!G871,"",ABS(C$4-'Monitor Data'!G871)))</f>
        <v/>
      </c>
      <c r="D878" s="2" t="str">
        <f>IF(OR('Monitor Data'!J871="",ISBLANK('Monitor Data'!J871)),"",IF(D$4&gt;'Monitor Data'!J871,"",ABS(D$4-'Monitor Data'!J871)))</f>
        <v/>
      </c>
      <c r="E878" s="2" t="str">
        <f>IF(ISBLANK('Monitor Data'!K871),"",IF(E$4&gt;'Monitor Data'!K871,"",ABS(E$4-'Monitor Data'!K871)))</f>
        <v/>
      </c>
    </row>
    <row r="879" spans="1:5" x14ac:dyDescent="0.25">
      <c r="A879" s="4">
        <v>45067</v>
      </c>
      <c r="B879" s="2">
        <f>IF(OR('Monitor Data'!D872="",ISBLANK('Monitor Data'!D872)),"",IF(B$4&gt;'Monitor Data'!D872,"",ABS(B$4-'Monitor Data'!D872)))</f>
        <v>14.350000000000001</v>
      </c>
      <c r="C879" s="2">
        <f>IF(OR('Monitor Data'!G872="",ISBLANK('Monitor Data'!G872)),"",IF(C$4&gt;'Monitor Data'!G872,"",ABS(C$4-'Monitor Data'!G872)))</f>
        <v>11.349999999999998</v>
      </c>
      <c r="D879" s="2">
        <f>IF(OR('Monitor Data'!J872="",ISBLANK('Monitor Data'!J872)),"",IF(D$4&gt;'Monitor Data'!J872,"",ABS(D$4-'Monitor Data'!J872)))</f>
        <v>9.2000000000000028</v>
      </c>
      <c r="E879" s="2">
        <f>IF(ISBLANK('Monitor Data'!K872),"",IF(E$4&gt;'Monitor Data'!K872,"",ABS(E$4-'Monitor Data'!K872)))</f>
        <v>8.5</v>
      </c>
    </row>
    <row r="880" spans="1:5" x14ac:dyDescent="0.25">
      <c r="A880" s="4">
        <v>45068</v>
      </c>
      <c r="B880" s="2" t="str">
        <f>IF(OR('Monitor Data'!D873="",ISBLANK('Monitor Data'!D873)),"",IF(B$4&gt;'Monitor Data'!D873,"",ABS(B$4-'Monitor Data'!D873)))</f>
        <v/>
      </c>
      <c r="C880" s="2" t="str">
        <f>IF(OR('Monitor Data'!G873="",ISBLANK('Monitor Data'!G873)),"",IF(C$4&gt;'Monitor Data'!G873,"",ABS(C$4-'Monitor Data'!G873)))</f>
        <v/>
      </c>
      <c r="D880" s="2" t="str">
        <f>IF(OR('Monitor Data'!J873="",ISBLANK('Monitor Data'!J873)),"",IF(D$4&gt;'Monitor Data'!J873,"",ABS(D$4-'Monitor Data'!J873)))</f>
        <v/>
      </c>
      <c r="E880" s="2" t="str">
        <f>IF(ISBLANK('Monitor Data'!K873),"",IF(E$4&gt;'Monitor Data'!K873,"",ABS(E$4-'Monitor Data'!K873)))</f>
        <v/>
      </c>
    </row>
    <row r="881" spans="1:5" x14ac:dyDescent="0.25">
      <c r="A881" s="4">
        <v>45069</v>
      </c>
      <c r="B881" s="2" t="str">
        <f>IF(OR('Monitor Data'!D874="",ISBLANK('Monitor Data'!D874)),"",IF(B$4&gt;'Monitor Data'!D874,"",ABS(B$4-'Monitor Data'!D874)))</f>
        <v/>
      </c>
      <c r="C881" s="2" t="str">
        <f>IF(OR('Monitor Data'!G874="",ISBLANK('Monitor Data'!G874)),"",IF(C$4&gt;'Monitor Data'!G874,"",ABS(C$4-'Monitor Data'!G874)))</f>
        <v/>
      </c>
      <c r="D881" s="2" t="str">
        <f>IF(OR('Monitor Data'!J874="",ISBLANK('Monitor Data'!J874)),"",IF(D$4&gt;'Monitor Data'!J874,"",ABS(D$4-'Monitor Data'!J874)))</f>
        <v/>
      </c>
      <c r="E881" s="2" t="str">
        <f>IF(ISBLANK('Monitor Data'!K874),"",IF(E$4&gt;'Monitor Data'!K874,"",ABS(E$4-'Monitor Data'!K874)))</f>
        <v/>
      </c>
    </row>
    <row r="882" spans="1:5" x14ac:dyDescent="0.25">
      <c r="A882" s="4">
        <v>45070</v>
      </c>
      <c r="B882" s="2">
        <f>IF(OR('Monitor Data'!D875="",ISBLANK('Monitor Data'!D875)),"",IF(B$4&gt;'Monitor Data'!D875,"",ABS(B$4-'Monitor Data'!D875)))</f>
        <v>22.25</v>
      </c>
      <c r="C882" s="2">
        <f>IF(OR('Monitor Data'!G875="",ISBLANK('Monitor Data'!G875)),"",IF(C$4&gt;'Monitor Data'!G875,"",ABS(C$4-'Monitor Data'!G875)))</f>
        <v>38.699999999999996</v>
      </c>
      <c r="D882" s="2">
        <f>IF(OR('Monitor Data'!J875="",ISBLANK('Monitor Data'!J875)),"",IF(D$4&gt;'Monitor Data'!J875,"",ABS(D$4-'Monitor Data'!J875)))</f>
        <v>13.400000000000006</v>
      </c>
      <c r="E882" s="2">
        <f>IF(ISBLANK('Monitor Data'!K875),"",IF(E$4&gt;'Monitor Data'!K875,"",ABS(E$4-'Monitor Data'!K875)))</f>
        <v>13.7</v>
      </c>
    </row>
    <row r="883" spans="1:5" x14ac:dyDescent="0.25">
      <c r="A883" s="4">
        <v>45071</v>
      </c>
      <c r="B883" s="2" t="str">
        <f>IF(OR('Monitor Data'!D876="",ISBLANK('Monitor Data'!D876)),"",IF(B$4&gt;'Monitor Data'!D876,"",ABS(B$4-'Monitor Data'!D876)))</f>
        <v/>
      </c>
      <c r="C883" s="2" t="str">
        <f>IF(OR('Monitor Data'!G876="",ISBLANK('Monitor Data'!G876)),"",IF(C$4&gt;'Monitor Data'!G876,"",ABS(C$4-'Monitor Data'!G876)))</f>
        <v/>
      </c>
      <c r="D883" s="2" t="str">
        <f>IF(OR('Monitor Data'!J876="",ISBLANK('Monitor Data'!J876)),"",IF(D$4&gt;'Monitor Data'!J876,"",ABS(D$4-'Monitor Data'!J876)))</f>
        <v/>
      </c>
      <c r="E883" s="2" t="str">
        <f>IF(ISBLANK('Monitor Data'!K876),"",IF(E$4&gt;'Monitor Data'!K876,"",ABS(E$4-'Monitor Data'!K876)))</f>
        <v/>
      </c>
    </row>
    <row r="884" spans="1:5" x14ac:dyDescent="0.25">
      <c r="A884" s="4">
        <v>45072</v>
      </c>
      <c r="B884" s="2" t="str">
        <f>IF(OR('Monitor Data'!D877="",ISBLANK('Monitor Data'!D877)),"",IF(B$4&gt;'Monitor Data'!D877,"",ABS(B$4-'Monitor Data'!D877)))</f>
        <v/>
      </c>
      <c r="C884" s="2" t="str">
        <f>IF(OR('Monitor Data'!G877="",ISBLANK('Monitor Data'!G877)),"",IF(C$4&gt;'Monitor Data'!G877,"",ABS(C$4-'Monitor Data'!G877)))</f>
        <v/>
      </c>
      <c r="D884" s="2" t="str">
        <f>IF(OR('Monitor Data'!J877="",ISBLANK('Monitor Data'!J877)),"",IF(D$4&gt;'Monitor Data'!J877,"",ABS(D$4-'Monitor Data'!J877)))</f>
        <v/>
      </c>
      <c r="E884" s="2" t="str">
        <f>IF(ISBLANK('Monitor Data'!K877),"",IF(E$4&gt;'Monitor Data'!K877,"",ABS(E$4-'Monitor Data'!K877)))</f>
        <v/>
      </c>
    </row>
    <row r="885" spans="1:5" x14ac:dyDescent="0.25">
      <c r="A885" s="4">
        <v>45073</v>
      </c>
      <c r="B885" s="2">
        <f>IF(OR('Monitor Data'!D878="",ISBLANK('Monitor Data'!D878)),"",IF(B$4&gt;'Monitor Data'!D878,"",ABS(B$4-'Monitor Data'!D878)))</f>
        <v>7.5500000000000007</v>
      </c>
      <c r="C885" s="2">
        <f>IF(OR('Monitor Data'!G878="",ISBLANK('Monitor Data'!G878)),"",IF(C$4&gt;'Monitor Data'!G878,"",ABS(C$4-'Monitor Data'!G878)))</f>
        <v>13.850000000000001</v>
      </c>
      <c r="D885" s="2" t="str">
        <f>IF(OR('Monitor Data'!J878="",ISBLANK('Monitor Data'!J878)),"",IF(D$4&gt;'Monitor Data'!J878,"",ABS(D$4-'Monitor Data'!J878)))</f>
        <v/>
      </c>
      <c r="E885" s="2">
        <f>IF(ISBLANK('Monitor Data'!K878),"",IF(E$4&gt;'Monitor Data'!K878,"",ABS(E$4-'Monitor Data'!K878)))</f>
        <v>10.3</v>
      </c>
    </row>
    <row r="886" spans="1:5" x14ac:dyDescent="0.25">
      <c r="A886" s="4">
        <v>45074</v>
      </c>
      <c r="B886" s="2" t="str">
        <f>IF(OR('Monitor Data'!D879="",ISBLANK('Monitor Data'!D879)),"",IF(B$4&gt;'Monitor Data'!D879,"",ABS(B$4-'Monitor Data'!D879)))</f>
        <v/>
      </c>
      <c r="C886" s="2" t="str">
        <f>IF(OR('Monitor Data'!G879="",ISBLANK('Monitor Data'!G879)),"",IF(C$4&gt;'Monitor Data'!G879,"",ABS(C$4-'Monitor Data'!G879)))</f>
        <v/>
      </c>
      <c r="D886" s="2" t="str">
        <f>IF(OR('Monitor Data'!J879="",ISBLANK('Monitor Data'!J879)),"",IF(D$4&gt;'Monitor Data'!J879,"",ABS(D$4-'Monitor Data'!J879)))</f>
        <v/>
      </c>
      <c r="E886" s="2" t="str">
        <f>IF(ISBLANK('Monitor Data'!K879),"",IF(E$4&gt;'Monitor Data'!K879,"",ABS(E$4-'Monitor Data'!K879)))</f>
        <v/>
      </c>
    </row>
    <row r="887" spans="1:5" x14ac:dyDescent="0.25">
      <c r="A887" s="4">
        <v>45075</v>
      </c>
      <c r="B887" s="2" t="str">
        <f>IF(OR('Monitor Data'!D880="",ISBLANK('Monitor Data'!D880)),"",IF(B$4&gt;'Monitor Data'!D880,"",ABS(B$4-'Monitor Data'!D880)))</f>
        <v/>
      </c>
      <c r="C887" s="2" t="str">
        <f>IF(OR('Monitor Data'!G880="",ISBLANK('Monitor Data'!G880)),"",IF(C$4&gt;'Monitor Data'!G880,"",ABS(C$4-'Monitor Data'!G880)))</f>
        <v/>
      </c>
      <c r="D887" s="2" t="str">
        <f>IF(OR('Monitor Data'!J880="",ISBLANK('Monitor Data'!J880)),"",IF(D$4&gt;'Monitor Data'!J880,"",ABS(D$4-'Monitor Data'!J880)))</f>
        <v/>
      </c>
      <c r="E887" s="2" t="str">
        <f>IF(ISBLANK('Monitor Data'!K880),"",IF(E$4&gt;'Monitor Data'!K880,"",ABS(E$4-'Monitor Data'!K880)))</f>
        <v/>
      </c>
    </row>
    <row r="888" spans="1:5" x14ac:dyDescent="0.25">
      <c r="A888" s="4">
        <v>45076</v>
      </c>
      <c r="B888" s="2">
        <f>IF(OR('Monitor Data'!D881="",ISBLANK('Monitor Data'!D881)),"",IF(B$4&gt;'Monitor Data'!D881,"",ABS(B$4-'Monitor Data'!D881)))</f>
        <v>23.099999999999994</v>
      </c>
      <c r="C888" s="2">
        <f>IF(OR('Monitor Data'!G881="",ISBLANK('Monitor Data'!G881)),"",IF(C$4&gt;'Monitor Data'!G881,"",ABS(C$4-'Monitor Data'!G881)))</f>
        <v>11.8</v>
      </c>
      <c r="D888" s="2">
        <f>IF(OR('Monitor Data'!J881="",ISBLANK('Monitor Data'!J881)),"",IF(D$4&gt;'Monitor Data'!J881,"",ABS(D$4-'Monitor Data'!J881)))</f>
        <v>7.8000000000000043</v>
      </c>
      <c r="E888" s="2">
        <f>IF(ISBLANK('Monitor Data'!K881),"",IF(E$4&gt;'Monitor Data'!K881,"",ABS(E$4-'Monitor Data'!K881)))</f>
        <v>9</v>
      </c>
    </row>
    <row r="889" spans="1:5" x14ac:dyDescent="0.25">
      <c r="A889" s="4">
        <v>45077</v>
      </c>
      <c r="B889" s="2" t="str">
        <f>IF(OR('Monitor Data'!D882="",ISBLANK('Monitor Data'!D882)),"",IF(B$4&gt;'Monitor Data'!D882,"",ABS(B$4-'Monitor Data'!D882)))</f>
        <v/>
      </c>
      <c r="C889" s="2" t="str">
        <f>IF(OR('Monitor Data'!G882="",ISBLANK('Monitor Data'!G882)),"",IF(C$4&gt;'Monitor Data'!G882,"",ABS(C$4-'Monitor Data'!G882)))</f>
        <v/>
      </c>
      <c r="D889" s="2" t="str">
        <f>IF(OR('Monitor Data'!J882="",ISBLANK('Monitor Data'!J882)),"",IF(D$4&gt;'Monitor Data'!J882,"",ABS(D$4-'Monitor Data'!J882)))</f>
        <v/>
      </c>
      <c r="E889" s="2" t="str">
        <f>IF(ISBLANK('Monitor Data'!K882),"",IF(E$4&gt;'Monitor Data'!K882,"",ABS(E$4-'Monitor Data'!K882)))</f>
        <v/>
      </c>
    </row>
    <row r="890" spans="1:5" x14ac:dyDescent="0.25">
      <c r="A890" s="4">
        <v>45078</v>
      </c>
      <c r="B890" s="2" t="str">
        <f>IF(OR('Monitor Data'!D883="",ISBLANK('Monitor Data'!D883)),"",IF(B$4&gt;'Monitor Data'!D883,"",ABS(B$4-'Monitor Data'!D883)))</f>
        <v/>
      </c>
      <c r="C890" s="2" t="str">
        <f>IF(OR('Monitor Data'!G883="",ISBLANK('Monitor Data'!G883)),"",IF(C$4&gt;'Monitor Data'!G883,"",ABS(C$4-'Monitor Data'!G883)))</f>
        <v/>
      </c>
      <c r="D890" s="2" t="str">
        <f>IF(OR('Monitor Data'!J883="",ISBLANK('Monitor Data'!J883)),"",IF(D$4&gt;'Monitor Data'!J883,"",ABS(D$4-'Monitor Data'!J883)))</f>
        <v/>
      </c>
      <c r="E890" s="2" t="str">
        <f>IF(ISBLANK('Monitor Data'!K883),"",IF(E$4&gt;'Monitor Data'!K883,"",ABS(E$4-'Monitor Data'!K883)))</f>
        <v/>
      </c>
    </row>
    <row r="891" spans="1:5" x14ac:dyDescent="0.25">
      <c r="A891" s="4">
        <v>45079</v>
      </c>
      <c r="B891" s="2" t="str">
        <f>IF(OR('Monitor Data'!D884="",ISBLANK('Monitor Data'!D884)),"",IF(B$4&gt;'Monitor Data'!D884,"",ABS(B$4-'Monitor Data'!D884)))</f>
        <v/>
      </c>
      <c r="C891" s="2">
        <f>IF(OR('Monitor Data'!G884="",ISBLANK('Monitor Data'!G884)),"",IF(C$4&gt;'Monitor Data'!G884,"",ABS(C$4-'Monitor Data'!G884)))</f>
        <v>9.1499999999999986</v>
      </c>
      <c r="D891" s="2">
        <f>IF(OR('Monitor Data'!J884="",ISBLANK('Monitor Data'!J884)),"",IF(D$4&gt;'Monitor Data'!J884,"",ABS(D$4-'Monitor Data'!J884)))</f>
        <v>3.0000000000000036</v>
      </c>
      <c r="E891" s="2">
        <f>IF(ISBLANK('Monitor Data'!K884),"",IF(E$4&gt;'Monitor Data'!K884,"",ABS(E$4-'Monitor Data'!K884)))</f>
        <v>4.1000000000000014</v>
      </c>
    </row>
    <row r="892" spans="1:5" x14ac:dyDescent="0.25">
      <c r="A892" s="4">
        <v>45080</v>
      </c>
      <c r="B892" s="2" t="str">
        <f>IF(OR('Monitor Data'!D885="",ISBLANK('Monitor Data'!D885)),"",IF(B$4&gt;'Monitor Data'!D885,"",ABS(B$4-'Monitor Data'!D885)))</f>
        <v/>
      </c>
      <c r="C892" s="2" t="str">
        <f>IF(OR('Monitor Data'!G885="",ISBLANK('Monitor Data'!G885)),"",IF(C$4&gt;'Monitor Data'!G885,"",ABS(C$4-'Monitor Data'!G885)))</f>
        <v/>
      </c>
      <c r="D892" s="2" t="str">
        <f>IF(OR('Monitor Data'!J885="",ISBLANK('Monitor Data'!J885)),"",IF(D$4&gt;'Monitor Data'!J885,"",ABS(D$4-'Monitor Data'!J885)))</f>
        <v/>
      </c>
      <c r="E892" s="2" t="str">
        <f>IF(ISBLANK('Monitor Data'!K885),"",IF(E$4&gt;'Monitor Data'!K885,"",ABS(E$4-'Monitor Data'!K885)))</f>
        <v/>
      </c>
    </row>
    <row r="893" spans="1:5" x14ac:dyDescent="0.25">
      <c r="A893" s="4">
        <v>45081</v>
      </c>
      <c r="B893" s="2" t="str">
        <f>IF(OR('Monitor Data'!D886="",ISBLANK('Monitor Data'!D886)),"",IF(B$4&gt;'Monitor Data'!D886,"",ABS(B$4-'Monitor Data'!D886)))</f>
        <v/>
      </c>
      <c r="C893" s="2" t="str">
        <f>IF(OR('Monitor Data'!G886="",ISBLANK('Monitor Data'!G886)),"",IF(C$4&gt;'Monitor Data'!G886,"",ABS(C$4-'Monitor Data'!G886)))</f>
        <v/>
      </c>
      <c r="D893" s="2" t="str">
        <f>IF(OR('Monitor Data'!J886="",ISBLANK('Monitor Data'!J886)),"",IF(D$4&gt;'Monitor Data'!J886,"",ABS(D$4-'Monitor Data'!J886)))</f>
        <v/>
      </c>
      <c r="E893" s="2" t="str">
        <f>IF(ISBLANK('Monitor Data'!K886),"",IF(E$4&gt;'Monitor Data'!K886,"",ABS(E$4-'Monitor Data'!K886)))</f>
        <v/>
      </c>
    </row>
    <row r="894" spans="1:5" x14ac:dyDescent="0.25">
      <c r="A894" s="4">
        <v>45082</v>
      </c>
      <c r="B894" s="2">
        <f>IF(OR('Monitor Data'!D887="",ISBLANK('Monitor Data'!D887)),"",IF(B$4&gt;'Monitor Data'!D887,"",ABS(B$4-'Monitor Data'!D887)))</f>
        <v>21.450000000000003</v>
      </c>
      <c r="C894" s="2">
        <f>IF(OR('Monitor Data'!G887="",ISBLANK('Monitor Data'!G887)),"",IF(C$4&gt;'Monitor Data'!G887,"",ABS(C$4-'Monitor Data'!G887)))</f>
        <v>31</v>
      </c>
      <c r="D894" s="2">
        <f>IF(OR('Monitor Data'!J887="",ISBLANK('Monitor Data'!J887)),"",IF(D$4&gt;'Monitor Data'!J887,"",ABS(D$4-'Monitor Data'!J887)))</f>
        <v>9.2500000000000036</v>
      </c>
      <c r="E894" s="2">
        <f>IF(ISBLANK('Monitor Data'!K887),"",IF(E$4&gt;'Monitor Data'!K887,"",ABS(E$4-'Monitor Data'!K887)))</f>
        <v>13</v>
      </c>
    </row>
    <row r="895" spans="1:5" x14ac:dyDescent="0.25">
      <c r="A895" s="4">
        <v>45083</v>
      </c>
      <c r="B895" s="2" t="str">
        <f>IF(OR('Monitor Data'!D888="",ISBLANK('Monitor Data'!D888)),"",IF(B$4&gt;'Monitor Data'!D888,"",ABS(B$4-'Monitor Data'!D888)))</f>
        <v/>
      </c>
      <c r="C895" s="2" t="str">
        <f>IF(OR('Monitor Data'!G888="",ISBLANK('Monitor Data'!G888)),"",IF(C$4&gt;'Monitor Data'!G888,"",ABS(C$4-'Monitor Data'!G888)))</f>
        <v/>
      </c>
      <c r="D895" s="2" t="str">
        <f>IF(OR('Monitor Data'!J888="",ISBLANK('Monitor Data'!J888)),"",IF(D$4&gt;'Monitor Data'!J888,"",ABS(D$4-'Monitor Data'!J888)))</f>
        <v/>
      </c>
      <c r="E895" s="2" t="str">
        <f>IF(ISBLANK('Monitor Data'!K888),"",IF(E$4&gt;'Monitor Data'!K888,"",ABS(E$4-'Monitor Data'!K888)))</f>
        <v/>
      </c>
    </row>
    <row r="896" spans="1:5" x14ac:dyDescent="0.25">
      <c r="A896" s="4">
        <v>45084</v>
      </c>
      <c r="B896" s="2" t="str">
        <f>IF(OR('Monitor Data'!D889="",ISBLANK('Monitor Data'!D889)),"",IF(B$4&gt;'Monitor Data'!D889,"",ABS(B$4-'Monitor Data'!D889)))</f>
        <v/>
      </c>
      <c r="C896" s="2" t="str">
        <f>IF(OR('Monitor Data'!G889="",ISBLANK('Monitor Data'!G889)),"",IF(C$4&gt;'Monitor Data'!G889,"",ABS(C$4-'Monitor Data'!G889)))</f>
        <v/>
      </c>
      <c r="D896" s="2" t="str">
        <f>IF(OR('Monitor Data'!J889="",ISBLANK('Monitor Data'!J889)),"",IF(D$4&gt;'Monitor Data'!J889,"",ABS(D$4-'Monitor Data'!J889)))</f>
        <v/>
      </c>
      <c r="E896" s="2" t="str">
        <f>IF(ISBLANK('Monitor Data'!K889),"",IF(E$4&gt;'Monitor Data'!K889,"",ABS(E$4-'Monitor Data'!K889)))</f>
        <v/>
      </c>
    </row>
    <row r="897" spans="1:5" x14ac:dyDescent="0.25">
      <c r="A897" s="4">
        <v>45085</v>
      </c>
      <c r="B897" s="2" t="str">
        <f>IF(OR('Monitor Data'!D890="",ISBLANK('Monitor Data'!D890)),"",IF(B$4&gt;'Monitor Data'!D890,"",ABS(B$4-'Monitor Data'!D890)))</f>
        <v/>
      </c>
      <c r="C897" s="2">
        <f>IF(OR('Monitor Data'!G890="",ISBLANK('Monitor Data'!G890)),"",IF(C$4&gt;'Monitor Data'!G890,"",ABS(C$4-'Monitor Data'!G890)))</f>
        <v>13.350000000000001</v>
      </c>
      <c r="D897" s="2">
        <f>IF(OR('Monitor Data'!J890="",ISBLANK('Monitor Data'!J890)),"",IF(D$4&gt;'Monitor Data'!J890,"",ABS(D$4-'Monitor Data'!J890)))</f>
        <v>2.8000000000000043</v>
      </c>
      <c r="E897" s="2">
        <f>IF(ISBLANK('Monitor Data'!K890),"",IF(E$4&gt;'Monitor Data'!K890,"",ABS(E$4-'Monitor Data'!K890)))</f>
        <v>10.7</v>
      </c>
    </row>
    <row r="898" spans="1:5" x14ac:dyDescent="0.25">
      <c r="A898" s="4">
        <v>45086</v>
      </c>
      <c r="B898" s="2" t="str">
        <f>IF(OR('Monitor Data'!D891="",ISBLANK('Monitor Data'!D891)),"",IF(B$4&gt;'Monitor Data'!D891,"",ABS(B$4-'Monitor Data'!D891)))</f>
        <v/>
      </c>
      <c r="C898" s="2" t="str">
        <f>IF(OR('Monitor Data'!G891="",ISBLANK('Monitor Data'!G891)),"",IF(C$4&gt;'Monitor Data'!G891,"",ABS(C$4-'Monitor Data'!G891)))</f>
        <v/>
      </c>
      <c r="D898" s="2" t="str">
        <f>IF(OR('Monitor Data'!J891="",ISBLANK('Monitor Data'!J891)),"",IF(D$4&gt;'Monitor Data'!J891,"",ABS(D$4-'Monitor Data'!J891)))</f>
        <v/>
      </c>
      <c r="E898" s="2" t="str">
        <f>IF(ISBLANK('Monitor Data'!K891),"",IF(E$4&gt;'Monitor Data'!K891,"",ABS(E$4-'Monitor Data'!K891)))</f>
        <v/>
      </c>
    </row>
    <row r="899" spans="1:5" x14ac:dyDescent="0.25">
      <c r="A899" s="4">
        <v>45087</v>
      </c>
      <c r="B899" s="2" t="str">
        <f>IF(OR('Monitor Data'!D892="",ISBLANK('Monitor Data'!D892)),"",IF(B$4&gt;'Monitor Data'!D892,"",ABS(B$4-'Monitor Data'!D892)))</f>
        <v/>
      </c>
      <c r="C899" s="2" t="str">
        <f>IF(OR('Monitor Data'!G892="",ISBLANK('Monitor Data'!G892)),"",IF(C$4&gt;'Monitor Data'!G892,"",ABS(C$4-'Monitor Data'!G892)))</f>
        <v/>
      </c>
      <c r="D899" s="2" t="str">
        <f>IF(OR('Monitor Data'!J892="",ISBLANK('Monitor Data'!J892)),"",IF(D$4&gt;'Monitor Data'!J892,"",ABS(D$4-'Monitor Data'!J892)))</f>
        <v/>
      </c>
      <c r="E899" s="2" t="str">
        <f>IF(ISBLANK('Monitor Data'!K892),"",IF(E$4&gt;'Monitor Data'!K892,"",ABS(E$4-'Monitor Data'!K892)))</f>
        <v/>
      </c>
    </row>
    <row r="900" spans="1:5" x14ac:dyDescent="0.25">
      <c r="A900" s="4">
        <v>45088</v>
      </c>
      <c r="B900" s="2" t="str">
        <f>IF(OR('Monitor Data'!D893="",ISBLANK('Monitor Data'!D893)),"",IF(B$4&gt;'Monitor Data'!D893,"",ABS(B$4-'Monitor Data'!D893)))</f>
        <v/>
      </c>
      <c r="C900" s="2" t="str">
        <f>IF(OR('Monitor Data'!G893="",ISBLANK('Monitor Data'!G893)),"",IF(C$4&gt;'Monitor Data'!G893,"",ABS(C$4-'Monitor Data'!G893)))</f>
        <v/>
      </c>
      <c r="D900" s="2" t="str">
        <f>IF(OR('Monitor Data'!J893="",ISBLANK('Monitor Data'!J893)),"",IF(D$4&gt;'Monitor Data'!J893,"",ABS(D$4-'Monitor Data'!J893)))</f>
        <v/>
      </c>
      <c r="E900" s="2">
        <f>IF(ISBLANK('Monitor Data'!K893),"",IF(E$4&gt;'Monitor Data'!K893,"",ABS(E$4-'Monitor Data'!K893)))</f>
        <v>0.5</v>
      </c>
    </row>
    <row r="901" spans="1:5" x14ac:dyDescent="0.25">
      <c r="A901" s="4">
        <v>45089</v>
      </c>
      <c r="B901" s="2" t="str">
        <f>IF(OR('Monitor Data'!D894="",ISBLANK('Monitor Data'!D894)),"",IF(B$4&gt;'Monitor Data'!D894,"",ABS(B$4-'Monitor Data'!D894)))</f>
        <v/>
      </c>
      <c r="C901" s="2" t="str">
        <f>IF(OR('Monitor Data'!G894="",ISBLANK('Monitor Data'!G894)),"",IF(C$4&gt;'Monitor Data'!G894,"",ABS(C$4-'Monitor Data'!G894)))</f>
        <v/>
      </c>
      <c r="D901" s="2" t="str">
        <f>IF(OR('Monitor Data'!J894="",ISBLANK('Monitor Data'!J894)),"",IF(D$4&gt;'Monitor Data'!J894,"",ABS(D$4-'Monitor Data'!J894)))</f>
        <v/>
      </c>
      <c r="E901" s="2" t="str">
        <f>IF(ISBLANK('Monitor Data'!K894),"",IF(E$4&gt;'Monitor Data'!K894,"",ABS(E$4-'Monitor Data'!K894)))</f>
        <v/>
      </c>
    </row>
    <row r="902" spans="1:5" x14ac:dyDescent="0.25">
      <c r="A902" s="4">
        <v>45090</v>
      </c>
      <c r="B902" s="2" t="str">
        <f>IF(OR('Monitor Data'!D895="",ISBLANK('Monitor Data'!D895)),"",IF(B$4&gt;'Monitor Data'!D895,"",ABS(B$4-'Monitor Data'!D895)))</f>
        <v/>
      </c>
      <c r="C902" s="2" t="str">
        <f>IF(OR('Monitor Data'!G895="",ISBLANK('Monitor Data'!G895)),"",IF(C$4&gt;'Monitor Data'!G895,"",ABS(C$4-'Monitor Data'!G895)))</f>
        <v/>
      </c>
      <c r="D902" s="2" t="str">
        <f>IF(OR('Monitor Data'!J895="",ISBLANK('Monitor Data'!J895)),"",IF(D$4&gt;'Monitor Data'!J895,"",ABS(D$4-'Monitor Data'!J895)))</f>
        <v/>
      </c>
      <c r="E902" s="2" t="str">
        <f>IF(ISBLANK('Monitor Data'!K895),"",IF(E$4&gt;'Monitor Data'!K895,"",ABS(E$4-'Monitor Data'!K895)))</f>
        <v/>
      </c>
    </row>
    <row r="903" spans="1:5" x14ac:dyDescent="0.25">
      <c r="A903" s="4">
        <v>45091</v>
      </c>
      <c r="B903" s="2" t="str">
        <f>IF(OR('Monitor Data'!D896="",ISBLANK('Monitor Data'!D896)),"",IF(B$4&gt;'Monitor Data'!D896,"",ABS(B$4-'Monitor Data'!D896)))</f>
        <v/>
      </c>
      <c r="C903" s="2">
        <f>IF(OR('Monitor Data'!G896="",ISBLANK('Monitor Data'!G896)),"",IF(C$4&gt;'Monitor Data'!G896,"",ABS(C$4-'Monitor Data'!G896)))</f>
        <v>11.25</v>
      </c>
      <c r="D903" s="2">
        <f>IF(OR('Monitor Data'!J896="",ISBLANK('Monitor Data'!J896)),"",IF(D$4&gt;'Monitor Data'!J896,"",ABS(D$4-'Monitor Data'!J896)))</f>
        <v>22.6</v>
      </c>
      <c r="E903" s="2">
        <f>IF(ISBLANK('Monitor Data'!K896),"",IF(E$4&gt;'Monitor Data'!K896,"",ABS(E$4-'Monitor Data'!K896)))</f>
        <v>10.199999999999999</v>
      </c>
    </row>
    <row r="904" spans="1:5" x14ac:dyDescent="0.25">
      <c r="A904" s="4">
        <v>45092</v>
      </c>
      <c r="B904" s="2">
        <f>IF(OR('Monitor Data'!D897="",ISBLANK('Monitor Data'!D897)),"",IF(B$4&gt;'Monitor Data'!D897,"",ABS(B$4-'Monitor Data'!D897)))</f>
        <v>49.25</v>
      </c>
      <c r="C904" s="2" t="str">
        <f>IF(OR('Monitor Data'!G897="",ISBLANK('Monitor Data'!G897)),"",IF(C$4&gt;'Monitor Data'!G897,"",ABS(C$4-'Monitor Data'!G897)))</f>
        <v/>
      </c>
      <c r="D904" s="2" t="str">
        <f>IF(OR('Monitor Data'!J897="",ISBLANK('Monitor Data'!J897)),"",IF(D$4&gt;'Monitor Data'!J897,"",ABS(D$4-'Monitor Data'!J897)))</f>
        <v/>
      </c>
      <c r="E904" s="2" t="str">
        <f>IF(ISBLANK('Monitor Data'!K897),"",IF(E$4&gt;'Monitor Data'!K897,"",ABS(E$4-'Monitor Data'!K897)))</f>
        <v/>
      </c>
    </row>
    <row r="905" spans="1:5" x14ac:dyDescent="0.25">
      <c r="A905" s="4">
        <v>45093</v>
      </c>
      <c r="B905" s="2">
        <f>IF(OR('Monitor Data'!D898="",ISBLANK('Monitor Data'!D898)),"",IF(B$4&gt;'Monitor Data'!D898,"",ABS(B$4-'Monitor Data'!D898)))</f>
        <v>7.4499999999999993</v>
      </c>
      <c r="C905" s="2" t="str">
        <f>IF(OR('Monitor Data'!G898="",ISBLANK('Monitor Data'!G898)),"",IF(C$4&gt;'Monitor Data'!G898,"",ABS(C$4-'Monitor Data'!G898)))</f>
        <v/>
      </c>
      <c r="D905" s="2" t="str">
        <f>IF(OR('Monitor Data'!J898="",ISBLANK('Monitor Data'!J898)),"",IF(D$4&gt;'Monitor Data'!J898,"",ABS(D$4-'Monitor Data'!J898)))</f>
        <v/>
      </c>
      <c r="E905" s="2" t="str">
        <f>IF(ISBLANK('Monitor Data'!K898),"",IF(E$4&gt;'Monitor Data'!K898,"",ABS(E$4-'Monitor Data'!K898)))</f>
        <v/>
      </c>
    </row>
    <row r="906" spans="1:5" x14ac:dyDescent="0.25">
      <c r="A906" s="4">
        <v>45094</v>
      </c>
      <c r="B906" s="2">
        <f>IF(OR('Monitor Data'!D899="",ISBLANK('Monitor Data'!D899)),"",IF(B$4&gt;'Monitor Data'!D899,"",ABS(B$4-'Monitor Data'!D899)))</f>
        <v>13.399999999999999</v>
      </c>
      <c r="C906" s="2">
        <f>IF(OR('Monitor Data'!G899="",ISBLANK('Monitor Data'!G899)),"",IF(C$4&gt;'Monitor Data'!G899,"",ABS(C$4-'Monitor Data'!G899)))</f>
        <v>20.350000000000001</v>
      </c>
      <c r="D906" s="2">
        <f>IF(OR('Monitor Data'!J899="",ISBLANK('Monitor Data'!J899)),"",IF(D$4&gt;'Monitor Data'!J899,"",ABS(D$4-'Monitor Data'!J899)))</f>
        <v>11.300000000000004</v>
      </c>
      <c r="E906" s="2">
        <f>IF(ISBLANK('Monitor Data'!K899),"",IF(E$4&gt;'Monitor Data'!K899,"",ABS(E$4-'Monitor Data'!K899)))</f>
        <v>10.7</v>
      </c>
    </row>
    <row r="907" spans="1:5" x14ac:dyDescent="0.25">
      <c r="A907" s="4">
        <v>45095</v>
      </c>
      <c r="B907" s="2">
        <f>IF(OR('Monitor Data'!D900="",ISBLANK('Monitor Data'!D900)),"",IF(B$4&gt;'Monitor Data'!D900,"",ABS(B$4-'Monitor Data'!D900)))</f>
        <v>5.4499999999999993</v>
      </c>
      <c r="C907" s="2" t="str">
        <f>IF(OR('Monitor Data'!G900="",ISBLANK('Monitor Data'!G900)),"",IF(C$4&gt;'Monitor Data'!G900,"",ABS(C$4-'Monitor Data'!G900)))</f>
        <v/>
      </c>
      <c r="D907" s="2" t="str">
        <f>IF(OR('Monitor Data'!J900="",ISBLANK('Monitor Data'!J900)),"",IF(D$4&gt;'Monitor Data'!J900,"",ABS(D$4-'Monitor Data'!J900)))</f>
        <v/>
      </c>
      <c r="E907" s="2" t="str">
        <f>IF(ISBLANK('Monitor Data'!K900),"",IF(E$4&gt;'Monitor Data'!K900,"",ABS(E$4-'Monitor Data'!K900)))</f>
        <v/>
      </c>
    </row>
    <row r="908" spans="1:5" x14ac:dyDescent="0.25">
      <c r="A908" s="4">
        <v>45096</v>
      </c>
      <c r="B908" s="2" t="str">
        <f>IF(OR('Monitor Data'!D901="",ISBLANK('Monitor Data'!D901)),"",IF(B$4&gt;'Monitor Data'!D901,"",ABS(B$4-'Monitor Data'!D901)))</f>
        <v/>
      </c>
      <c r="C908" s="2" t="str">
        <f>IF(OR('Monitor Data'!G901="",ISBLANK('Monitor Data'!G901)),"",IF(C$4&gt;'Monitor Data'!G901,"",ABS(C$4-'Monitor Data'!G901)))</f>
        <v/>
      </c>
      <c r="D908" s="2" t="str">
        <f>IF(OR('Monitor Data'!J901="",ISBLANK('Monitor Data'!J901)),"",IF(D$4&gt;'Monitor Data'!J901,"",ABS(D$4-'Monitor Data'!J901)))</f>
        <v/>
      </c>
      <c r="E908" s="2" t="str">
        <f>IF(ISBLANK('Monitor Data'!K901),"",IF(E$4&gt;'Monitor Data'!K901,"",ABS(E$4-'Monitor Data'!K901)))</f>
        <v/>
      </c>
    </row>
    <row r="909" spans="1:5" x14ac:dyDescent="0.25">
      <c r="A909" s="4">
        <v>45097</v>
      </c>
      <c r="B909" s="2">
        <f>IF(OR('Monitor Data'!D902="",ISBLANK('Monitor Data'!D902)),"",IF(B$4&gt;'Monitor Data'!D902,"",ABS(B$4-'Monitor Data'!D902)))</f>
        <v>13.049999999999997</v>
      </c>
      <c r="C909" s="2">
        <f>IF(OR('Monitor Data'!G902="",ISBLANK('Monitor Data'!G902)),"",IF(C$4&gt;'Monitor Data'!G902,"",ABS(C$4-'Monitor Data'!G902)))</f>
        <v>19.549999999999997</v>
      </c>
      <c r="D909" s="2">
        <f>IF(OR('Monitor Data'!J902="",ISBLANK('Monitor Data'!J902)),"",IF(D$4&gt;'Monitor Data'!J902,"",ABS(D$4-'Monitor Data'!J902)))</f>
        <v>11.400000000000002</v>
      </c>
      <c r="E909" s="2">
        <f>IF(ISBLANK('Monitor Data'!K902),"",IF(E$4&gt;'Monitor Data'!K902,"",ABS(E$4-'Monitor Data'!K902)))</f>
        <v>16.7</v>
      </c>
    </row>
    <row r="910" spans="1:5" x14ac:dyDescent="0.25">
      <c r="A910" s="4">
        <v>45098</v>
      </c>
      <c r="B910" s="2" t="str">
        <f>IF(OR('Monitor Data'!D903="",ISBLANK('Monitor Data'!D903)),"",IF(B$4&gt;'Monitor Data'!D903,"",ABS(B$4-'Monitor Data'!D903)))</f>
        <v/>
      </c>
      <c r="C910" s="2" t="str">
        <f>IF(OR('Monitor Data'!G903="",ISBLANK('Monitor Data'!G903)),"",IF(C$4&gt;'Monitor Data'!G903,"",ABS(C$4-'Monitor Data'!G903)))</f>
        <v/>
      </c>
      <c r="D910" s="2" t="str">
        <f>IF(OR('Monitor Data'!J903="",ISBLANK('Monitor Data'!J903)),"",IF(D$4&gt;'Monitor Data'!J903,"",ABS(D$4-'Monitor Data'!J903)))</f>
        <v/>
      </c>
      <c r="E910" s="2" t="str">
        <f>IF(ISBLANK('Monitor Data'!K903),"",IF(E$4&gt;'Monitor Data'!K903,"",ABS(E$4-'Monitor Data'!K903)))</f>
        <v/>
      </c>
    </row>
    <row r="911" spans="1:5" x14ac:dyDescent="0.25">
      <c r="A911" s="4">
        <v>45099</v>
      </c>
      <c r="B911" s="2" t="str">
        <f>IF(OR('Monitor Data'!D904="",ISBLANK('Monitor Data'!D904)),"",IF(B$4&gt;'Monitor Data'!D904,"",ABS(B$4-'Monitor Data'!D904)))</f>
        <v/>
      </c>
      <c r="C911" s="2" t="str">
        <f>IF(OR('Monitor Data'!G904="",ISBLANK('Monitor Data'!G904)),"",IF(C$4&gt;'Monitor Data'!G904,"",ABS(C$4-'Monitor Data'!G904)))</f>
        <v/>
      </c>
      <c r="D911" s="2" t="str">
        <f>IF(OR('Monitor Data'!J904="",ISBLANK('Monitor Data'!J904)),"",IF(D$4&gt;'Monitor Data'!J904,"",ABS(D$4-'Monitor Data'!J904)))</f>
        <v/>
      </c>
      <c r="E911" s="2" t="str">
        <f>IF(ISBLANK('Monitor Data'!K904),"",IF(E$4&gt;'Monitor Data'!K904,"",ABS(E$4-'Monitor Data'!K904)))</f>
        <v/>
      </c>
    </row>
    <row r="912" spans="1:5" x14ac:dyDescent="0.25">
      <c r="A912" s="4">
        <v>45100</v>
      </c>
      <c r="B912" s="2">
        <f>IF(OR('Monitor Data'!D905="",ISBLANK('Monitor Data'!D905)),"",IF(B$4&gt;'Monitor Data'!D905,"",ABS(B$4-'Monitor Data'!D905)))</f>
        <v>19.600000000000001</v>
      </c>
      <c r="C912" s="2">
        <f>IF(OR('Monitor Data'!G905="",ISBLANK('Monitor Data'!G905)),"",IF(C$4&gt;'Monitor Data'!G905,"",ABS(C$4-'Monitor Data'!G905)))</f>
        <v>22.300000000000004</v>
      </c>
      <c r="D912" s="2">
        <f>IF(OR('Monitor Data'!J905="",ISBLANK('Monitor Data'!J905)),"",IF(D$4&gt;'Monitor Data'!J905,"",ABS(D$4-'Monitor Data'!J905)))</f>
        <v>15.000000000000004</v>
      </c>
      <c r="E912" s="2">
        <f>IF(ISBLANK('Monitor Data'!K905),"",IF(E$4&gt;'Monitor Data'!K905,"",ABS(E$4-'Monitor Data'!K905)))</f>
        <v>24.900000000000002</v>
      </c>
    </row>
    <row r="913" spans="1:5" x14ac:dyDescent="0.25">
      <c r="A913" s="4">
        <v>45101</v>
      </c>
      <c r="B913" s="2" t="str">
        <f>IF(OR('Monitor Data'!D906="",ISBLANK('Monitor Data'!D906)),"",IF(B$4&gt;'Monitor Data'!D906,"",ABS(B$4-'Monitor Data'!D906)))</f>
        <v/>
      </c>
      <c r="C913" s="2" t="str">
        <f>IF(OR('Monitor Data'!G906="",ISBLANK('Monitor Data'!G906)),"",IF(C$4&gt;'Monitor Data'!G906,"",ABS(C$4-'Monitor Data'!G906)))</f>
        <v/>
      </c>
      <c r="D913" s="2" t="str">
        <f>IF(OR('Monitor Data'!J906="",ISBLANK('Monitor Data'!J906)),"",IF(D$4&gt;'Monitor Data'!J906,"",ABS(D$4-'Monitor Data'!J906)))</f>
        <v/>
      </c>
      <c r="E913" s="2" t="str">
        <f>IF(ISBLANK('Monitor Data'!K906),"",IF(E$4&gt;'Monitor Data'!K906,"",ABS(E$4-'Monitor Data'!K906)))</f>
        <v/>
      </c>
    </row>
    <row r="914" spans="1:5" x14ac:dyDescent="0.25">
      <c r="A914" s="4">
        <v>45102</v>
      </c>
      <c r="B914" s="2" t="str">
        <f>IF(OR('Monitor Data'!D907="",ISBLANK('Monitor Data'!D907)),"",IF(B$4&gt;'Monitor Data'!D907,"",ABS(B$4-'Monitor Data'!D907)))</f>
        <v/>
      </c>
      <c r="C914" s="2" t="str">
        <f>IF(OR('Monitor Data'!G907="",ISBLANK('Monitor Data'!G907)),"",IF(C$4&gt;'Monitor Data'!G907,"",ABS(C$4-'Monitor Data'!G907)))</f>
        <v/>
      </c>
      <c r="D914" s="2" t="str">
        <f>IF(OR('Monitor Data'!J907="",ISBLANK('Monitor Data'!J907)),"",IF(D$4&gt;'Monitor Data'!J907,"",ABS(D$4-'Monitor Data'!J907)))</f>
        <v/>
      </c>
      <c r="E914" s="2" t="str">
        <f>IF(ISBLANK('Monitor Data'!K907),"",IF(E$4&gt;'Monitor Data'!K907,"",ABS(E$4-'Monitor Data'!K907)))</f>
        <v/>
      </c>
    </row>
    <row r="915" spans="1:5" x14ac:dyDescent="0.25">
      <c r="A915" s="4">
        <v>45103</v>
      </c>
      <c r="B915" s="2" t="str">
        <f>IF(OR('Monitor Data'!D908="",ISBLANK('Monitor Data'!D908)),"",IF(B$4&gt;'Monitor Data'!D908,"",ABS(B$4-'Monitor Data'!D908)))</f>
        <v/>
      </c>
      <c r="C915" s="2" t="str">
        <f>IF(OR('Monitor Data'!G908="",ISBLANK('Monitor Data'!G908)),"",IF(C$4&gt;'Monitor Data'!G908,"",ABS(C$4-'Monitor Data'!G908)))</f>
        <v/>
      </c>
      <c r="D915" s="2">
        <f>IF(OR('Monitor Data'!J908="",ISBLANK('Monitor Data'!J908)),"",IF(D$4&gt;'Monitor Data'!J908,"",ABS(D$4-'Monitor Data'!J908)))</f>
        <v>4.4000000000000021</v>
      </c>
      <c r="E915" s="2">
        <f>IF(ISBLANK('Monitor Data'!K908),"",IF(E$4&gt;'Monitor Data'!K908,"",ABS(E$4-'Monitor Data'!K908)))</f>
        <v>2.1000000000000014</v>
      </c>
    </row>
    <row r="916" spans="1:5" x14ac:dyDescent="0.25">
      <c r="A916" s="4">
        <v>45104</v>
      </c>
      <c r="B916" s="2" t="str">
        <f>IF(OR('Monitor Data'!D909="",ISBLANK('Monitor Data'!D909)),"",IF(B$4&gt;'Monitor Data'!D909,"",ABS(B$4-'Monitor Data'!D909)))</f>
        <v/>
      </c>
      <c r="C916" s="2" t="str">
        <f>IF(OR('Monitor Data'!G909="",ISBLANK('Monitor Data'!G909)),"",IF(C$4&gt;'Monitor Data'!G909,"",ABS(C$4-'Monitor Data'!G909)))</f>
        <v/>
      </c>
      <c r="D916" s="2" t="str">
        <f>IF(OR('Monitor Data'!J909="",ISBLANK('Monitor Data'!J909)),"",IF(D$4&gt;'Monitor Data'!J909,"",ABS(D$4-'Monitor Data'!J909)))</f>
        <v/>
      </c>
      <c r="E916" s="2" t="str">
        <f>IF(ISBLANK('Monitor Data'!K909),"",IF(E$4&gt;'Monitor Data'!K909,"",ABS(E$4-'Monitor Data'!K909)))</f>
        <v/>
      </c>
    </row>
    <row r="917" spans="1:5" x14ac:dyDescent="0.25">
      <c r="A917" s="4">
        <v>45105</v>
      </c>
      <c r="B917" s="2" t="str">
        <f>IF(OR('Monitor Data'!D910="",ISBLANK('Monitor Data'!D910)),"",IF(B$4&gt;'Monitor Data'!D910,"",ABS(B$4-'Monitor Data'!D910)))</f>
        <v/>
      </c>
      <c r="C917" s="2" t="str">
        <f>IF(OR('Monitor Data'!G910="",ISBLANK('Monitor Data'!G910)),"",IF(C$4&gt;'Monitor Data'!G910,"",ABS(C$4-'Monitor Data'!G910)))</f>
        <v/>
      </c>
      <c r="D917" s="2" t="str">
        <f>IF(OR('Monitor Data'!J910="",ISBLANK('Monitor Data'!J910)),"",IF(D$4&gt;'Monitor Data'!J910,"",ABS(D$4-'Monitor Data'!J910)))</f>
        <v/>
      </c>
      <c r="E917" s="2" t="str">
        <f>IF(ISBLANK('Monitor Data'!K910),"",IF(E$4&gt;'Monitor Data'!K910,"",ABS(E$4-'Monitor Data'!K910)))</f>
        <v/>
      </c>
    </row>
    <row r="918" spans="1:5" x14ac:dyDescent="0.25">
      <c r="A918" s="4">
        <v>45106</v>
      </c>
      <c r="B918" s="2">
        <f>IF(OR('Monitor Data'!D911="",ISBLANK('Monitor Data'!D911)),"",IF(B$4&gt;'Monitor Data'!D911,"",ABS(B$4-'Monitor Data'!D911)))</f>
        <v>106.75</v>
      </c>
      <c r="C918" s="2">
        <f>IF(OR('Monitor Data'!G911="",ISBLANK('Monitor Data'!G911)),"",IF(C$4&gt;'Monitor Data'!G911,"",ABS(C$4-'Monitor Data'!G911)))</f>
        <v>36.449999999999996</v>
      </c>
      <c r="D918" s="2">
        <f>IF(OR('Monitor Data'!J911="",ISBLANK('Monitor Data'!J911)),"",IF(D$4&gt;'Monitor Data'!J911,"",ABS(D$4-'Monitor Data'!J911)))</f>
        <v>63.750000000000014</v>
      </c>
      <c r="E918" s="2">
        <f>IF(ISBLANK('Monitor Data'!K911),"",IF(E$4&gt;'Monitor Data'!K911,"",ABS(E$4-'Monitor Data'!K911)))</f>
        <v>34.5</v>
      </c>
    </row>
    <row r="919" spans="1:5" x14ac:dyDescent="0.25">
      <c r="A919" s="4">
        <v>45107</v>
      </c>
      <c r="B919" s="2" t="str">
        <f>IF(OR('Monitor Data'!D912="",ISBLANK('Monitor Data'!D912)),"",IF(B$4&gt;'Monitor Data'!D912,"",ABS(B$4-'Monitor Data'!D912)))</f>
        <v/>
      </c>
      <c r="C919" s="2" t="str">
        <f>IF(OR('Monitor Data'!G912="",ISBLANK('Monitor Data'!G912)),"",IF(C$4&gt;'Monitor Data'!G912,"",ABS(C$4-'Monitor Data'!G912)))</f>
        <v/>
      </c>
      <c r="D919" s="2" t="str">
        <f>IF(OR('Monitor Data'!J912="",ISBLANK('Monitor Data'!J912)),"",IF(D$4&gt;'Monitor Data'!J912,"",ABS(D$4-'Monitor Data'!J912)))</f>
        <v/>
      </c>
      <c r="E919" s="2" t="str">
        <f>IF(ISBLANK('Monitor Data'!K912),"",IF(E$4&gt;'Monitor Data'!K912,"",ABS(E$4-'Monitor Data'!K912)))</f>
        <v/>
      </c>
    </row>
    <row r="920" spans="1:5" x14ac:dyDescent="0.25">
      <c r="A920" s="4">
        <v>45108</v>
      </c>
      <c r="B920" s="2" t="str">
        <f>IF(OR('Monitor Data'!D913="",ISBLANK('Monitor Data'!D913)),"",IF(B$4&gt;'Monitor Data'!D913,"",ABS(B$4-'Monitor Data'!D913)))</f>
        <v/>
      </c>
      <c r="C920" s="2" t="str">
        <f>IF(OR('Monitor Data'!G913="",ISBLANK('Monitor Data'!G913)),"",IF(C$4&gt;'Monitor Data'!G913,"",ABS(C$4-'Monitor Data'!G913)))</f>
        <v/>
      </c>
      <c r="D920" s="2" t="str">
        <f>IF(OR('Monitor Data'!J913="",ISBLANK('Monitor Data'!J913)),"",IF(D$4&gt;'Monitor Data'!J913,"",ABS(D$4-'Monitor Data'!J913)))</f>
        <v/>
      </c>
      <c r="E920" s="2" t="str">
        <f>IF(ISBLANK('Monitor Data'!K913),"",IF(E$4&gt;'Monitor Data'!K913,"",ABS(E$4-'Monitor Data'!K913)))</f>
        <v/>
      </c>
    </row>
    <row r="921" spans="1:5" x14ac:dyDescent="0.25">
      <c r="A921" s="4">
        <v>45109</v>
      </c>
      <c r="B921" s="2">
        <f>IF(OR('Monitor Data'!D914="",ISBLANK('Monitor Data'!D914)),"",IF(B$4&gt;'Monitor Data'!D914,"",ABS(B$4-'Monitor Data'!D914)))</f>
        <v>2.3500000000000014</v>
      </c>
      <c r="C921" s="2">
        <f>IF(OR('Monitor Data'!G914="",ISBLANK('Monitor Data'!G914)),"",IF(C$4&gt;'Monitor Data'!G914,"",ABS(C$4-'Monitor Data'!G914)))</f>
        <v>5.75</v>
      </c>
      <c r="D921" s="2" t="str">
        <f>IF(OR('Monitor Data'!J914="",ISBLANK('Monitor Data'!J914)),"",IF(D$4&gt;'Monitor Data'!J914,"",ABS(D$4-'Monitor Data'!J914)))</f>
        <v/>
      </c>
      <c r="E921" s="2">
        <f>IF(ISBLANK('Monitor Data'!K914),"",IF(E$4&gt;'Monitor Data'!K914,"",ABS(E$4-'Monitor Data'!K914)))</f>
        <v>1.4000000000000021</v>
      </c>
    </row>
    <row r="922" spans="1:5" x14ac:dyDescent="0.25">
      <c r="A922" s="4">
        <v>45110</v>
      </c>
      <c r="B922" s="2" t="str">
        <f>IF(OR('Monitor Data'!D915="",ISBLANK('Monitor Data'!D915)),"",IF(B$4&gt;'Monitor Data'!D915,"",ABS(B$4-'Monitor Data'!D915)))</f>
        <v/>
      </c>
      <c r="C922" s="2" t="str">
        <f>IF(OR('Monitor Data'!G915="",ISBLANK('Monitor Data'!G915)),"",IF(C$4&gt;'Monitor Data'!G915,"",ABS(C$4-'Monitor Data'!G915)))</f>
        <v/>
      </c>
      <c r="D922" s="2" t="str">
        <f>IF(OR('Monitor Data'!J915="",ISBLANK('Monitor Data'!J915)),"",IF(D$4&gt;'Monitor Data'!J915,"",ABS(D$4-'Monitor Data'!J915)))</f>
        <v/>
      </c>
      <c r="E922" s="2" t="str">
        <f>IF(ISBLANK('Monitor Data'!K915),"",IF(E$4&gt;'Monitor Data'!K915,"",ABS(E$4-'Monitor Data'!K915)))</f>
        <v/>
      </c>
    </row>
    <row r="923" spans="1:5" x14ac:dyDescent="0.25">
      <c r="A923" s="4">
        <v>45111</v>
      </c>
      <c r="B923" s="2" t="str">
        <f>IF(OR('Monitor Data'!D916="",ISBLANK('Monitor Data'!D916)),"",IF(B$4&gt;'Monitor Data'!D916,"",ABS(B$4-'Monitor Data'!D916)))</f>
        <v/>
      </c>
      <c r="C923" s="2" t="str">
        <f>IF(OR('Monitor Data'!G916="",ISBLANK('Monitor Data'!G916)),"",IF(C$4&gt;'Monitor Data'!G916,"",ABS(C$4-'Monitor Data'!G916)))</f>
        <v/>
      </c>
      <c r="D923" s="2" t="str">
        <f>IF(OR('Monitor Data'!J916="",ISBLANK('Monitor Data'!J916)),"",IF(D$4&gt;'Monitor Data'!J916,"",ABS(D$4-'Monitor Data'!J916)))</f>
        <v/>
      </c>
      <c r="E923" s="2" t="str">
        <f>IF(ISBLANK('Monitor Data'!K916),"",IF(E$4&gt;'Monitor Data'!K916,"",ABS(E$4-'Monitor Data'!K916)))</f>
        <v/>
      </c>
    </row>
    <row r="924" spans="1:5" x14ac:dyDescent="0.25">
      <c r="A924" s="4">
        <v>45112</v>
      </c>
      <c r="B924" s="2">
        <f>IF(OR('Monitor Data'!D917="",ISBLANK('Monitor Data'!D917)),"",IF(B$4&gt;'Monitor Data'!D917,"",ABS(B$4-'Monitor Data'!D917)))</f>
        <v>4.5</v>
      </c>
      <c r="C924" s="2" t="str">
        <f>IF(OR('Monitor Data'!G917="",ISBLANK('Monitor Data'!G917)),"",IF(C$4&gt;'Monitor Data'!G917,"",ABS(C$4-'Monitor Data'!G917)))</f>
        <v/>
      </c>
      <c r="D924" s="2">
        <f>IF(OR('Monitor Data'!J917="",ISBLANK('Monitor Data'!J917)),"",IF(D$4&gt;'Monitor Data'!J917,"",ABS(D$4-'Monitor Data'!J917)))</f>
        <v>7.9000000000000057</v>
      </c>
      <c r="E924" s="2">
        <f>IF(ISBLANK('Monitor Data'!K917),"",IF(E$4&gt;'Monitor Data'!K917,"",ABS(E$4-'Monitor Data'!K917)))</f>
        <v>5.6999999999999993</v>
      </c>
    </row>
    <row r="925" spans="1:5" x14ac:dyDescent="0.25">
      <c r="A925" s="4">
        <v>45113</v>
      </c>
      <c r="B925" s="2" t="str">
        <f>IF(OR('Monitor Data'!D918="",ISBLANK('Monitor Data'!D918)),"",IF(B$4&gt;'Monitor Data'!D918,"",ABS(B$4-'Monitor Data'!D918)))</f>
        <v/>
      </c>
      <c r="C925" s="2" t="str">
        <f>IF(OR('Monitor Data'!G918="",ISBLANK('Monitor Data'!G918)),"",IF(C$4&gt;'Monitor Data'!G918,"",ABS(C$4-'Monitor Data'!G918)))</f>
        <v/>
      </c>
      <c r="D925" s="2" t="str">
        <f>IF(OR('Monitor Data'!J918="",ISBLANK('Monitor Data'!J918)),"",IF(D$4&gt;'Monitor Data'!J918,"",ABS(D$4-'Monitor Data'!J918)))</f>
        <v/>
      </c>
      <c r="E925" s="2" t="str">
        <f>IF(ISBLANK('Monitor Data'!K918),"",IF(E$4&gt;'Monitor Data'!K918,"",ABS(E$4-'Monitor Data'!K918)))</f>
        <v/>
      </c>
    </row>
    <row r="926" spans="1:5" x14ac:dyDescent="0.25">
      <c r="A926" s="4">
        <v>45114</v>
      </c>
      <c r="B926" s="2" t="str">
        <f>IF(OR('Monitor Data'!D919="",ISBLANK('Monitor Data'!D919)),"",IF(B$4&gt;'Monitor Data'!D919,"",ABS(B$4-'Monitor Data'!D919)))</f>
        <v/>
      </c>
      <c r="C926" s="2" t="str">
        <f>IF(OR('Monitor Data'!G919="",ISBLANK('Monitor Data'!G919)),"",IF(C$4&gt;'Monitor Data'!G919,"",ABS(C$4-'Monitor Data'!G919)))</f>
        <v/>
      </c>
      <c r="D926" s="2" t="str">
        <f>IF(OR('Monitor Data'!J919="",ISBLANK('Monitor Data'!J919)),"",IF(D$4&gt;'Monitor Data'!J919,"",ABS(D$4-'Monitor Data'!J919)))</f>
        <v/>
      </c>
      <c r="E926" s="2" t="str">
        <f>IF(ISBLANK('Monitor Data'!K919),"",IF(E$4&gt;'Monitor Data'!K919,"",ABS(E$4-'Monitor Data'!K919)))</f>
        <v/>
      </c>
    </row>
    <row r="927" spans="1:5" x14ac:dyDescent="0.25">
      <c r="A927" s="4">
        <v>45115</v>
      </c>
      <c r="B927" s="2" t="str">
        <f>IF(OR('Monitor Data'!D920="",ISBLANK('Monitor Data'!D920)),"",IF(B$4&gt;'Monitor Data'!D920,"",ABS(B$4-'Monitor Data'!D920)))</f>
        <v/>
      </c>
      <c r="C927" s="2" t="str">
        <f>IF(OR('Monitor Data'!G920="",ISBLANK('Monitor Data'!G920)),"",IF(C$4&gt;'Monitor Data'!G920,"",ABS(C$4-'Monitor Data'!G920)))</f>
        <v/>
      </c>
      <c r="D927" s="2" t="str">
        <f>IF(OR('Monitor Data'!J920="",ISBLANK('Monitor Data'!J920)),"",IF(D$4&gt;'Monitor Data'!J920,"",ABS(D$4-'Monitor Data'!J920)))</f>
        <v/>
      </c>
      <c r="E927" s="2" t="str">
        <f>IF(ISBLANK('Monitor Data'!K920),"",IF(E$4&gt;'Monitor Data'!K920,"",ABS(E$4-'Monitor Data'!K920)))</f>
        <v/>
      </c>
    </row>
    <row r="928" spans="1:5" x14ac:dyDescent="0.25">
      <c r="A928" s="4">
        <v>45116</v>
      </c>
      <c r="B928" s="2" t="str">
        <f>IF(OR('Monitor Data'!D921="",ISBLANK('Monitor Data'!D921)),"",IF(B$4&gt;'Monitor Data'!D921,"",ABS(B$4-'Monitor Data'!D921)))</f>
        <v/>
      </c>
      <c r="C928" s="2" t="str">
        <f>IF(OR('Monitor Data'!G921="",ISBLANK('Monitor Data'!G921)),"",IF(C$4&gt;'Monitor Data'!G921,"",ABS(C$4-'Monitor Data'!G921)))</f>
        <v/>
      </c>
      <c r="D928" s="2" t="str">
        <f>IF(OR('Monitor Data'!J921="",ISBLANK('Monitor Data'!J921)),"",IF(D$4&gt;'Monitor Data'!J921,"",ABS(D$4-'Monitor Data'!J921)))</f>
        <v/>
      </c>
      <c r="E928" s="2" t="str">
        <f>IF(ISBLANK('Monitor Data'!K921),"",IF(E$4&gt;'Monitor Data'!K921,"",ABS(E$4-'Monitor Data'!K921)))</f>
        <v/>
      </c>
    </row>
    <row r="929" spans="1:5" x14ac:dyDescent="0.25">
      <c r="A929" s="4">
        <v>45117</v>
      </c>
      <c r="B929" s="2" t="str">
        <f>IF(OR('Monitor Data'!D922="",ISBLANK('Monitor Data'!D922)),"",IF(B$4&gt;'Monitor Data'!D922,"",ABS(B$4-'Monitor Data'!D922)))</f>
        <v/>
      </c>
      <c r="C929" s="2" t="str">
        <f>IF(OR('Monitor Data'!G922="",ISBLANK('Monitor Data'!G922)),"",IF(C$4&gt;'Monitor Data'!G922,"",ABS(C$4-'Monitor Data'!G922)))</f>
        <v/>
      </c>
      <c r="D929" s="2" t="str">
        <f>IF(OR('Monitor Data'!J922="",ISBLANK('Monitor Data'!J922)),"",IF(D$4&gt;'Monitor Data'!J922,"",ABS(D$4-'Monitor Data'!J922)))</f>
        <v/>
      </c>
      <c r="E929" s="2" t="str">
        <f>IF(ISBLANK('Monitor Data'!K922),"",IF(E$4&gt;'Monitor Data'!K922,"",ABS(E$4-'Monitor Data'!K922)))</f>
        <v/>
      </c>
    </row>
    <row r="930" spans="1:5" x14ac:dyDescent="0.25">
      <c r="A930" s="4">
        <v>45118</v>
      </c>
      <c r="B930" s="2">
        <f>IF(OR('Monitor Data'!D923="",ISBLANK('Monitor Data'!D923)),"",IF(B$4&gt;'Monitor Data'!D923,"",ABS(B$4-'Monitor Data'!D923)))</f>
        <v>11.2</v>
      </c>
      <c r="C930" s="2">
        <f>IF(OR('Monitor Data'!G923="",ISBLANK('Monitor Data'!G923)),"",IF(C$4&gt;'Monitor Data'!G923,"",ABS(C$4-'Monitor Data'!G923)))</f>
        <v>12.600000000000001</v>
      </c>
      <c r="D930" s="2">
        <f>IF(OR('Monitor Data'!J923="",ISBLANK('Monitor Data'!J923)),"",IF(D$4&gt;'Monitor Data'!J923,"",ABS(D$4-'Monitor Data'!J923)))</f>
        <v>10.600000000000001</v>
      </c>
      <c r="E930" s="2">
        <f>IF(ISBLANK('Monitor Data'!K923),"",IF(E$4&gt;'Monitor Data'!K923,"",ABS(E$4-'Monitor Data'!K923)))</f>
        <v>8.1000000000000014</v>
      </c>
    </row>
    <row r="931" spans="1:5" x14ac:dyDescent="0.25">
      <c r="A931" s="4">
        <v>45119</v>
      </c>
      <c r="B931" s="2" t="str">
        <f>IF(OR('Monitor Data'!D924="",ISBLANK('Monitor Data'!D924)),"",IF(B$4&gt;'Monitor Data'!D924,"",ABS(B$4-'Monitor Data'!D924)))</f>
        <v/>
      </c>
      <c r="C931" s="2" t="str">
        <f>IF(OR('Monitor Data'!G924="",ISBLANK('Monitor Data'!G924)),"",IF(C$4&gt;'Monitor Data'!G924,"",ABS(C$4-'Monitor Data'!G924)))</f>
        <v/>
      </c>
      <c r="D931" s="2" t="str">
        <f>IF(OR('Monitor Data'!J924="",ISBLANK('Monitor Data'!J924)),"",IF(D$4&gt;'Monitor Data'!J924,"",ABS(D$4-'Monitor Data'!J924)))</f>
        <v/>
      </c>
      <c r="E931" s="2" t="str">
        <f>IF(ISBLANK('Monitor Data'!K924),"",IF(E$4&gt;'Monitor Data'!K924,"",ABS(E$4-'Monitor Data'!K924)))</f>
        <v/>
      </c>
    </row>
    <row r="932" spans="1:5" x14ac:dyDescent="0.25">
      <c r="A932" s="4">
        <v>45120</v>
      </c>
      <c r="B932" s="2" t="str">
        <f>IF(OR('Monitor Data'!D925="",ISBLANK('Monitor Data'!D925)),"",IF(B$4&gt;'Monitor Data'!D925,"",ABS(B$4-'Monitor Data'!D925)))</f>
        <v/>
      </c>
      <c r="C932" s="2" t="str">
        <f>IF(OR('Monitor Data'!G925="",ISBLANK('Monitor Data'!G925)),"",IF(C$4&gt;'Monitor Data'!G925,"",ABS(C$4-'Monitor Data'!G925)))</f>
        <v/>
      </c>
      <c r="D932" s="2" t="str">
        <f>IF(OR('Monitor Data'!J925="",ISBLANK('Monitor Data'!J925)),"",IF(D$4&gt;'Monitor Data'!J925,"",ABS(D$4-'Monitor Data'!J925)))</f>
        <v/>
      </c>
      <c r="E932" s="2" t="str">
        <f>IF(ISBLANK('Monitor Data'!K925),"",IF(E$4&gt;'Monitor Data'!K925,"",ABS(E$4-'Monitor Data'!K925)))</f>
        <v/>
      </c>
    </row>
    <row r="933" spans="1:5" x14ac:dyDescent="0.25">
      <c r="A933" s="4">
        <v>45121</v>
      </c>
      <c r="B933" s="2" t="str">
        <f>IF(OR('Monitor Data'!D926="",ISBLANK('Monitor Data'!D926)),"",IF(B$4&gt;'Monitor Data'!D926,"",ABS(B$4-'Monitor Data'!D926)))</f>
        <v/>
      </c>
      <c r="C933" s="2" t="str">
        <f>IF(OR('Monitor Data'!G926="",ISBLANK('Monitor Data'!G926)),"",IF(C$4&gt;'Monitor Data'!G926,"",ABS(C$4-'Monitor Data'!G926)))</f>
        <v/>
      </c>
      <c r="D933" s="2">
        <f>IF(OR('Monitor Data'!J926="",ISBLANK('Monitor Data'!J926)),"",IF(D$4&gt;'Monitor Data'!J926,"",ABS(D$4-'Monitor Data'!J926)))</f>
        <v>0.40000000000000213</v>
      </c>
      <c r="E933" s="2">
        <f>IF(ISBLANK('Monitor Data'!K926),"",IF(E$4&gt;'Monitor Data'!K926,"",ABS(E$4-'Monitor Data'!K926)))</f>
        <v>3.5</v>
      </c>
    </row>
    <row r="934" spans="1:5" x14ac:dyDescent="0.25">
      <c r="A934" s="4">
        <v>45122</v>
      </c>
      <c r="B934" s="2" t="str">
        <f>IF(OR('Monitor Data'!D927="",ISBLANK('Monitor Data'!D927)),"",IF(B$4&gt;'Monitor Data'!D927,"",ABS(B$4-'Monitor Data'!D927)))</f>
        <v/>
      </c>
      <c r="C934" s="2" t="str">
        <f>IF(OR('Monitor Data'!G927="",ISBLANK('Monitor Data'!G927)),"",IF(C$4&gt;'Monitor Data'!G927,"",ABS(C$4-'Monitor Data'!G927)))</f>
        <v/>
      </c>
      <c r="D934" s="2" t="str">
        <f>IF(OR('Monitor Data'!J927="",ISBLANK('Monitor Data'!J927)),"",IF(D$4&gt;'Monitor Data'!J927,"",ABS(D$4-'Monitor Data'!J927)))</f>
        <v/>
      </c>
      <c r="E934" s="2" t="str">
        <f>IF(ISBLANK('Monitor Data'!K927),"",IF(E$4&gt;'Monitor Data'!K927,"",ABS(E$4-'Monitor Data'!K927)))</f>
        <v/>
      </c>
    </row>
    <row r="935" spans="1:5" x14ac:dyDescent="0.25">
      <c r="A935" s="4">
        <v>45123</v>
      </c>
      <c r="B935" s="2" t="str">
        <f>IF(OR('Monitor Data'!D928="",ISBLANK('Monitor Data'!D928)),"",IF(B$4&gt;'Monitor Data'!D928,"",ABS(B$4-'Monitor Data'!D928)))</f>
        <v/>
      </c>
      <c r="C935" s="2" t="str">
        <f>IF(OR('Monitor Data'!G928="",ISBLANK('Monitor Data'!G928)),"",IF(C$4&gt;'Monitor Data'!G928,"",ABS(C$4-'Monitor Data'!G928)))</f>
        <v/>
      </c>
      <c r="D935" s="2" t="str">
        <f>IF(OR('Monitor Data'!J928="",ISBLANK('Monitor Data'!J928)),"",IF(D$4&gt;'Monitor Data'!J928,"",ABS(D$4-'Monitor Data'!J928)))</f>
        <v/>
      </c>
      <c r="E935" s="2" t="str">
        <f>IF(ISBLANK('Monitor Data'!K928),"",IF(E$4&gt;'Monitor Data'!K928,"",ABS(E$4-'Monitor Data'!K928)))</f>
        <v/>
      </c>
    </row>
    <row r="936" spans="1:5" x14ac:dyDescent="0.25">
      <c r="A936" s="4">
        <v>45124</v>
      </c>
      <c r="B936" s="2">
        <f>IF(OR('Monitor Data'!D929="",ISBLANK('Monitor Data'!D929)),"",IF(B$4&gt;'Monitor Data'!D929,"",ABS(B$4-'Monitor Data'!D929)))</f>
        <v>7.75</v>
      </c>
      <c r="C936" s="2">
        <f>IF(OR('Monitor Data'!G929="",ISBLANK('Monitor Data'!G929)),"",IF(C$4&gt;'Monitor Data'!G929,"",ABS(C$4-'Monitor Data'!G929)))</f>
        <v>11.149999999999999</v>
      </c>
      <c r="D936" s="2">
        <f>IF(OR('Monitor Data'!J929="",ISBLANK('Monitor Data'!J929)),"",IF(D$4&gt;'Monitor Data'!J929,"",ABS(D$4-'Monitor Data'!J929)))</f>
        <v>15.500000000000004</v>
      </c>
      <c r="E936" s="2">
        <f>IF(ISBLANK('Monitor Data'!K929),"",IF(E$4&gt;'Monitor Data'!K929,"",ABS(E$4-'Monitor Data'!K929)))</f>
        <v>12.900000000000002</v>
      </c>
    </row>
    <row r="937" spans="1:5" x14ac:dyDescent="0.25">
      <c r="A937" s="4">
        <v>45125</v>
      </c>
      <c r="B937" s="2" t="str">
        <f>IF(OR('Monitor Data'!D930="",ISBLANK('Monitor Data'!D930)),"",IF(B$4&gt;'Monitor Data'!D930,"",ABS(B$4-'Monitor Data'!D930)))</f>
        <v/>
      </c>
      <c r="C937" s="2" t="str">
        <f>IF(OR('Monitor Data'!G930="",ISBLANK('Monitor Data'!G930)),"",IF(C$4&gt;'Monitor Data'!G930,"",ABS(C$4-'Monitor Data'!G930)))</f>
        <v/>
      </c>
      <c r="D937" s="2" t="str">
        <f>IF(OR('Monitor Data'!J930="",ISBLANK('Monitor Data'!J930)),"",IF(D$4&gt;'Monitor Data'!J930,"",ABS(D$4-'Monitor Data'!J930)))</f>
        <v/>
      </c>
      <c r="E937" s="2" t="str">
        <f>IF(ISBLANK('Monitor Data'!K930),"",IF(E$4&gt;'Monitor Data'!K930,"",ABS(E$4-'Monitor Data'!K930)))</f>
        <v/>
      </c>
    </row>
    <row r="938" spans="1:5" x14ac:dyDescent="0.25">
      <c r="A938" s="4">
        <v>45126</v>
      </c>
      <c r="B938" s="2" t="str">
        <f>IF(OR('Monitor Data'!D931="",ISBLANK('Monitor Data'!D931)),"",IF(B$4&gt;'Monitor Data'!D931,"",ABS(B$4-'Monitor Data'!D931)))</f>
        <v/>
      </c>
      <c r="C938" s="2" t="str">
        <f>IF(OR('Monitor Data'!G931="",ISBLANK('Monitor Data'!G931)),"",IF(C$4&gt;'Monitor Data'!G931,"",ABS(C$4-'Monitor Data'!G931)))</f>
        <v/>
      </c>
      <c r="D938" s="2" t="str">
        <f>IF(OR('Monitor Data'!J931="",ISBLANK('Monitor Data'!J931)),"",IF(D$4&gt;'Monitor Data'!J931,"",ABS(D$4-'Monitor Data'!J931)))</f>
        <v/>
      </c>
      <c r="E938" s="2" t="str">
        <f>IF(ISBLANK('Monitor Data'!K931),"",IF(E$4&gt;'Monitor Data'!K931,"",ABS(E$4-'Monitor Data'!K931)))</f>
        <v/>
      </c>
    </row>
    <row r="939" spans="1:5" x14ac:dyDescent="0.25">
      <c r="A939" s="4">
        <v>45127</v>
      </c>
      <c r="B939" s="2">
        <f>IF(OR('Monitor Data'!D932="",ISBLANK('Monitor Data'!D932)),"",IF(B$4&gt;'Monitor Data'!D932,"",ABS(B$4-'Monitor Data'!D932)))</f>
        <v>12.05</v>
      </c>
      <c r="C939" s="2">
        <f>IF(OR('Monitor Data'!G932="",ISBLANK('Monitor Data'!G932)),"",IF(C$4&gt;'Monitor Data'!G932,"",ABS(C$4-'Monitor Data'!G932)))</f>
        <v>6.75</v>
      </c>
      <c r="D939" s="2">
        <f>IF(OR('Monitor Data'!J932="",ISBLANK('Monitor Data'!J932)),"",IF(D$4&gt;'Monitor Data'!J932,"",ABS(D$4-'Monitor Data'!J932)))</f>
        <v>15.100000000000001</v>
      </c>
      <c r="E939" s="2">
        <f>IF(ISBLANK('Monitor Data'!K932),"",IF(E$4&gt;'Monitor Data'!K932,"",ABS(E$4-'Monitor Data'!K932)))</f>
        <v>19.7</v>
      </c>
    </row>
    <row r="940" spans="1:5" x14ac:dyDescent="0.25">
      <c r="A940" s="4">
        <v>45128</v>
      </c>
      <c r="B940" s="2" t="str">
        <f>IF(OR('Monitor Data'!D933="",ISBLANK('Monitor Data'!D933)),"",IF(B$4&gt;'Monitor Data'!D933,"",ABS(B$4-'Monitor Data'!D933)))</f>
        <v/>
      </c>
      <c r="C940" s="2" t="str">
        <f>IF(OR('Monitor Data'!G933="",ISBLANK('Monitor Data'!G933)),"",IF(C$4&gt;'Monitor Data'!G933,"",ABS(C$4-'Monitor Data'!G933)))</f>
        <v/>
      </c>
      <c r="D940" s="2" t="str">
        <f>IF(OR('Monitor Data'!J933="",ISBLANK('Monitor Data'!J933)),"",IF(D$4&gt;'Monitor Data'!J933,"",ABS(D$4-'Monitor Data'!J933)))</f>
        <v/>
      </c>
      <c r="E940" s="2" t="str">
        <f>IF(ISBLANK('Monitor Data'!K933),"",IF(E$4&gt;'Monitor Data'!K933,"",ABS(E$4-'Monitor Data'!K933)))</f>
        <v/>
      </c>
    </row>
    <row r="941" spans="1:5" x14ac:dyDescent="0.25">
      <c r="A941" s="4">
        <v>45129</v>
      </c>
      <c r="B941" s="2" t="str">
        <f>IF(OR('Monitor Data'!D934="",ISBLANK('Monitor Data'!D934)),"",IF(B$4&gt;'Monitor Data'!D934,"",ABS(B$4-'Monitor Data'!D934)))</f>
        <v/>
      </c>
      <c r="C941" s="2" t="str">
        <f>IF(OR('Monitor Data'!G934="",ISBLANK('Monitor Data'!G934)),"",IF(C$4&gt;'Monitor Data'!G934,"",ABS(C$4-'Monitor Data'!G934)))</f>
        <v/>
      </c>
      <c r="D941" s="2" t="str">
        <f>IF(OR('Monitor Data'!J934="",ISBLANK('Monitor Data'!J934)),"",IF(D$4&gt;'Monitor Data'!J934,"",ABS(D$4-'Monitor Data'!J934)))</f>
        <v/>
      </c>
      <c r="E941" s="2" t="str">
        <f>IF(ISBLANK('Monitor Data'!K934),"",IF(E$4&gt;'Monitor Data'!K934,"",ABS(E$4-'Monitor Data'!K934)))</f>
        <v/>
      </c>
    </row>
    <row r="942" spans="1:5" x14ac:dyDescent="0.25">
      <c r="A942" s="4">
        <v>45130</v>
      </c>
      <c r="B942" s="2">
        <f>IF(OR('Monitor Data'!D935="",ISBLANK('Monitor Data'!D935)),"",IF(B$4&gt;'Monitor Data'!D935,"",ABS(B$4-'Monitor Data'!D935)))</f>
        <v>7.5500000000000007</v>
      </c>
      <c r="C942" s="2">
        <f>IF(OR('Monitor Data'!G935="",ISBLANK('Monitor Data'!G935)),"",IF(C$4&gt;'Monitor Data'!G935,"",ABS(C$4-'Monitor Data'!G935)))</f>
        <v>15.100000000000001</v>
      </c>
      <c r="D942" s="2">
        <f>IF(OR('Monitor Data'!J935="",ISBLANK('Monitor Data'!J935)),"",IF(D$4&gt;'Monitor Data'!J935,"",ABS(D$4-'Monitor Data'!J935)))</f>
        <v>6.3000000000000043</v>
      </c>
      <c r="E942" s="2">
        <f>IF(ISBLANK('Monitor Data'!K935),"",IF(E$4&gt;'Monitor Data'!K935,"",ABS(E$4-'Monitor Data'!K935)))</f>
        <v>15.3</v>
      </c>
    </row>
    <row r="943" spans="1:5" x14ac:dyDescent="0.25">
      <c r="A943" s="4">
        <v>45131</v>
      </c>
      <c r="B943" s="2" t="str">
        <f>IF(OR('Monitor Data'!D936="",ISBLANK('Monitor Data'!D936)),"",IF(B$4&gt;'Monitor Data'!D936,"",ABS(B$4-'Monitor Data'!D936)))</f>
        <v/>
      </c>
      <c r="C943" s="2" t="str">
        <f>IF(OR('Monitor Data'!G936="",ISBLANK('Monitor Data'!G936)),"",IF(C$4&gt;'Monitor Data'!G936,"",ABS(C$4-'Monitor Data'!G936)))</f>
        <v/>
      </c>
      <c r="D943" s="2" t="str">
        <f>IF(OR('Monitor Data'!J936="",ISBLANK('Monitor Data'!J936)),"",IF(D$4&gt;'Monitor Data'!J936,"",ABS(D$4-'Monitor Data'!J936)))</f>
        <v/>
      </c>
      <c r="E943" s="2" t="str">
        <f>IF(ISBLANK('Monitor Data'!K936),"",IF(E$4&gt;'Monitor Data'!K936,"",ABS(E$4-'Monitor Data'!K936)))</f>
        <v/>
      </c>
    </row>
    <row r="944" spans="1:5" x14ac:dyDescent="0.25">
      <c r="A944" s="4">
        <v>45132</v>
      </c>
      <c r="B944" s="2" t="str">
        <f>IF(OR('Monitor Data'!D937="",ISBLANK('Monitor Data'!D937)),"",IF(B$4&gt;'Monitor Data'!D937,"",ABS(B$4-'Monitor Data'!D937)))</f>
        <v/>
      </c>
      <c r="C944" s="2" t="str">
        <f>IF(OR('Monitor Data'!G937="",ISBLANK('Monitor Data'!G937)),"",IF(C$4&gt;'Monitor Data'!G937,"",ABS(C$4-'Monitor Data'!G937)))</f>
        <v/>
      </c>
      <c r="D944" s="2" t="str">
        <f>IF(OR('Monitor Data'!J937="",ISBLANK('Monitor Data'!J937)),"",IF(D$4&gt;'Monitor Data'!J937,"",ABS(D$4-'Monitor Data'!J937)))</f>
        <v/>
      </c>
      <c r="E944" s="2" t="str">
        <f>IF(ISBLANK('Monitor Data'!K937),"",IF(E$4&gt;'Monitor Data'!K937,"",ABS(E$4-'Monitor Data'!K937)))</f>
        <v/>
      </c>
    </row>
    <row r="945" spans="1:5" x14ac:dyDescent="0.25">
      <c r="A945" s="4">
        <v>45133</v>
      </c>
      <c r="B945" s="2">
        <f>IF(OR('Monitor Data'!D938="",ISBLANK('Monitor Data'!D938)),"",IF(B$4&gt;'Monitor Data'!D938,"",ABS(B$4-'Monitor Data'!D938)))</f>
        <v>10.75</v>
      </c>
      <c r="C945" s="2">
        <f>IF(OR('Monitor Data'!G938="",ISBLANK('Monitor Data'!G938)),"",IF(C$4&gt;'Monitor Data'!G938,"",ABS(C$4-'Monitor Data'!G938)))</f>
        <v>23.35</v>
      </c>
      <c r="D945" s="2">
        <f>IF(OR('Monitor Data'!J938="",ISBLANK('Monitor Data'!J938)),"",IF(D$4&gt;'Monitor Data'!J938,"",ABS(D$4-'Monitor Data'!J938)))</f>
        <v>18.300000000000004</v>
      </c>
      <c r="E945" s="2">
        <f>IF(ISBLANK('Monitor Data'!K938),"",IF(E$4&gt;'Monitor Data'!K938,"",ABS(E$4-'Monitor Data'!K938)))</f>
        <v>24.599999999999998</v>
      </c>
    </row>
    <row r="946" spans="1:5" x14ac:dyDescent="0.25">
      <c r="A946" s="4">
        <v>45134</v>
      </c>
      <c r="B946" s="2" t="str">
        <f>IF(OR('Monitor Data'!D939="",ISBLANK('Monitor Data'!D939)),"",IF(B$4&gt;'Monitor Data'!D939,"",ABS(B$4-'Monitor Data'!D939)))</f>
        <v/>
      </c>
      <c r="C946" s="2" t="str">
        <f>IF(OR('Monitor Data'!G939="",ISBLANK('Monitor Data'!G939)),"",IF(C$4&gt;'Monitor Data'!G939,"",ABS(C$4-'Monitor Data'!G939)))</f>
        <v/>
      </c>
      <c r="D946" s="2" t="str">
        <f>IF(OR('Monitor Data'!J939="",ISBLANK('Monitor Data'!J939)),"",IF(D$4&gt;'Monitor Data'!J939,"",ABS(D$4-'Monitor Data'!J939)))</f>
        <v/>
      </c>
      <c r="E946" s="2" t="str">
        <f>IF(ISBLANK('Monitor Data'!K939),"",IF(E$4&gt;'Monitor Data'!K939,"",ABS(E$4-'Monitor Data'!K939)))</f>
        <v/>
      </c>
    </row>
    <row r="947" spans="1:5" x14ac:dyDescent="0.25">
      <c r="A947" s="4">
        <v>45135</v>
      </c>
      <c r="B947" s="2" t="str">
        <f>IF(OR('Monitor Data'!D940="",ISBLANK('Monitor Data'!D940)),"",IF(B$4&gt;'Monitor Data'!D940,"",ABS(B$4-'Monitor Data'!D940)))</f>
        <v/>
      </c>
      <c r="C947" s="2" t="str">
        <f>IF(OR('Monitor Data'!G940="",ISBLANK('Monitor Data'!G940)),"",IF(C$4&gt;'Monitor Data'!G940,"",ABS(C$4-'Monitor Data'!G940)))</f>
        <v/>
      </c>
      <c r="D947" s="2" t="str">
        <f>IF(OR('Monitor Data'!J940="",ISBLANK('Monitor Data'!J940)),"",IF(D$4&gt;'Monitor Data'!J940,"",ABS(D$4-'Monitor Data'!J940)))</f>
        <v/>
      </c>
      <c r="E947" s="2" t="str">
        <f>IF(ISBLANK('Monitor Data'!K940),"",IF(E$4&gt;'Monitor Data'!K940,"",ABS(E$4-'Monitor Data'!K940)))</f>
        <v/>
      </c>
    </row>
    <row r="948" spans="1:5" x14ac:dyDescent="0.25">
      <c r="A948" s="4">
        <v>45136</v>
      </c>
      <c r="B948" s="2" t="str">
        <f>IF(OR('Monitor Data'!D941="",ISBLANK('Monitor Data'!D941)),"",IF(B$4&gt;'Monitor Data'!D941,"",ABS(B$4-'Monitor Data'!D941)))</f>
        <v/>
      </c>
      <c r="C948" s="2" t="str">
        <f>IF(OR('Monitor Data'!G941="",ISBLANK('Monitor Data'!G941)),"",IF(C$4&gt;'Monitor Data'!G941,"",ABS(C$4-'Monitor Data'!G941)))</f>
        <v/>
      </c>
      <c r="D948" s="2" t="str">
        <f>IF(OR('Monitor Data'!J941="",ISBLANK('Monitor Data'!J941)),"",IF(D$4&gt;'Monitor Data'!J941,"",ABS(D$4-'Monitor Data'!J941)))</f>
        <v/>
      </c>
      <c r="E948" s="2">
        <f>IF(ISBLANK('Monitor Data'!K941),"",IF(E$4&gt;'Monitor Data'!K941,"",ABS(E$4-'Monitor Data'!K941)))</f>
        <v>2.6000000000000014</v>
      </c>
    </row>
    <row r="949" spans="1:5" x14ac:dyDescent="0.25">
      <c r="A949" s="4">
        <v>45137</v>
      </c>
      <c r="B949" s="2" t="str">
        <f>IF(OR('Monitor Data'!D942="",ISBLANK('Monitor Data'!D942)),"",IF(B$4&gt;'Monitor Data'!D942,"",ABS(B$4-'Monitor Data'!D942)))</f>
        <v/>
      </c>
      <c r="C949" s="2" t="str">
        <f>IF(OR('Monitor Data'!G942="",ISBLANK('Monitor Data'!G942)),"",IF(C$4&gt;'Monitor Data'!G942,"",ABS(C$4-'Monitor Data'!G942)))</f>
        <v/>
      </c>
      <c r="D949" s="2" t="str">
        <f>IF(OR('Monitor Data'!J942="",ISBLANK('Monitor Data'!J942)),"",IF(D$4&gt;'Monitor Data'!J942,"",ABS(D$4-'Monitor Data'!J942)))</f>
        <v/>
      </c>
      <c r="E949" s="2" t="str">
        <f>IF(ISBLANK('Monitor Data'!K942),"",IF(E$4&gt;'Monitor Data'!K942,"",ABS(E$4-'Monitor Data'!K942)))</f>
        <v/>
      </c>
    </row>
    <row r="950" spans="1:5" x14ac:dyDescent="0.25">
      <c r="A950" s="4">
        <v>45138</v>
      </c>
      <c r="B950" s="2" t="str">
        <f>IF(OR('Monitor Data'!D943="",ISBLANK('Monitor Data'!D943)),"",IF(B$4&gt;'Monitor Data'!D943,"",ABS(B$4-'Monitor Data'!D943)))</f>
        <v/>
      </c>
      <c r="C950" s="2" t="str">
        <f>IF(OR('Monitor Data'!G943="",ISBLANK('Monitor Data'!G943)),"",IF(C$4&gt;'Monitor Data'!G943,"",ABS(C$4-'Monitor Data'!G943)))</f>
        <v/>
      </c>
      <c r="D950" s="2" t="str">
        <f>IF(OR('Monitor Data'!J943="",ISBLANK('Monitor Data'!J943)),"",IF(D$4&gt;'Monitor Data'!J943,"",ABS(D$4-'Monitor Data'!J943)))</f>
        <v/>
      </c>
      <c r="E950" s="2" t="str">
        <f>IF(ISBLANK('Monitor Data'!K943),"",IF(E$4&gt;'Monitor Data'!K943,"",ABS(E$4-'Monitor Data'!K943)))</f>
        <v/>
      </c>
    </row>
    <row r="951" spans="1:5" x14ac:dyDescent="0.25">
      <c r="A951" s="4">
        <v>45139</v>
      </c>
      <c r="B951" s="2">
        <f>IF(OR('Monitor Data'!D944="",ISBLANK('Monitor Data'!D944)),"",IF(B$4&gt;'Monitor Data'!D944,"",ABS(B$4-'Monitor Data'!D944)))</f>
        <v>5.6499999999999986</v>
      </c>
      <c r="C951" s="2">
        <f>IF(OR('Monitor Data'!G944="",ISBLANK('Monitor Data'!G944)),"",IF(C$4&gt;'Monitor Data'!G944,"",ABS(C$4-'Monitor Data'!G944)))</f>
        <v>8.25</v>
      </c>
      <c r="D951" s="2" t="str">
        <f>IF(OR('Monitor Data'!J944="",ISBLANK('Monitor Data'!J944)),"",IF(D$4&gt;'Monitor Data'!J944,"",ABS(D$4-'Monitor Data'!J944)))</f>
        <v/>
      </c>
      <c r="E951" s="2">
        <f>IF(ISBLANK('Monitor Data'!K944),"",IF(E$4&gt;'Monitor Data'!K944,"",ABS(E$4-'Monitor Data'!K944)))</f>
        <v>3.6999999999999993</v>
      </c>
    </row>
    <row r="952" spans="1:5" x14ac:dyDescent="0.25">
      <c r="A952" s="4">
        <v>45140</v>
      </c>
      <c r="B952" s="2" t="str">
        <f>IF(OR('Monitor Data'!D945="",ISBLANK('Monitor Data'!D945)),"",IF(B$4&gt;'Monitor Data'!D945,"",ABS(B$4-'Monitor Data'!D945)))</f>
        <v/>
      </c>
      <c r="C952" s="2" t="str">
        <f>IF(OR('Monitor Data'!G945="",ISBLANK('Monitor Data'!G945)),"",IF(C$4&gt;'Monitor Data'!G945,"",ABS(C$4-'Monitor Data'!G945)))</f>
        <v/>
      </c>
      <c r="D952" s="2" t="str">
        <f>IF(OR('Monitor Data'!J945="",ISBLANK('Monitor Data'!J945)),"",IF(D$4&gt;'Monitor Data'!J945,"",ABS(D$4-'Monitor Data'!J945)))</f>
        <v/>
      </c>
      <c r="E952" s="2" t="str">
        <f>IF(ISBLANK('Monitor Data'!K945),"",IF(E$4&gt;'Monitor Data'!K945,"",ABS(E$4-'Monitor Data'!K945)))</f>
        <v/>
      </c>
    </row>
    <row r="953" spans="1:5" x14ac:dyDescent="0.25">
      <c r="A953" s="4">
        <v>45141</v>
      </c>
      <c r="B953" s="2" t="str">
        <f>IF(OR('Monitor Data'!D946="",ISBLANK('Monitor Data'!D946)),"",IF(B$4&gt;'Monitor Data'!D946,"",ABS(B$4-'Monitor Data'!D946)))</f>
        <v/>
      </c>
      <c r="C953" s="2" t="str">
        <f>IF(OR('Monitor Data'!G946="",ISBLANK('Monitor Data'!G946)),"",IF(C$4&gt;'Monitor Data'!G946,"",ABS(C$4-'Monitor Data'!G946)))</f>
        <v/>
      </c>
      <c r="D953" s="2" t="str">
        <f>IF(OR('Monitor Data'!J946="",ISBLANK('Monitor Data'!J946)),"",IF(D$4&gt;'Monitor Data'!J946,"",ABS(D$4-'Monitor Data'!J946)))</f>
        <v/>
      </c>
      <c r="E953" s="2" t="str">
        <f>IF(ISBLANK('Monitor Data'!K946),"",IF(E$4&gt;'Monitor Data'!K946,"",ABS(E$4-'Monitor Data'!K946)))</f>
        <v/>
      </c>
    </row>
    <row r="954" spans="1:5" x14ac:dyDescent="0.25">
      <c r="A954" s="4">
        <v>45142</v>
      </c>
      <c r="B954" s="2">
        <f>IF(OR('Monitor Data'!D947="",ISBLANK('Monitor Data'!D947)),"",IF(B$4&gt;'Monitor Data'!D947,"",ABS(B$4-'Monitor Data'!D947)))</f>
        <v>14.350000000000001</v>
      </c>
      <c r="C954" s="2">
        <f>IF(OR('Monitor Data'!G947="",ISBLANK('Monitor Data'!G947)),"",IF(C$4&gt;'Monitor Data'!G947,"",ABS(C$4-'Monitor Data'!G947)))</f>
        <v>3.7999999999999972</v>
      </c>
      <c r="D954" s="2">
        <f>IF(OR('Monitor Data'!J947="",ISBLANK('Monitor Data'!J947)),"",IF(D$4&gt;'Monitor Data'!J947,"",ABS(D$4-'Monitor Data'!J947)))</f>
        <v>3.3000000000000043</v>
      </c>
      <c r="E954" s="2">
        <f>IF(ISBLANK('Monitor Data'!K947),"",IF(E$4&gt;'Monitor Data'!K947,"",ABS(E$4-'Monitor Data'!K947)))</f>
        <v>1.4000000000000021</v>
      </c>
    </row>
    <row r="955" spans="1:5" x14ac:dyDescent="0.25">
      <c r="A955" s="4">
        <v>45143</v>
      </c>
      <c r="B955" s="2" t="str">
        <f>IF(OR('Monitor Data'!D948="",ISBLANK('Monitor Data'!D948)),"",IF(B$4&gt;'Monitor Data'!D948,"",ABS(B$4-'Monitor Data'!D948)))</f>
        <v/>
      </c>
      <c r="C955" s="2" t="str">
        <f>IF(OR('Monitor Data'!G948="",ISBLANK('Monitor Data'!G948)),"",IF(C$4&gt;'Monitor Data'!G948,"",ABS(C$4-'Monitor Data'!G948)))</f>
        <v/>
      </c>
      <c r="D955" s="2">
        <f>IF(OR('Monitor Data'!J948="",ISBLANK('Monitor Data'!J948)),"",IF(D$4&gt;'Monitor Data'!J948,"",ABS(D$4-'Monitor Data'!J948)))</f>
        <v>3.3000000000000043</v>
      </c>
      <c r="E955" s="2" t="str">
        <f>IF(ISBLANK('Monitor Data'!K948),"",IF(E$4&gt;'Monitor Data'!K948,"",ABS(E$4-'Monitor Data'!K948)))</f>
        <v/>
      </c>
    </row>
    <row r="956" spans="1:5" x14ac:dyDescent="0.25">
      <c r="A956" s="4">
        <v>45144</v>
      </c>
      <c r="B956" s="2" t="str">
        <f>IF(OR('Monitor Data'!D949="",ISBLANK('Monitor Data'!D949)),"",IF(B$4&gt;'Monitor Data'!D949,"",ABS(B$4-'Monitor Data'!D949)))</f>
        <v/>
      </c>
      <c r="C956" s="2" t="str">
        <f>IF(OR('Monitor Data'!G949="",ISBLANK('Monitor Data'!G949)),"",IF(C$4&gt;'Monitor Data'!G949,"",ABS(C$4-'Monitor Data'!G949)))</f>
        <v/>
      </c>
      <c r="D956" s="2" t="str">
        <f>IF(OR('Monitor Data'!J949="",ISBLANK('Monitor Data'!J949)),"",IF(D$4&gt;'Monitor Data'!J949,"",ABS(D$4-'Monitor Data'!J949)))</f>
        <v/>
      </c>
      <c r="E956" s="2" t="str">
        <f>IF(ISBLANK('Monitor Data'!K949),"",IF(E$4&gt;'Monitor Data'!K949,"",ABS(E$4-'Monitor Data'!K949)))</f>
        <v/>
      </c>
    </row>
    <row r="957" spans="1:5" x14ac:dyDescent="0.25">
      <c r="A957" s="4">
        <v>45145</v>
      </c>
      <c r="B957" s="2">
        <f>IF(OR('Monitor Data'!D950="",ISBLANK('Monitor Data'!D950)),"",IF(B$4&gt;'Monitor Data'!D950,"",ABS(B$4-'Monitor Data'!D950)))</f>
        <v>3.0500000000000007</v>
      </c>
      <c r="C957" s="2" t="str">
        <f>IF(OR('Monitor Data'!G950="",ISBLANK('Monitor Data'!G950)),"",IF(C$4&gt;'Monitor Data'!G950,"",ABS(C$4-'Monitor Data'!G950)))</f>
        <v/>
      </c>
      <c r="D957" s="2">
        <f>IF(OR('Monitor Data'!J950="",ISBLANK('Monitor Data'!J950)),"",IF(D$4&gt;'Monitor Data'!J950,"",ABS(D$4-'Monitor Data'!J950)))</f>
        <v>4.1000000000000014</v>
      </c>
      <c r="E957" s="2">
        <f>IF(ISBLANK('Monitor Data'!K950),"",IF(E$4&gt;'Monitor Data'!K950,"",ABS(E$4-'Monitor Data'!K950)))</f>
        <v>5.9000000000000021</v>
      </c>
    </row>
    <row r="958" spans="1:5" x14ac:dyDescent="0.25">
      <c r="A958" s="4">
        <v>45146</v>
      </c>
      <c r="B958" s="2" t="str">
        <f>IF(OR('Monitor Data'!D951="",ISBLANK('Monitor Data'!D951)),"",IF(B$4&gt;'Monitor Data'!D951,"",ABS(B$4-'Monitor Data'!D951)))</f>
        <v/>
      </c>
      <c r="C958" s="2" t="str">
        <f>IF(OR('Monitor Data'!G951="",ISBLANK('Monitor Data'!G951)),"",IF(C$4&gt;'Monitor Data'!G951,"",ABS(C$4-'Monitor Data'!G951)))</f>
        <v/>
      </c>
      <c r="D958" s="2" t="str">
        <f>IF(OR('Monitor Data'!J951="",ISBLANK('Monitor Data'!J951)),"",IF(D$4&gt;'Monitor Data'!J951,"",ABS(D$4-'Monitor Data'!J951)))</f>
        <v/>
      </c>
      <c r="E958" s="2" t="str">
        <f>IF(ISBLANK('Monitor Data'!K951),"",IF(E$4&gt;'Monitor Data'!K951,"",ABS(E$4-'Monitor Data'!K951)))</f>
        <v/>
      </c>
    </row>
    <row r="959" spans="1:5" x14ac:dyDescent="0.25">
      <c r="A959" s="4">
        <v>45147</v>
      </c>
      <c r="B959" s="2" t="str">
        <f>IF(OR('Monitor Data'!D952="",ISBLANK('Monitor Data'!D952)),"",IF(B$4&gt;'Monitor Data'!D952,"",ABS(B$4-'Monitor Data'!D952)))</f>
        <v/>
      </c>
      <c r="C959" s="2" t="str">
        <f>IF(OR('Monitor Data'!G952="",ISBLANK('Monitor Data'!G952)),"",IF(C$4&gt;'Monitor Data'!G952,"",ABS(C$4-'Monitor Data'!G952)))</f>
        <v/>
      </c>
      <c r="D959" s="2" t="str">
        <f>IF(OR('Monitor Data'!J952="",ISBLANK('Monitor Data'!J952)),"",IF(D$4&gt;'Monitor Data'!J952,"",ABS(D$4-'Monitor Data'!J952)))</f>
        <v/>
      </c>
      <c r="E959" s="2" t="str">
        <f>IF(ISBLANK('Monitor Data'!K952),"",IF(E$4&gt;'Monitor Data'!K952,"",ABS(E$4-'Monitor Data'!K952)))</f>
        <v/>
      </c>
    </row>
    <row r="960" spans="1:5" x14ac:dyDescent="0.25">
      <c r="A960" s="4">
        <v>45148</v>
      </c>
      <c r="B960" s="2">
        <f>IF(OR('Monitor Data'!D953="",ISBLANK('Monitor Data'!D953)),"",IF(B$4&gt;'Monitor Data'!D953,"",ABS(B$4-'Monitor Data'!D953)))</f>
        <v>3.3000000000000007</v>
      </c>
      <c r="C960" s="2" t="str">
        <f>IF(OR('Monitor Data'!G953="",ISBLANK('Monitor Data'!G953)),"",IF(C$4&gt;'Monitor Data'!G953,"",ABS(C$4-'Monitor Data'!G953)))</f>
        <v/>
      </c>
      <c r="D960" s="2" t="str">
        <f>IF(OR('Monitor Data'!J953="",ISBLANK('Monitor Data'!J953)),"",IF(D$4&gt;'Monitor Data'!J953,"",ABS(D$4-'Monitor Data'!J953)))</f>
        <v/>
      </c>
      <c r="E960" s="2" t="str">
        <f>IF(ISBLANK('Monitor Data'!K953),"",IF(E$4&gt;'Monitor Data'!K953,"",ABS(E$4-'Monitor Data'!K953)))</f>
        <v/>
      </c>
    </row>
    <row r="961" spans="1:5" x14ac:dyDescent="0.25">
      <c r="A961" s="4">
        <v>45149</v>
      </c>
      <c r="B961" s="2" t="str">
        <f>IF(OR('Monitor Data'!D954="",ISBLANK('Monitor Data'!D954)),"",IF(B$4&gt;'Monitor Data'!D954,"",ABS(B$4-'Monitor Data'!D954)))</f>
        <v/>
      </c>
      <c r="C961" s="2" t="str">
        <f>IF(OR('Monitor Data'!G954="",ISBLANK('Monitor Data'!G954)),"",IF(C$4&gt;'Monitor Data'!G954,"",ABS(C$4-'Monitor Data'!G954)))</f>
        <v/>
      </c>
      <c r="D961" s="2" t="str">
        <f>IF(OR('Monitor Data'!J954="",ISBLANK('Monitor Data'!J954)),"",IF(D$4&gt;'Monitor Data'!J954,"",ABS(D$4-'Monitor Data'!J954)))</f>
        <v/>
      </c>
      <c r="E961" s="2" t="str">
        <f>IF(ISBLANK('Monitor Data'!K954),"",IF(E$4&gt;'Monitor Data'!K954,"",ABS(E$4-'Monitor Data'!K954)))</f>
        <v/>
      </c>
    </row>
    <row r="962" spans="1:5" x14ac:dyDescent="0.25">
      <c r="A962" s="4">
        <v>45150</v>
      </c>
      <c r="B962" s="2" t="str">
        <f>IF(OR('Monitor Data'!D955="",ISBLANK('Monitor Data'!D955)),"",IF(B$4&gt;'Monitor Data'!D955,"",ABS(B$4-'Monitor Data'!D955)))</f>
        <v/>
      </c>
      <c r="C962" s="2" t="str">
        <f>IF(OR('Monitor Data'!G955="",ISBLANK('Monitor Data'!G955)),"",IF(C$4&gt;'Monitor Data'!G955,"",ABS(C$4-'Monitor Data'!G955)))</f>
        <v/>
      </c>
      <c r="D962" s="2" t="str">
        <f>IF(OR('Monitor Data'!J955="",ISBLANK('Monitor Data'!J955)),"",IF(D$4&gt;'Monitor Data'!J955,"",ABS(D$4-'Monitor Data'!J955)))</f>
        <v/>
      </c>
      <c r="E962" s="2" t="str">
        <f>IF(ISBLANK('Monitor Data'!K955),"",IF(E$4&gt;'Monitor Data'!K955,"",ABS(E$4-'Monitor Data'!K955)))</f>
        <v/>
      </c>
    </row>
    <row r="963" spans="1:5" x14ac:dyDescent="0.25">
      <c r="A963" s="4">
        <v>45151</v>
      </c>
      <c r="B963" s="2" t="str">
        <f>IF(OR('Monitor Data'!D956="",ISBLANK('Monitor Data'!D956)),"",IF(B$4&gt;'Monitor Data'!D956,"",ABS(B$4-'Monitor Data'!D956)))</f>
        <v/>
      </c>
      <c r="C963" s="2" t="str">
        <f>IF(OR('Monitor Data'!G956="",ISBLANK('Monitor Data'!G956)),"",IF(C$4&gt;'Monitor Data'!G956,"",ABS(C$4-'Monitor Data'!G956)))</f>
        <v/>
      </c>
      <c r="D963" s="2">
        <f>IF(OR('Monitor Data'!J956="",ISBLANK('Monitor Data'!J956)),"",IF(D$4&gt;'Monitor Data'!J956,"",ABS(D$4-'Monitor Data'!J956)))</f>
        <v>4.1000000000000014</v>
      </c>
      <c r="E963" s="2" t="str">
        <f>IF(ISBLANK('Monitor Data'!K956),"",IF(E$4&gt;'Monitor Data'!K956,"",ABS(E$4-'Monitor Data'!K956)))</f>
        <v/>
      </c>
    </row>
    <row r="964" spans="1:5" x14ac:dyDescent="0.25">
      <c r="A964" s="4">
        <v>45152</v>
      </c>
      <c r="B964" s="2" t="str">
        <f>IF(OR('Monitor Data'!D957="",ISBLANK('Monitor Data'!D957)),"",IF(B$4&gt;'Monitor Data'!D957,"",ABS(B$4-'Monitor Data'!D957)))</f>
        <v/>
      </c>
      <c r="C964" s="2" t="str">
        <f>IF(OR('Monitor Data'!G957="",ISBLANK('Monitor Data'!G957)),"",IF(C$4&gt;'Monitor Data'!G957,"",ABS(C$4-'Monitor Data'!G957)))</f>
        <v/>
      </c>
      <c r="D964" s="2" t="str">
        <f>IF(OR('Monitor Data'!J957="",ISBLANK('Monitor Data'!J957)),"",IF(D$4&gt;'Monitor Data'!J957,"",ABS(D$4-'Monitor Data'!J957)))</f>
        <v/>
      </c>
      <c r="E964" s="2" t="str">
        <f>IF(ISBLANK('Monitor Data'!K957),"",IF(E$4&gt;'Monitor Data'!K957,"",ABS(E$4-'Monitor Data'!K957)))</f>
        <v/>
      </c>
    </row>
    <row r="965" spans="1:5" x14ac:dyDescent="0.25">
      <c r="A965" s="4">
        <v>45153</v>
      </c>
      <c r="B965" s="2" t="str">
        <f>IF(OR('Monitor Data'!D958="",ISBLANK('Monitor Data'!D958)),"",IF(B$4&gt;'Monitor Data'!D958,"",ABS(B$4-'Monitor Data'!D958)))</f>
        <v/>
      </c>
      <c r="C965" s="2" t="str">
        <f>IF(OR('Monitor Data'!G958="",ISBLANK('Monitor Data'!G958)),"",IF(C$4&gt;'Monitor Data'!G958,"",ABS(C$4-'Monitor Data'!G958)))</f>
        <v/>
      </c>
      <c r="D965" s="2" t="str">
        <f>IF(OR('Monitor Data'!J958="",ISBLANK('Monitor Data'!J958)),"",IF(D$4&gt;'Monitor Data'!J958,"",ABS(D$4-'Monitor Data'!J958)))</f>
        <v/>
      </c>
      <c r="E965" s="2" t="str">
        <f>IF(ISBLANK('Monitor Data'!K958),"",IF(E$4&gt;'Monitor Data'!K958,"",ABS(E$4-'Monitor Data'!K958)))</f>
        <v/>
      </c>
    </row>
    <row r="966" spans="1:5" x14ac:dyDescent="0.25">
      <c r="A966" s="4">
        <v>45154</v>
      </c>
      <c r="B966" s="2">
        <f>IF(OR('Monitor Data'!D959="",ISBLANK('Monitor Data'!D959)),"",IF(B$4&gt;'Monitor Data'!D959,"",ABS(B$4-'Monitor Data'!D959)))</f>
        <v>2.75</v>
      </c>
      <c r="C966" s="2">
        <f>IF(OR('Monitor Data'!G959="",ISBLANK('Monitor Data'!G959)),"",IF(C$4&gt;'Monitor Data'!G959,"",ABS(C$4-'Monitor Data'!G959)))</f>
        <v>4.5499999999999972</v>
      </c>
      <c r="D966" s="2">
        <f>IF(OR('Monitor Data'!J959="",ISBLANK('Monitor Data'!J959)),"",IF(D$4&gt;'Monitor Data'!J959,"",ABS(D$4-'Monitor Data'!J959)))</f>
        <v>7.8500000000000014</v>
      </c>
      <c r="E966" s="2">
        <f>IF(ISBLANK('Monitor Data'!K959),"",IF(E$4&gt;'Monitor Data'!K959,"",ABS(E$4-'Monitor Data'!K959)))</f>
        <v>0</v>
      </c>
    </row>
    <row r="967" spans="1:5" x14ac:dyDescent="0.25">
      <c r="A967" s="4">
        <v>45155</v>
      </c>
      <c r="B967" s="2" t="str">
        <f>IF(OR('Monitor Data'!D960="",ISBLANK('Monitor Data'!D960)),"",IF(B$4&gt;'Monitor Data'!D960,"",ABS(B$4-'Monitor Data'!D960)))</f>
        <v/>
      </c>
      <c r="C967" s="2" t="str">
        <f>IF(OR('Monitor Data'!G960="",ISBLANK('Monitor Data'!G960)),"",IF(C$4&gt;'Monitor Data'!G960,"",ABS(C$4-'Monitor Data'!G960)))</f>
        <v/>
      </c>
      <c r="D967" s="2" t="str">
        <f>IF(OR('Monitor Data'!J960="",ISBLANK('Monitor Data'!J960)),"",IF(D$4&gt;'Monitor Data'!J960,"",ABS(D$4-'Monitor Data'!J960)))</f>
        <v/>
      </c>
      <c r="E967" s="2" t="str">
        <f>IF(ISBLANK('Monitor Data'!K960),"",IF(E$4&gt;'Monitor Data'!K960,"",ABS(E$4-'Monitor Data'!K960)))</f>
        <v/>
      </c>
    </row>
    <row r="968" spans="1:5" x14ac:dyDescent="0.25">
      <c r="A968" s="4">
        <v>45156</v>
      </c>
      <c r="B968" s="2" t="str">
        <f>IF(OR('Monitor Data'!D961="",ISBLANK('Monitor Data'!D961)),"",IF(B$4&gt;'Monitor Data'!D961,"",ABS(B$4-'Monitor Data'!D961)))</f>
        <v/>
      </c>
      <c r="C968" s="2" t="str">
        <f>IF(OR('Monitor Data'!G961="",ISBLANK('Monitor Data'!G961)),"",IF(C$4&gt;'Monitor Data'!G961,"",ABS(C$4-'Monitor Data'!G961)))</f>
        <v/>
      </c>
      <c r="D968" s="2" t="str">
        <f>IF(OR('Monitor Data'!J961="",ISBLANK('Monitor Data'!J961)),"",IF(D$4&gt;'Monitor Data'!J961,"",ABS(D$4-'Monitor Data'!J961)))</f>
        <v/>
      </c>
      <c r="E968" s="2" t="str">
        <f>IF(ISBLANK('Monitor Data'!K961),"",IF(E$4&gt;'Monitor Data'!K961,"",ABS(E$4-'Monitor Data'!K961)))</f>
        <v/>
      </c>
    </row>
    <row r="969" spans="1:5" x14ac:dyDescent="0.25">
      <c r="A969" s="4">
        <v>45157</v>
      </c>
      <c r="B969" s="2">
        <f>IF(OR('Monitor Data'!D962="",ISBLANK('Monitor Data'!D962)),"",IF(B$4&gt;'Monitor Data'!D962,"",ABS(B$4-'Monitor Data'!D962)))</f>
        <v>17.149999999999999</v>
      </c>
      <c r="C969" s="2">
        <f>IF(OR('Monitor Data'!G962="",ISBLANK('Monitor Data'!G962)),"",IF(C$4&gt;'Monitor Data'!G962,"",ABS(C$4-'Monitor Data'!G962)))</f>
        <v>15.75</v>
      </c>
      <c r="D969" s="2">
        <f>IF(OR('Monitor Data'!J962="",ISBLANK('Monitor Data'!J962)),"",IF(D$4&gt;'Monitor Data'!J962,"",ABS(D$4-'Monitor Data'!J962)))</f>
        <v>6.8000000000000043</v>
      </c>
      <c r="E969" s="2">
        <f>IF(ISBLANK('Monitor Data'!K962),"",IF(E$4&gt;'Monitor Data'!K962,"",ABS(E$4-'Monitor Data'!K962)))</f>
        <v>13.600000000000001</v>
      </c>
    </row>
    <row r="970" spans="1:5" x14ac:dyDescent="0.25">
      <c r="A970" s="4">
        <v>45158</v>
      </c>
      <c r="B970" s="2" t="str">
        <f>IF(OR('Monitor Data'!D963="",ISBLANK('Monitor Data'!D963)),"",IF(B$4&gt;'Monitor Data'!D963,"",ABS(B$4-'Monitor Data'!D963)))</f>
        <v/>
      </c>
      <c r="C970" s="2" t="str">
        <f>IF(OR('Monitor Data'!G963="",ISBLANK('Monitor Data'!G963)),"",IF(C$4&gt;'Monitor Data'!G963,"",ABS(C$4-'Monitor Data'!G963)))</f>
        <v/>
      </c>
      <c r="D970" s="2" t="str">
        <f>IF(OR('Monitor Data'!J963="",ISBLANK('Monitor Data'!J963)),"",IF(D$4&gt;'Monitor Data'!J963,"",ABS(D$4-'Monitor Data'!J963)))</f>
        <v/>
      </c>
      <c r="E970" s="2" t="str">
        <f>IF(ISBLANK('Monitor Data'!K963),"",IF(E$4&gt;'Monitor Data'!K963,"",ABS(E$4-'Monitor Data'!K963)))</f>
        <v/>
      </c>
    </row>
    <row r="971" spans="1:5" x14ac:dyDescent="0.25">
      <c r="A971" s="4">
        <v>45159</v>
      </c>
      <c r="B971" s="2" t="str">
        <f>IF(OR('Monitor Data'!D964="",ISBLANK('Monitor Data'!D964)),"",IF(B$4&gt;'Monitor Data'!D964,"",ABS(B$4-'Monitor Data'!D964)))</f>
        <v/>
      </c>
      <c r="C971" s="2" t="str">
        <f>IF(OR('Monitor Data'!G964="",ISBLANK('Monitor Data'!G964)),"",IF(C$4&gt;'Monitor Data'!G964,"",ABS(C$4-'Monitor Data'!G964)))</f>
        <v/>
      </c>
      <c r="D971" s="2" t="str">
        <f>IF(OR('Monitor Data'!J964="",ISBLANK('Monitor Data'!J964)),"",IF(D$4&gt;'Monitor Data'!J964,"",ABS(D$4-'Monitor Data'!J964)))</f>
        <v/>
      </c>
      <c r="E971" s="2" t="str">
        <f>IF(ISBLANK('Monitor Data'!K964),"",IF(E$4&gt;'Monitor Data'!K964,"",ABS(E$4-'Monitor Data'!K964)))</f>
        <v/>
      </c>
    </row>
    <row r="972" spans="1:5" x14ac:dyDescent="0.25">
      <c r="A972" s="4">
        <v>45160</v>
      </c>
      <c r="B972" s="2">
        <f>IF(OR('Monitor Data'!D965="",ISBLANK('Monitor Data'!D965)),"",IF(B$4&gt;'Monitor Data'!D965,"",ABS(B$4-'Monitor Data'!D965)))</f>
        <v>29</v>
      </c>
      <c r="C972" s="2">
        <f>IF(OR('Monitor Data'!G965="",ISBLANK('Monitor Data'!G965)),"",IF(C$4&gt;'Monitor Data'!G965,"",ABS(C$4-'Monitor Data'!G965)))</f>
        <v>25.85</v>
      </c>
      <c r="D972" s="2">
        <f>IF(OR('Monitor Data'!J965="",ISBLANK('Monitor Data'!J965)),"",IF(D$4&gt;'Monitor Data'!J965,"",ABS(D$4-'Monitor Data'!J965)))</f>
        <v>15.550000000000004</v>
      </c>
      <c r="E972" s="2">
        <f>IF(ISBLANK('Monitor Data'!K965),"",IF(E$4&gt;'Monitor Data'!K965,"",ABS(E$4-'Monitor Data'!K965)))</f>
        <v>19.500000000000004</v>
      </c>
    </row>
    <row r="973" spans="1:5" x14ac:dyDescent="0.25">
      <c r="A973" s="4">
        <v>45161</v>
      </c>
      <c r="B973" s="2" t="str">
        <f>IF(OR('Monitor Data'!D966="",ISBLANK('Monitor Data'!D966)),"",IF(B$4&gt;'Monitor Data'!D966,"",ABS(B$4-'Monitor Data'!D966)))</f>
        <v/>
      </c>
      <c r="C973" s="2" t="str">
        <f>IF(OR('Monitor Data'!G966="",ISBLANK('Monitor Data'!G966)),"",IF(C$4&gt;'Monitor Data'!G966,"",ABS(C$4-'Monitor Data'!G966)))</f>
        <v/>
      </c>
      <c r="D973" s="2" t="str">
        <f>IF(OR('Monitor Data'!J966="",ISBLANK('Monitor Data'!J966)),"",IF(D$4&gt;'Monitor Data'!J966,"",ABS(D$4-'Monitor Data'!J966)))</f>
        <v/>
      </c>
      <c r="E973" s="2" t="str">
        <f>IF(ISBLANK('Monitor Data'!K966),"",IF(E$4&gt;'Monitor Data'!K966,"",ABS(E$4-'Monitor Data'!K966)))</f>
        <v/>
      </c>
    </row>
    <row r="974" spans="1:5" x14ac:dyDescent="0.25">
      <c r="A974" s="4">
        <v>45162</v>
      </c>
      <c r="B974" s="2" t="str">
        <f>IF(OR('Monitor Data'!D967="",ISBLANK('Monitor Data'!D967)),"",IF(B$4&gt;'Monitor Data'!D967,"",ABS(B$4-'Monitor Data'!D967)))</f>
        <v/>
      </c>
      <c r="C974" s="2" t="str">
        <f>IF(OR('Monitor Data'!G967="",ISBLANK('Monitor Data'!G967)),"",IF(C$4&gt;'Monitor Data'!G967,"",ABS(C$4-'Monitor Data'!G967)))</f>
        <v/>
      </c>
      <c r="D974" s="2" t="str">
        <f>IF(OR('Monitor Data'!J967="",ISBLANK('Monitor Data'!J967)),"",IF(D$4&gt;'Monitor Data'!J967,"",ABS(D$4-'Monitor Data'!J967)))</f>
        <v/>
      </c>
      <c r="E974" s="2" t="str">
        <f>IF(ISBLANK('Monitor Data'!K967),"",IF(E$4&gt;'Monitor Data'!K967,"",ABS(E$4-'Monitor Data'!K967)))</f>
        <v/>
      </c>
    </row>
    <row r="975" spans="1:5" x14ac:dyDescent="0.25">
      <c r="A975" s="4">
        <v>45163</v>
      </c>
      <c r="B975" s="2" t="str">
        <f>IF(OR('Monitor Data'!D968="",ISBLANK('Monitor Data'!D968)),"",IF(B$4&gt;'Monitor Data'!D968,"",ABS(B$4-'Monitor Data'!D968)))</f>
        <v/>
      </c>
      <c r="C975" s="2">
        <f>IF(OR('Monitor Data'!G968="",ISBLANK('Monitor Data'!G968)),"",IF(C$4&gt;'Monitor Data'!G968,"",ABS(C$4-'Monitor Data'!G968)))</f>
        <v>9.6499999999999986</v>
      </c>
      <c r="D975" s="2">
        <f>IF(OR('Monitor Data'!J968="",ISBLANK('Monitor Data'!J968)),"",IF(D$4&gt;'Monitor Data'!J968,"",ABS(D$4-'Monitor Data'!J968)))</f>
        <v>13.200000000000003</v>
      </c>
      <c r="E975" s="2" t="str">
        <f>IF(ISBLANK('Monitor Data'!K968),"",IF(E$4&gt;'Monitor Data'!K968,"",ABS(E$4-'Monitor Data'!K968)))</f>
        <v/>
      </c>
    </row>
    <row r="976" spans="1:5" x14ac:dyDescent="0.25">
      <c r="A976" s="4">
        <v>45164</v>
      </c>
      <c r="B976" s="2" t="str">
        <f>IF(OR('Monitor Data'!D969="",ISBLANK('Monitor Data'!D969)),"",IF(B$4&gt;'Monitor Data'!D969,"",ABS(B$4-'Monitor Data'!D969)))</f>
        <v/>
      </c>
      <c r="C976" s="2" t="str">
        <f>IF(OR('Monitor Data'!G969="",ISBLANK('Monitor Data'!G969)),"",IF(C$4&gt;'Monitor Data'!G969,"",ABS(C$4-'Monitor Data'!G969)))</f>
        <v/>
      </c>
      <c r="D976" s="2" t="str">
        <f>IF(OR('Monitor Data'!J969="",ISBLANK('Monitor Data'!J969)),"",IF(D$4&gt;'Monitor Data'!J969,"",ABS(D$4-'Monitor Data'!J969)))</f>
        <v/>
      </c>
      <c r="E976" s="2" t="str">
        <f>IF(ISBLANK('Monitor Data'!K969),"",IF(E$4&gt;'Monitor Data'!K969,"",ABS(E$4-'Monitor Data'!K969)))</f>
        <v/>
      </c>
    </row>
    <row r="977" spans="1:5" x14ac:dyDescent="0.25">
      <c r="A977" s="4">
        <v>45165</v>
      </c>
      <c r="B977" s="2" t="str">
        <f>IF(OR('Monitor Data'!D970="",ISBLANK('Monitor Data'!D970)),"",IF(B$4&gt;'Monitor Data'!D970,"",ABS(B$4-'Monitor Data'!D970)))</f>
        <v/>
      </c>
      <c r="C977" s="2" t="str">
        <f>IF(OR('Monitor Data'!G970="",ISBLANK('Monitor Data'!G970)),"",IF(C$4&gt;'Monitor Data'!G970,"",ABS(C$4-'Monitor Data'!G970)))</f>
        <v/>
      </c>
      <c r="D977" s="2" t="str">
        <f>IF(OR('Monitor Data'!J970="",ISBLANK('Monitor Data'!J970)),"",IF(D$4&gt;'Monitor Data'!J970,"",ABS(D$4-'Monitor Data'!J970)))</f>
        <v/>
      </c>
      <c r="E977" s="2" t="str">
        <f>IF(ISBLANK('Monitor Data'!K970),"",IF(E$4&gt;'Monitor Data'!K970,"",ABS(E$4-'Monitor Data'!K970)))</f>
        <v/>
      </c>
    </row>
    <row r="978" spans="1:5" x14ac:dyDescent="0.25">
      <c r="A978" s="4">
        <v>45166</v>
      </c>
      <c r="B978" s="2">
        <f>IF(OR('Monitor Data'!D971="",ISBLANK('Monitor Data'!D971)),"",IF(B$4&gt;'Monitor Data'!D971,"",ABS(B$4-'Monitor Data'!D971)))</f>
        <v>15</v>
      </c>
      <c r="C978" s="2">
        <f>IF(OR('Monitor Data'!G971="",ISBLANK('Monitor Data'!G971)),"",IF(C$4&gt;'Monitor Data'!G971,"",ABS(C$4-'Monitor Data'!G971)))</f>
        <v>10.25</v>
      </c>
      <c r="D978" s="2">
        <f>IF(OR('Monitor Data'!J971="",ISBLANK('Monitor Data'!J971)),"",IF(D$4&gt;'Monitor Data'!J971,"",ABS(D$4-'Monitor Data'!J971)))</f>
        <v>6.1500000000000057</v>
      </c>
      <c r="E978" s="2" t="str">
        <f>IF(ISBLANK('Monitor Data'!K971),"",IF(E$4&gt;'Monitor Data'!K971,"",ABS(E$4-'Monitor Data'!K971)))</f>
        <v/>
      </c>
    </row>
    <row r="979" spans="1:5" x14ac:dyDescent="0.25">
      <c r="A979" s="4">
        <v>45167</v>
      </c>
      <c r="B979" s="2" t="str">
        <f>IF(OR('Monitor Data'!D972="",ISBLANK('Monitor Data'!D972)),"",IF(B$4&gt;'Monitor Data'!D972,"",ABS(B$4-'Monitor Data'!D972)))</f>
        <v/>
      </c>
      <c r="C979" s="2" t="str">
        <f>IF(OR('Monitor Data'!G972="",ISBLANK('Monitor Data'!G972)),"",IF(C$4&gt;'Monitor Data'!G972,"",ABS(C$4-'Monitor Data'!G972)))</f>
        <v/>
      </c>
      <c r="D979" s="2" t="str">
        <f>IF(OR('Monitor Data'!J972="",ISBLANK('Monitor Data'!J972)),"",IF(D$4&gt;'Monitor Data'!J972,"",ABS(D$4-'Monitor Data'!J972)))</f>
        <v/>
      </c>
      <c r="E979" s="2" t="str">
        <f>IF(ISBLANK('Monitor Data'!K972),"",IF(E$4&gt;'Monitor Data'!K972,"",ABS(E$4-'Monitor Data'!K972)))</f>
        <v/>
      </c>
    </row>
    <row r="980" spans="1:5" x14ac:dyDescent="0.25">
      <c r="A980" s="4">
        <v>45168</v>
      </c>
      <c r="B980" s="2" t="str">
        <f>IF(OR('Monitor Data'!D973="",ISBLANK('Monitor Data'!D973)),"",IF(B$4&gt;'Monitor Data'!D973,"",ABS(B$4-'Monitor Data'!D973)))</f>
        <v/>
      </c>
      <c r="C980" s="2" t="str">
        <f>IF(OR('Monitor Data'!G973="",ISBLANK('Monitor Data'!G973)),"",IF(C$4&gt;'Monitor Data'!G973,"",ABS(C$4-'Monitor Data'!G973)))</f>
        <v/>
      </c>
      <c r="D980" s="2" t="str">
        <f>IF(OR('Monitor Data'!J973="",ISBLANK('Monitor Data'!J973)),"",IF(D$4&gt;'Monitor Data'!J973,"",ABS(D$4-'Monitor Data'!J973)))</f>
        <v/>
      </c>
      <c r="E980" s="2">
        <f>IF(ISBLANK('Monitor Data'!K973),"",IF(E$4&gt;'Monitor Data'!K973,"",ABS(E$4-'Monitor Data'!K973)))</f>
        <v>24.8</v>
      </c>
    </row>
    <row r="981" spans="1:5" x14ac:dyDescent="0.25">
      <c r="A981" s="4">
        <v>45169</v>
      </c>
      <c r="B981" s="2">
        <f>IF(OR('Monitor Data'!D974="",ISBLANK('Monitor Data'!D974)),"",IF(B$4&gt;'Monitor Data'!D974,"",ABS(B$4-'Monitor Data'!D974)))</f>
        <v>8.9499999999999993</v>
      </c>
      <c r="C981" s="2">
        <f>IF(OR('Monitor Data'!G974="",ISBLANK('Monitor Data'!G974)),"",IF(C$4&gt;'Monitor Data'!G974,"",ABS(C$4-'Monitor Data'!G974)))</f>
        <v>10.25</v>
      </c>
      <c r="D981" s="2" t="str">
        <f>IF(OR('Monitor Data'!J974="",ISBLANK('Monitor Data'!J974)),"",IF(D$4&gt;'Monitor Data'!J974,"",ABS(D$4-'Monitor Data'!J974)))</f>
        <v/>
      </c>
      <c r="E981" s="2">
        <f>IF(ISBLANK('Monitor Data'!K974),"",IF(E$4&gt;'Monitor Data'!K974,"",ABS(E$4-'Monitor Data'!K974)))</f>
        <v>5.9000000000000021</v>
      </c>
    </row>
    <row r="982" spans="1:5" x14ac:dyDescent="0.25">
      <c r="A982" s="4">
        <v>45170</v>
      </c>
      <c r="B982" s="2" t="str">
        <f>IF(OR('Monitor Data'!D975="",ISBLANK('Monitor Data'!D975)),"",IF(B$4&gt;'Monitor Data'!D975,"",ABS(B$4-'Monitor Data'!D975)))</f>
        <v/>
      </c>
      <c r="C982" s="2" t="str">
        <f>IF(OR('Monitor Data'!G975="",ISBLANK('Monitor Data'!G975)),"",IF(C$4&gt;'Monitor Data'!G975,"",ABS(C$4-'Monitor Data'!G975)))</f>
        <v/>
      </c>
      <c r="D982" s="2" t="str">
        <f>IF(OR('Monitor Data'!J975="",ISBLANK('Monitor Data'!J975)),"",IF(D$4&gt;'Monitor Data'!J975,"",ABS(D$4-'Monitor Data'!J975)))</f>
        <v/>
      </c>
      <c r="E982" s="2">
        <f>IF(ISBLANK('Monitor Data'!K975),"",IF(E$4&gt;'Monitor Data'!K975,"",ABS(E$4-'Monitor Data'!K975)))</f>
        <v>2.6000000000000014</v>
      </c>
    </row>
    <row r="983" spans="1:5" x14ac:dyDescent="0.25">
      <c r="A983" s="4">
        <v>45171</v>
      </c>
      <c r="B983" s="2" t="str">
        <f>IF(OR('Monitor Data'!D976="",ISBLANK('Monitor Data'!D976)),"",IF(B$4&gt;'Monitor Data'!D976,"",ABS(B$4-'Monitor Data'!D976)))</f>
        <v/>
      </c>
      <c r="C983" s="2" t="str">
        <f>IF(OR('Monitor Data'!G976="",ISBLANK('Monitor Data'!G976)),"",IF(C$4&gt;'Monitor Data'!G976,"",ABS(C$4-'Monitor Data'!G976)))</f>
        <v/>
      </c>
      <c r="D983" s="2" t="str">
        <f>IF(OR('Monitor Data'!J976="",ISBLANK('Monitor Data'!J976)),"",IF(D$4&gt;'Monitor Data'!J976,"",ABS(D$4-'Monitor Data'!J976)))</f>
        <v/>
      </c>
      <c r="E983" s="2" t="str">
        <f>IF(ISBLANK('Monitor Data'!K976),"",IF(E$4&gt;'Monitor Data'!K976,"",ABS(E$4-'Monitor Data'!K976)))</f>
        <v/>
      </c>
    </row>
    <row r="984" spans="1:5" x14ac:dyDescent="0.25">
      <c r="A984" s="4">
        <v>45172</v>
      </c>
      <c r="B984" s="2">
        <f>IF(OR('Monitor Data'!D977="",ISBLANK('Monitor Data'!D977)),"",IF(B$4&gt;'Monitor Data'!D977,"",ABS(B$4-'Monitor Data'!D977)))</f>
        <v>16.100000000000001</v>
      </c>
      <c r="C984" s="2">
        <f>IF(OR('Monitor Data'!G977="",ISBLANK('Monitor Data'!G977)),"",IF(C$4&gt;'Monitor Data'!G977,"",ABS(C$4-'Monitor Data'!G977)))</f>
        <v>14.399999999999999</v>
      </c>
      <c r="D984" s="2">
        <f>IF(OR('Monitor Data'!J977="",ISBLANK('Monitor Data'!J977)),"",IF(D$4&gt;'Monitor Data'!J977,"",ABS(D$4-'Monitor Data'!J977)))</f>
        <v>7.2500000000000036</v>
      </c>
      <c r="E984" s="2" t="str">
        <f>IF(ISBLANK('Monitor Data'!K977),"",IF(E$4&gt;'Monitor Data'!K977,"",ABS(E$4-'Monitor Data'!K977)))</f>
        <v/>
      </c>
    </row>
    <row r="985" spans="1:5" x14ac:dyDescent="0.25">
      <c r="A985" s="4">
        <v>45173</v>
      </c>
      <c r="B985" s="2" t="str">
        <f>IF(OR('Monitor Data'!D978="",ISBLANK('Monitor Data'!D978)),"",IF(B$4&gt;'Monitor Data'!D978,"",ABS(B$4-'Monitor Data'!D978)))</f>
        <v/>
      </c>
      <c r="C985" s="2" t="str">
        <f>IF(OR('Monitor Data'!G978="",ISBLANK('Monitor Data'!G978)),"",IF(C$4&gt;'Monitor Data'!G978,"",ABS(C$4-'Monitor Data'!G978)))</f>
        <v/>
      </c>
      <c r="D985" s="2" t="str">
        <f>IF(OR('Monitor Data'!J978="",ISBLANK('Monitor Data'!J978)),"",IF(D$4&gt;'Monitor Data'!J978,"",ABS(D$4-'Monitor Data'!J978)))</f>
        <v/>
      </c>
      <c r="E985" s="2" t="str">
        <f>IF(ISBLANK('Monitor Data'!K978),"",IF(E$4&gt;'Monitor Data'!K978,"",ABS(E$4-'Monitor Data'!K978)))</f>
        <v/>
      </c>
    </row>
    <row r="986" spans="1:5" x14ac:dyDescent="0.25">
      <c r="A986" s="4">
        <v>45174</v>
      </c>
      <c r="B986" s="2" t="str">
        <f>IF(OR('Monitor Data'!D979="",ISBLANK('Monitor Data'!D979)),"",IF(B$4&gt;'Monitor Data'!D979,"",ABS(B$4-'Monitor Data'!D979)))</f>
        <v/>
      </c>
      <c r="C986" s="2" t="str">
        <f>IF(OR('Monitor Data'!G979="",ISBLANK('Monitor Data'!G979)),"",IF(C$4&gt;'Monitor Data'!G979,"",ABS(C$4-'Monitor Data'!G979)))</f>
        <v/>
      </c>
      <c r="D986" s="2" t="str">
        <f>IF(OR('Monitor Data'!J979="",ISBLANK('Monitor Data'!J979)),"",IF(D$4&gt;'Monitor Data'!J979,"",ABS(D$4-'Monitor Data'!J979)))</f>
        <v/>
      </c>
      <c r="E986" s="2" t="str">
        <f>IF(ISBLANK('Monitor Data'!K979),"",IF(E$4&gt;'Monitor Data'!K979,"",ABS(E$4-'Monitor Data'!K979)))</f>
        <v/>
      </c>
    </row>
    <row r="987" spans="1:5" x14ac:dyDescent="0.25">
      <c r="A987" s="4">
        <v>45175</v>
      </c>
      <c r="B987" s="2">
        <f>IF(OR('Monitor Data'!D980="",ISBLANK('Monitor Data'!D980)),"",IF(B$4&gt;'Monitor Data'!D980,"",ABS(B$4-'Monitor Data'!D980)))</f>
        <v>19.950000000000003</v>
      </c>
      <c r="C987" s="2">
        <f>IF(OR('Monitor Data'!G980="",ISBLANK('Monitor Data'!G980)),"",IF(C$4&gt;'Monitor Data'!G980,"",ABS(C$4-'Monitor Data'!G980)))</f>
        <v>35.949999999999996</v>
      </c>
      <c r="D987" s="2">
        <f>IF(OR('Monitor Data'!J980="",ISBLANK('Monitor Data'!J980)),"",IF(D$4&gt;'Monitor Data'!J980,"",ABS(D$4-'Monitor Data'!J980)))</f>
        <v>26.5</v>
      </c>
      <c r="E987" s="2">
        <f>IF(ISBLANK('Monitor Data'!K980),"",IF(E$4&gt;'Monitor Data'!K980,"",ABS(E$4-'Monitor Data'!K980)))</f>
        <v>33.400000000000006</v>
      </c>
    </row>
    <row r="988" spans="1:5" x14ac:dyDescent="0.25">
      <c r="A988" s="4">
        <v>45176</v>
      </c>
      <c r="B988" s="2" t="str">
        <f>IF(OR('Monitor Data'!D981="",ISBLANK('Monitor Data'!D981)),"",IF(B$4&gt;'Monitor Data'!D981,"",ABS(B$4-'Monitor Data'!D981)))</f>
        <v/>
      </c>
      <c r="C988" s="2" t="str">
        <f>IF(OR('Monitor Data'!G981="",ISBLANK('Monitor Data'!G981)),"",IF(C$4&gt;'Monitor Data'!G981,"",ABS(C$4-'Monitor Data'!G981)))</f>
        <v/>
      </c>
      <c r="D988" s="2" t="str">
        <f>IF(OR('Monitor Data'!J981="",ISBLANK('Monitor Data'!J981)),"",IF(D$4&gt;'Monitor Data'!J981,"",ABS(D$4-'Monitor Data'!J981)))</f>
        <v/>
      </c>
      <c r="E988" s="2" t="str">
        <f>IF(ISBLANK('Monitor Data'!K981),"",IF(E$4&gt;'Monitor Data'!K981,"",ABS(E$4-'Monitor Data'!K981)))</f>
        <v/>
      </c>
    </row>
    <row r="989" spans="1:5" x14ac:dyDescent="0.25">
      <c r="A989" s="4">
        <v>45177</v>
      </c>
      <c r="B989" s="2" t="str">
        <f>IF(OR('Monitor Data'!D982="",ISBLANK('Monitor Data'!D982)),"",IF(B$4&gt;'Monitor Data'!D982,"",ABS(B$4-'Monitor Data'!D982)))</f>
        <v/>
      </c>
      <c r="C989" s="2" t="str">
        <f>IF(OR('Monitor Data'!G982="",ISBLANK('Monitor Data'!G982)),"",IF(C$4&gt;'Monitor Data'!G982,"",ABS(C$4-'Monitor Data'!G982)))</f>
        <v/>
      </c>
      <c r="D989" s="2" t="str">
        <f>IF(OR('Monitor Data'!J982="",ISBLANK('Monitor Data'!J982)),"",IF(D$4&gt;'Monitor Data'!J982,"",ABS(D$4-'Monitor Data'!J982)))</f>
        <v/>
      </c>
      <c r="E989" s="2" t="str">
        <f>IF(ISBLANK('Monitor Data'!K982),"",IF(E$4&gt;'Monitor Data'!K982,"",ABS(E$4-'Monitor Data'!K982)))</f>
        <v/>
      </c>
    </row>
    <row r="990" spans="1:5" x14ac:dyDescent="0.25">
      <c r="A990" s="4">
        <v>45178</v>
      </c>
      <c r="B990" s="2">
        <f>IF(OR('Monitor Data'!D983="",ISBLANK('Monitor Data'!D983)),"",IF(B$4&gt;'Monitor Data'!D983,"",ABS(B$4-'Monitor Data'!D983)))</f>
        <v>2</v>
      </c>
      <c r="C990" s="2">
        <f>IF(OR('Monitor Data'!G983="",ISBLANK('Monitor Data'!G983)),"",IF(C$4&gt;'Monitor Data'!G983,"",ABS(C$4-'Monitor Data'!G983)))</f>
        <v>20.050000000000004</v>
      </c>
      <c r="D990" s="2" t="str">
        <f>IF(OR('Monitor Data'!J983="",ISBLANK('Monitor Data'!J983)),"",IF(D$4&gt;'Monitor Data'!J983,"",ABS(D$4-'Monitor Data'!J983)))</f>
        <v/>
      </c>
      <c r="E990" s="2" t="str">
        <f>IF(ISBLANK('Monitor Data'!K983),"",IF(E$4&gt;'Monitor Data'!K983,"",ABS(E$4-'Monitor Data'!K983)))</f>
        <v/>
      </c>
    </row>
    <row r="991" spans="1:5" x14ac:dyDescent="0.25">
      <c r="A991" s="4">
        <v>45179</v>
      </c>
      <c r="B991" s="2" t="str">
        <f>IF(OR('Monitor Data'!D984="",ISBLANK('Monitor Data'!D984)),"",IF(B$4&gt;'Monitor Data'!D984,"",ABS(B$4-'Monitor Data'!D984)))</f>
        <v/>
      </c>
      <c r="C991" s="2" t="str">
        <f>IF(OR('Monitor Data'!G984="",ISBLANK('Monitor Data'!G984)),"",IF(C$4&gt;'Monitor Data'!G984,"",ABS(C$4-'Monitor Data'!G984)))</f>
        <v/>
      </c>
      <c r="D991" s="2" t="str">
        <f>IF(OR('Monitor Data'!J984="",ISBLANK('Monitor Data'!J984)),"",IF(D$4&gt;'Monitor Data'!J984,"",ABS(D$4-'Monitor Data'!J984)))</f>
        <v/>
      </c>
      <c r="E991" s="2">
        <f>IF(ISBLANK('Monitor Data'!K984),"",IF(E$4&gt;'Monitor Data'!K984,"",ABS(E$4-'Monitor Data'!K984)))</f>
        <v>8.3000000000000007</v>
      </c>
    </row>
    <row r="992" spans="1:5" x14ac:dyDescent="0.25">
      <c r="A992" s="4">
        <v>45180</v>
      </c>
      <c r="B992" s="2" t="str">
        <f>IF(OR('Monitor Data'!D985="",ISBLANK('Monitor Data'!D985)),"",IF(B$4&gt;'Monitor Data'!D985,"",ABS(B$4-'Monitor Data'!D985)))</f>
        <v/>
      </c>
      <c r="C992" s="2" t="str">
        <f>IF(OR('Monitor Data'!G985="",ISBLANK('Monitor Data'!G985)),"",IF(C$4&gt;'Monitor Data'!G985,"",ABS(C$4-'Monitor Data'!G985)))</f>
        <v/>
      </c>
      <c r="D992" s="2" t="str">
        <f>IF(OR('Monitor Data'!J985="",ISBLANK('Monitor Data'!J985)),"",IF(D$4&gt;'Monitor Data'!J985,"",ABS(D$4-'Monitor Data'!J985)))</f>
        <v/>
      </c>
      <c r="E992" s="2" t="str">
        <f>IF(ISBLANK('Monitor Data'!K985),"",IF(E$4&gt;'Monitor Data'!K985,"",ABS(E$4-'Monitor Data'!K985)))</f>
        <v/>
      </c>
    </row>
    <row r="993" spans="1:5" x14ac:dyDescent="0.25">
      <c r="A993" s="4">
        <v>45181</v>
      </c>
      <c r="B993" s="2" t="str">
        <f>IF(OR('Monitor Data'!D986="",ISBLANK('Monitor Data'!D986)),"",IF(B$4&gt;'Monitor Data'!D986,"",ABS(B$4-'Monitor Data'!D986)))</f>
        <v/>
      </c>
      <c r="C993" s="2">
        <f>IF(OR('Monitor Data'!G986="",ISBLANK('Monitor Data'!G986)),"",IF(C$4&gt;'Monitor Data'!G986,"",ABS(C$4-'Monitor Data'!G986)))</f>
        <v>3.75</v>
      </c>
      <c r="D993" s="2" t="str">
        <f>IF(OR('Monitor Data'!J986="",ISBLANK('Monitor Data'!J986)),"",IF(D$4&gt;'Monitor Data'!J986,"",ABS(D$4-'Monitor Data'!J986)))</f>
        <v/>
      </c>
      <c r="E993" s="2" t="str">
        <f>IF(ISBLANK('Monitor Data'!K986),"",IF(E$4&gt;'Monitor Data'!K986,"",ABS(E$4-'Monitor Data'!K986)))</f>
        <v/>
      </c>
    </row>
    <row r="994" spans="1:5" x14ac:dyDescent="0.25">
      <c r="A994" s="4">
        <v>45182</v>
      </c>
      <c r="B994" s="2" t="str">
        <f>IF(OR('Monitor Data'!D987="",ISBLANK('Monitor Data'!D987)),"",IF(B$4&gt;'Monitor Data'!D987,"",ABS(B$4-'Monitor Data'!D987)))</f>
        <v/>
      </c>
      <c r="C994" s="2" t="str">
        <f>IF(OR('Monitor Data'!G987="",ISBLANK('Monitor Data'!G987)),"",IF(C$4&gt;'Monitor Data'!G987,"",ABS(C$4-'Monitor Data'!G987)))</f>
        <v/>
      </c>
      <c r="D994" s="2" t="str">
        <f>IF(OR('Monitor Data'!J987="",ISBLANK('Monitor Data'!J987)),"",IF(D$4&gt;'Monitor Data'!J987,"",ABS(D$4-'Monitor Data'!J987)))</f>
        <v/>
      </c>
      <c r="E994" s="2" t="str">
        <f>IF(ISBLANK('Monitor Data'!K987),"",IF(E$4&gt;'Monitor Data'!K987,"",ABS(E$4-'Monitor Data'!K987)))</f>
        <v/>
      </c>
    </row>
    <row r="995" spans="1:5" x14ac:dyDescent="0.25">
      <c r="A995" s="4">
        <v>45183</v>
      </c>
      <c r="B995" s="2" t="str">
        <f>IF(OR('Monitor Data'!D988="",ISBLANK('Monitor Data'!D988)),"",IF(B$4&gt;'Monitor Data'!D988,"",ABS(B$4-'Monitor Data'!D988)))</f>
        <v/>
      </c>
      <c r="C995" s="2" t="str">
        <f>IF(OR('Monitor Data'!G988="",ISBLANK('Monitor Data'!G988)),"",IF(C$4&gt;'Monitor Data'!G988,"",ABS(C$4-'Monitor Data'!G988)))</f>
        <v/>
      </c>
      <c r="D995" s="2" t="str">
        <f>IF(OR('Monitor Data'!J988="",ISBLANK('Monitor Data'!J988)),"",IF(D$4&gt;'Monitor Data'!J988,"",ABS(D$4-'Monitor Data'!J988)))</f>
        <v/>
      </c>
      <c r="E995" s="2" t="str">
        <f>IF(ISBLANK('Monitor Data'!K988),"",IF(E$4&gt;'Monitor Data'!K988,"",ABS(E$4-'Monitor Data'!K988)))</f>
        <v/>
      </c>
    </row>
    <row r="996" spans="1:5" x14ac:dyDescent="0.25">
      <c r="A996" s="4">
        <v>45184</v>
      </c>
      <c r="B996" s="2">
        <f>IF(OR('Monitor Data'!D989="",ISBLANK('Monitor Data'!D989)),"",IF(B$4&gt;'Monitor Data'!D989,"",ABS(B$4-'Monitor Data'!D989)))</f>
        <v>13.700000000000003</v>
      </c>
      <c r="C996" s="2">
        <f>IF(OR('Monitor Data'!G989="",ISBLANK('Monitor Data'!G989)),"",IF(C$4&gt;'Monitor Data'!G989,"",ABS(C$4-'Monitor Data'!G989)))</f>
        <v>13</v>
      </c>
      <c r="D996" s="2" t="str">
        <f>IF(OR('Monitor Data'!J989="",ISBLANK('Monitor Data'!J989)),"",IF(D$4&gt;'Monitor Data'!J989,"",ABS(D$4-'Monitor Data'!J989)))</f>
        <v/>
      </c>
      <c r="E996" s="2">
        <f>IF(ISBLANK('Monitor Data'!K989),"",IF(E$4&gt;'Monitor Data'!K989,"",ABS(E$4-'Monitor Data'!K989)))</f>
        <v>8.6000000000000014</v>
      </c>
    </row>
    <row r="997" spans="1:5" x14ac:dyDescent="0.25">
      <c r="A997" s="4">
        <v>45185</v>
      </c>
      <c r="B997" s="2" t="str">
        <f>IF(OR('Monitor Data'!D990="",ISBLANK('Monitor Data'!D990)),"",IF(B$4&gt;'Monitor Data'!D990,"",ABS(B$4-'Monitor Data'!D990)))</f>
        <v/>
      </c>
      <c r="C997" s="2" t="str">
        <f>IF(OR('Monitor Data'!G990="",ISBLANK('Monitor Data'!G990)),"",IF(C$4&gt;'Monitor Data'!G990,"",ABS(C$4-'Monitor Data'!G990)))</f>
        <v/>
      </c>
      <c r="D997" s="2" t="str">
        <f>IF(OR('Monitor Data'!J990="",ISBLANK('Monitor Data'!J990)),"",IF(D$4&gt;'Monitor Data'!J990,"",ABS(D$4-'Monitor Data'!J990)))</f>
        <v/>
      </c>
      <c r="E997" s="2" t="str">
        <f>IF(ISBLANK('Monitor Data'!K990),"",IF(E$4&gt;'Monitor Data'!K990,"",ABS(E$4-'Monitor Data'!K990)))</f>
        <v/>
      </c>
    </row>
    <row r="998" spans="1:5" x14ac:dyDescent="0.25">
      <c r="A998" s="4">
        <v>45186</v>
      </c>
      <c r="B998" s="2" t="str">
        <f>IF(OR('Monitor Data'!D991="",ISBLANK('Monitor Data'!D991)),"",IF(B$4&gt;'Monitor Data'!D991,"",ABS(B$4-'Monitor Data'!D991)))</f>
        <v/>
      </c>
      <c r="C998" s="2" t="str">
        <f>IF(OR('Monitor Data'!G991="",ISBLANK('Monitor Data'!G991)),"",IF(C$4&gt;'Monitor Data'!G991,"",ABS(C$4-'Monitor Data'!G991)))</f>
        <v/>
      </c>
      <c r="D998" s="2" t="str">
        <f>IF(OR('Monitor Data'!J991="",ISBLANK('Monitor Data'!J991)),"",IF(D$4&gt;'Monitor Data'!J991,"",ABS(D$4-'Monitor Data'!J991)))</f>
        <v/>
      </c>
      <c r="E998" s="2" t="str">
        <f>IF(ISBLANK('Monitor Data'!K991),"",IF(E$4&gt;'Monitor Data'!K991,"",ABS(E$4-'Monitor Data'!K991)))</f>
        <v/>
      </c>
    </row>
    <row r="999" spans="1:5" x14ac:dyDescent="0.25">
      <c r="A999" s="4">
        <v>45187</v>
      </c>
      <c r="B999" s="2">
        <f>IF(OR('Monitor Data'!D992="",ISBLANK('Monitor Data'!D992)),"",IF(B$4&gt;'Monitor Data'!D992,"",ABS(B$4-'Monitor Data'!D992)))</f>
        <v>11.55</v>
      </c>
      <c r="C999" s="2">
        <f>IF(OR('Monitor Data'!G992="",ISBLANK('Monitor Data'!G992)),"",IF(C$4&gt;'Monitor Data'!G992,"",ABS(C$4-'Monitor Data'!G992)))</f>
        <v>11.149999999999999</v>
      </c>
      <c r="D999" s="2">
        <f>IF(OR('Monitor Data'!J992="",ISBLANK('Monitor Data'!J992)),"",IF(D$4&gt;'Monitor Data'!J992,"",ABS(D$4-'Monitor Data'!J992)))</f>
        <v>0.90000000000000213</v>
      </c>
      <c r="E999" s="2">
        <f>IF(ISBLANK('Monitor Data'!K992),"",IF(E$4&gt;'Monitor Data'!K992,"",ABS(E$4-'Monitor Data'!K992)))</f>
        <v>3.6999999999999993</v>
      </c>
    </row>
    <row r="1000" spans="1:5" x14ac:dyDescent="0.25">
      <c r="A1000" s="4">
        <v>45188</v>
      </c>
      <c r="B1000" s="2" t="str">
        <f>IF(OR('Monitor Data'!D993="",ISBLANK('Monitor Data'!D993)),"",IF(B$4&gt;'Monitor Data'!D993,"",ABS(B$4-'Monitor Data'!D993)))</f>
        <v/>
      </c>
      <c r="C1000" s="2" t="str">
        <f>IF(OR('Monitor Data'!G993="",ISBLANK('Monitor Data'!G993)),"",IF(C$4&gt;'Monitor Data'!G993,"",ABS(C$4-'Monitor Data'!G993)))</f>
        <v/>
      </c>
      <c r="D1000" s="2" t="str">
        <f>IF(OR('Monitor Data'!J993="",ISBLANK('Monitor Data'!J993)),"",IF(D$4&gt;'Monitor Data'!J993,"",ABS(D$4-'Monitor Data'!J993)))</f>
        <v/>
      </c>
      <c r="E1000" s="2" t="str">
        <f>IF(ISBLANK('Monitor Data'!K993),"",IF(E$4&gt;'Monitor Data'!K993,"",ABS(E$4-'Monitor Data'!K993)))</f>
        <v/>
      </c>
    </row>
    <row r="1001" spans="1:5" x14ac:dyDescent="0.25">
      <c r="A1001" s="4">
        <v>45189</v>
      </c>
      <c r="B1001" s="2" t="str">
        <f>IF(OR('Monitor Data'!D994="",ISBLANK('Monitor Data'!D994)),"",IF(B$4&gt;'Monitor Data'!D994,"",ABS(B$4-'Monitor Data'!D994)))</f>
        <v/>
      </c>
      <c r="C1001" s="2" t="str">
        <f>IF(OR('Monitor Data'!G994="",ISBLANK('Monitor Data'!G994)),"",IF(C$4&gt;'Monitor Data'!G994,"",ABS(C$4-'Monitor Data'!G994)))</f>
        <v/>
      </c>
      <c r="D1001" s="2" t="str">
        <f>IF(OR('Monitor Data'!J994="",ISBLANK('Monitor Data'!J994)),"",IF(D$4&gt;'Monitor Data'!J994,"",ABS(D$4-'Monitor Data'!J994)))</f>
        <v/>
      </c>
      <c r="E1001" s="2" t="str">
        <f>IF(ISBLANK('Monitor Data'!K994),"",IF(E$4&gt;'Monitor Data'!K994,"",ABS(E$4-'Monitor Data'!K994)))</f>
        <v/>
      </c>
    </row>
    <row r="1002" spans="1:5" x14ac:dyDescent="0.25">
      <c r="A1002" s="4">
        <v>45190</v>
      </c>
      <c r="B1002" s="2">
        <f>IF(OR('Monitor Data'!D995="",ISBLANK('Monitor Data'!D995)),"",IF(B$4&gt;'Monitor Data'!D995,"",ABS(B$4-'Monitor Data'!D995)))</f>
        <v>7.3000000000000007</v>
      </c>
      <c r="C1002" s="2">
        <f>IF(OR('Monitor Data'!G995="",ISBLANK('Monitor Data'!G995)),"",IF(C$4&gt;'Monitor Data'!G995,"",ABS(C$4-'Monitor Data'!G995)))</f>
        <v>2.5999999999999979</v>
      </c>
      <c r="D1002" s="2">
        <f>IF(OR('Monitor Data'!J995="",ISBLANK('Monitor Data'!J995)),"",IF(D$4&gt;'Monitor Data'!J995,"",ABS(D$4-'Monitor Data'!J995)))</f>
        <v>1.7000000000000028</v>
      </c>
      <c r="E1002" s="2">
        <f>IF(ISBLANK('Monitor Data'!K995),"",IF(E$4&gt;'Monitor Data'!K995,"",ABS(E$4-'Monitor Data'!K995)))</f>
        <v>8.6000000000000014</v>
      </c>
    </row>
    <row r="1003" spans="1:5" x14ac:dyDescent="0.25">
      <c r="A1003" s="4">
        <v>45191</v>
      </c>
      <c r="B1003" s="2" t="str">
        <f>IF(OR('Monitor Data'!D996="",ISBLANK('Monitor Data'!D996)),"",IF(B$4&gt;'Monitor Data'!D996,"",ABS(B$4-'Monitor Data'!D996)))</f>
        <v/>
      </c>
      <c r="C1003" s="2" t="str">
        <f>IF(OR('Monitor Data'!G996="",ISBLANK('Monitor Data'!G996)),"",IF(C$4&gt;'Monitor Data'!G996,"",ABS(C$4-'Monitor Data'!G996)))</f>
        <v/>
      </c>
      <c r="D1003" s="2" t="str">
        <f>IF(OR('Monitor Data'!J996="",ISBLANK('Monitor Data'!J996)),"",IF(D$4&gt;'Monitor Data'!J996,"",ABS(D$4-'Monitor Data'!J996)))</f>
        <v/>
      </c>
      <c r="E1003" s="2" t="str">
        <f>IF(ISBLANK('Monitor Data'!K996),"",IF(E$4&gt;'Monitor Data'!K996,"",ABS(E$4-'Monitor Data'!K996)))</f>
        <v/>
      </c>
    </row>
    <row r="1004" spans="1:5" x14ac:dyDescent="0.25">
      <c r="A1004" s="4">
        <v>45192</v>
      </c>
      <c r="B1004" s="2" t="str">
        <f>IF(OR('Monitor Data'!D997="",ISBLANK('Monitor Data'!D997)),"",IF(B$4&gt;'Monitor Data'!D997,"",ABS(B$4-'Monitor Data'!D997)))</f>
        <v/>
      </c>
      <c r="C1004" s="2" t="str">
        <f>IF(OR('Monitor Data'!G997="",ISBLANK('Monitor Data'!G997)),"",IF(C$4&gt;'Monitor Data'!G997,"",ABS(C$4-'Monitor Data'!G997)))</f>
        <v/>
      </c>
      <c r="D1004" s="2" t="str">
        <f>IF(OR('Monitor Data'!J997="",ISBLANK('Monitor Data'!J997)),"",IF(D$4&gt;'Monitor Data'!J997,"",ABS(D$4-'Monitor Data'!J997)))</f>
        <v/>
      </c>
      <c r="E1004" s="2" t="str">
        <f>IF(ISBLANK('Monitor Data'!K997),"",IF(E$4&gt;'Monitor Data'!K997,"",ABS(E$4-'Monitor Data'!K997)))</f>
        <v/>
      </c>
    </row>
    <row r="1005" spans="1:5" x14ac:dyDescent="0.25">
      <c r="A1005" s="4">
        <v>45193</v>
      </c>
      <c r="B1005" s="2">
        <f>IF(OR('Monitor Data'!D998="",ISBLANK('Monitor Data'!D998)),"",IF(B$4&gt;'Monitor Data'!D998,"",ABS(B$4-'Monitor Data'!D998)))</f>
        <v>2.9499999999999993</v>
      </c>
      <c r="C1005" s="2" t="str">
        <f>IF(OR('Monitor Data'!G998="",ISBLANK('Monitor Data'!G998)),"",IF(C$4&gt;'Monitor Data'!G998,"",ABS(C$4-'Monitor Data'!G998)))</f>
        <v/>
      </c>
      <c r="D1005" s="2">
        <f>IF(OR('Monitor Data'!J998="",ISBLANK('Monitor Data'!J998)),"",IF(D$4&gt;'Monitor Data'!J998,"",ABS(D$4-'Monitor Data'!J998)))</f>
        <v>1.6000000000000014</v>
      </c>
      <c r="E1005" s="2">
        <f>IF(ISBLANK('Monitor Data'!K998),"",IF(E$4&gt;'Monitor Data'!K998,"",ABS(E$4-'Monitor Data'!K998)))</f>
        <v>2.1000000000000014</v>
      </c>
    </row>
    <row r="1006" spans="1:5" x14ac:dyDescent="0.25">
      <c r="A1006" s="4">
        <v>45194</v>
      </c>
      <c r="B1006" s="2" t="str">
        <f>IF(OR('Monitor Data'!D999="",ISBLANK('Monitor Data'!D999)),"",IF(B$4&gt;'Monitor Data'!D999,"",ABS(B$4-'Monitor Data'!D999)))</f>
        <v/>
      </c>
      <c r="C1006" s="2" t="str">
        <f>IF(OR('Monitor Data'!G999="",ISBLANK('Monitor Data'!G999)),"",IF(C$4&gt;'Monitor Data'!G999,"",ABS(C$4-'Monitor Data'!G999)))</f>
        <v/>
      </c>
      <c r="D1006" s="2" t="str">
        <f>IF(OR('Monitor Data'!J999="",ISBLANK('Monitor Data'!J999)),"",IF(D$4&gt;'Monitor Data'!J999,"",ABS(D$4-'Monitor Data'!J999)))</f>
        <v/>
      </c>
      <c r="E1006" s="2" t="str">
        <f>IF(ISBLANK('Monitor Data'!K999),"",IF(E$4&gt;'Monitor Data'!K999,"",ABS(E$4-'Monitor Data'!K999)))</f>
        <v/>
      </c>
    </row>
    <row r="1007" spans="1:5" x14ac:dyDescent="0.25">
      <c r="A1007" s="4">
        <v>45195</v>
      </c>
      <c r="B1007" s="2" t="str">
        <f>IF(OR('Monitor Data'!D1000="",ISBLANK('Monitor Data'!D1000)),"",IF(B$4&gt;'Monitor Data'!D1000,"",ABS(B$4-'Monitor Data'!D1000)))</f>
        <v/>
      </c>
      <c r="C1007" s="2" t="str">
        <f>IF(OR('Monitor Data'!G1000="",ISBLANK('Monitor Data'!G1000)),"",IF(C$4&gt;'Monitor Data'!G1000,"",ABS(C$4-'Monitor Data'!G1000)))</f>
        <v/>
      </c>
      <c r="D1007" s="2" t="str">
        <f>IF(OR('Monitor Data'!J1000="",ISBLANK('Monitor Data'!J1000)),"",IF(D$4&gt;'Monitor Data'!J1000,"",ABS(D$4-'Monitor Data'!J1000)))</f>
        <v/>
      </c>
      <c r="E1007" s="2" t="str">
        <f>IF(ISBLANK('Monitor Data'!K1000),"",IF(E$4&gt;'Monitor Data'!K1000,"",ABS(E$4-'Monitor Data'!K1000)))</f>
        <v/>
      </c>
    </row>
    <row r="1008" spans="1:5" x14ac:dyDescent="0.25">
      <c r="A1008" s="4">
        <v>45196</v>
      </c>
      <c r="B1008" s="2" t="str">
        <f>IF(OR('Monitor Data'!D1001="",ISBLANK('Monitor Data'!D1001)),"",IF(B$4&gt;'Monitor Data'!D1001,"",ABS(B$4-'Monitor Data'!D1001)))</f>
        <v/>
      </c>
      <c r="C1008" s="2" t="str">
        <f>IF(OR('Monitor Data'!G1001="",ISBLANK('Monitor Data'!G1001)),"",IF(C$4&gt;'Monitor Data'!G1001,"",ABS(C$4-'Monitor Data'!G1001)))</f>
        <v/>
      </c>
      <c r="D1008" s="2">
        <f>IF(OR('Monitor Data'!J1001="",ISBLANK('Monitor Data'!J1001)),"",IF(D$4&gt;'Monitor Data'!J1001,"",ABS(D$4-'Monitor Data'!J1001)))</f>
        <v>2.0500000000000043</v>
      </c>
      <c r="E1008" s="2" t="str">
        <f>IF(ISBLANK('Monitor Data'!K1001),"",IF(E$4&gt;'Monitor Data'!K1001,"",ABS(E$4-'Monitor Data'!K1001)))</f>
        <v/>
      </c>
    </row>
    <row r="1009" spans="1:5" x14ac:dyDescent="0.25">
      <c r="A1009" s="4">
        <v>45197</v>
      </c>
      <c r="B1009" s="2" t="str">
        <f>IF(OR('Monitor Data'!D1002="",ISBLANK('Monitor Data'!D1002)),"",IF(B$4&gt;'Monitor Data'!D1002,"",ABS(B$4-'Monitor Data'!D1002)))</f>
        <v/>
      </c>
      <c r="C1009" s="2" t="str">
        <f>IF(OR('Monitor Data'!G1002="",ISBLANK('Monitor Data'!G1002)),"",IF(C$4&gt;'Monitor Data'!G1002,"",ABS(C$4-'Monitor Data'!G1002)))</f>
        <v/>
      </c>
      <c r="D1009" s="2" t="str">
        <f>IF(OR('Monitor Data'!J1002="",ISBLANK('Monitor Data'!J1002)),"",IF(D$4&gt;'Monitor Data'!J1002,"",ABS(D$4-'Monitor Data'!J1002)))</f>
        <v/>
      </c>
      <c r="E1009" s="2" t="str">
        <f>IF(ISBLANK('Monitor Data'!K1002),"",IF(E$4&gt;'Monitor Data'!K1002,"",ABS(E$4-'Monitor Data'!K1002)))</f>
        <v/>
      </c>
    </row>
    <row r="1010" spans="1:5" x14ac:dyDescent="0.25">
      <c r="A1010" s="4">
        <v>45198</v>
      </c>
      <c r="B1010" s="2" t="str">
        <f>IF(OR('Monitor Data'!D1003="",ISBLANK('Monitor Data'!D1003)),"",IF(B$4&gt;'Monitor Data'!D1003,"",ABS(B$4-'Monitor Data'!D1003)))</f>
        <v/>
      </c>
      <c r="C1010" s="2" t="str">
        <f>IF(OR('Monitor Data'!G1003="",ISBLANK('Monitor Data'!G1003)),"",IF(C$4&gt;'Monitor Data'!G1003,"",ABS(C$4-'Monitor Data'!G1003)))</f>
        <v/>
      </c>
      <c r="D1010" s="2" t="str">
        <f>IF(OR('Monitor Data'!J1003="",ISBLANK('Monitor Data'!J1003)),"",IF(D$4&gt;'Monitor Data'!J1003,"",ABS(D$4-'Monitor Data'!J1003)))</f>
        <v/>
      </c>
      <c r="E1010" s="2" t="str">
        <f>IF(ISBLANK('Monitor Data'!K1003),"",IF(E$4&gt;'Monitor Data'!K1003,"",ABS(E$4-'Monitor Data'!K1003)))</f>
        <v/>
      </c>
    </row>
    <row r="1011" spans="1:5" x14ac:dyDescent="0.25">
      <c r="A1011" s="4">
        <v>45199</v>
      </c>
      <c r="B1011" s="2">
        <f>IF(OR('Monitor Data'!D1004="",ISBLANK('Monitor Data'!D1004)),"",IF(B$4&gt;'Monitor Data'!D1004,"",ABS(B$4-'Monitor Data'!D1004)))</f>
        <v>18.049999999999997</v>
      </c>
      <c r="C1011" s="2">
        <f>IF(OR('Monitor Data'!G1004="",ISBLANK('Monitor Data'!G1004)),"",IF(C$4&gt;'Monitor Data'!G1004,"",ABS(C$4-'Monitor Data'!G1004)))</f>
        <v>10.849999999999998</v>
      </c>
      <c r="D1011" s="2">
        <f>IF(OR('Monitor Data'!J1004="",ISBLANK('Monitor Data'!J1004)),"",IF(D$4&gt;'Monitor Data'!J1004,"",ABS(D$4-'Monitor Data'!J1004)))</f>
        <v>6.9000000000000021</v>
      </c>
      <c r="E1011" s="2">
        <f>IF(ISBLANK('Monitor Data'!K1004),"",IF(E$4&gt;'Monitor Data'!K1004,"",ABS(E$4-'Monitor Data'!K1004)))</f>
        <v>9.5</v>
      </c>
    </row>
    <row r="1012" spans="1:5" x14ac:dyDescent="0.25">
      <c r="A1012" s="4">
        <v>45200</v>
      </c>
      <c r="B1012" s="2" t="str">
        <f>IF(OR('Monitor Data'!D1005="",ISBLANK('Monitor Data'!D1005)),"",IF(B$4&gt;'Monitor Data'!D1005,"",ABS(B$4-'Monitor Data'!D1005)))</f>
        <v/>
      </c>
      <c r="C1012" s="2" t="str">
        <f>IF(OR('Monitor Data'!G1005="",ISBLANK('Monitor Data'!G1005)),"",IF(C$4&gt;'Monitor Data'!G1005,"",ABS(C$4-'Monitor Data'!G1005)))</f>
        <v/>
      </c>
      <c r="D1012" s="2" t="str">
        <f>IF(OR('Monitor Data'!J1005="",ISBLANK('Monitor Data'!J1005)),"",IF(D$4&gt;'Monitor Data'!J1005,"",ABS(D$4-'Monitor Data'!J1005)))</f>
        <v/>
      </c>
      <c r="E1012" s="2" t="str">
        <f>IF(ISBLANK('Monitor Data'!K1005),"",IF(E$4&gt;'Monitor Data'!K1005,"",ABS(E$4-'Monitor Data'!K1005)))</f>
        <v/>
      </c>
    </row>
    <row r="1013" spans="1:5" x14ac:dyDescent="0.25">
      <c r="A1013" s="4">
        <v>45201</v>
      </c>
      <c r="B1013" s="2" t="str">
        <f>IF(OR('Monitor Data'!D1006="",ISBLANK('Monitor Data'!D1006)),"",IF(B$4&gt;'Monitor Data'!D1006,"",ABS(B$4-'Monitor Data'!D1006)))</f>
        <v/>
      </c>
      <c r="C1013" s="2" t="str">
        <f>IF(OR('Monitor Data'!G1006="",ISBLANK('Monitor Data'!G1006)),"",IF(C$4&gt;'Monitor Data'!G1006,"",ABS(C$4-'Monitor Data'!G1006)))</f>
        <v/>
      </c>
      <c r="D1013" s="2" t="str">
        <f>IF(OR('Monitor Data'!J1006="",ISBLANK('Monitor Data'!J1006)),"",IF(D$4&gt;'Monitor Data'!J1006,"",ABS(D$4-'Monitor Data'!J1006)))</f>
        <v/>
      </c>
      <c r="E1013" s="2" t="str">
        <f>IF(ISBLANK('Monitor Data'!K1006),"",IF(E$4&gt;'Monitor Data'!K1006,"",ABS(E$4-'Monitor Data'!K1006)))</f>
        <v/>
      </c>
    </row>
    <row r="1014" spans="1:5" x14ac:dyDescent="0.25">
      <c r="A1014" s="4">
        <v>45202</v>
      </c>
      <c r="B1014" s="2">
        <f>IF(OR('Monitor Data'!D1007="",ISBLANK('Monitor Data'!D1007)),"",IF(B$4&gt;'Monitor Data'!D1007,"",ABS(B$4-'Monitor Data'!D1007)))</f>
        <v>34.150000000000006</v>
      </c>
      <c r="C1014" s="2">
        <f>IF(OR('Monitor Data'!G1007="",ISBLANK('Monitor Data'!G1007)),"",IF(C$4&gt;'Monitor Data'!G1007,"",ABS(C$4-'Monitor Data'!G1007)))</f>
        <v>24.35</v>
      </c>
      <c r="D1014" s="2">
        <f>IF(OR('Monitor Data'!J1007="",ISBLANK('Monitor Data'!J1007)),"",IF(D$4&gt;'Monitor Data'!J1007,"",ABS(D$4-'Monitor Data'!J1007)))</f>
        <v>18.150000000000006</v>
      </c>
      <c r="E1014" s="2">
        <f>IF(ISBLANK('Monitor Data'!K1007),"",IF(E$4&gt;'Monitor Data'!K1007,"",ABS(E$4-'Monitor Data'!K1007)))</f>
        <v>11.8</v>
      </c>
    </row>
    <row r="1015" spans="1:5" x14ac:dyDescent="0.25">
      <c r="A1015" s="4">
        <v>45203</v>
      </c>
      <c r="B1015" s="2" t="str">
        <f>IF(OR('Monitor Data'!D1008="",ISBLANK('Monitor Data'!D1008)),"",IF(B$4&gt;'Monitor Data'!D1008,"",ABS(B$4-'Monitor Data'!D1008)))</f>
        <v/>
      </c>
      <c r="C1015" s="2" t="str">
        <f>IF(OR('Monitor Data'!G1008="",ISBLANK('Monitor Data'!G1008)),"",IF(C$4&gt;'Monitor Data'!G1008,"",ABS(C$4-'Monitor Data'!G1008)))</f>
        <v/>
      </c>
      <c r="D1015" s="2" t="str">
        <f>IF(OR('Monitor Data'!J1008="",ISBLANK('Monitor Data'!J1008)),"",IF(D$4&gt;'Monitor Data'!J1008,"",ABS(D$4-'Monitor Data'!J1008)))</f>
        <v/>
      </c>
      <c r="E1015" s="2" t="str">
        <f>IF(ISBLANK('Monitor Data'!K1008),"",IF(E$4&gt;'Monitor Data'!K1008,"",ABS(E$4-'Monitor Data'!K1008)))</f>
        <v/>
      </c>
    </row>
    <row r="1016" spans="1:5" x14ac:dyDescent="0.25">
      <c r="A1016" s="4">
        <v>45204</v>
      </c>
      <c r="B1016" s="2" t="str">
        <f>IF(OR('Monitor Data'!D1009="",ISBLANK('Monitor Data'!D1009)),"",IF(B$4&gt;'Monitor Data'!D1009,"",ABS(B$4-'Monitor Data'!D1009)))</f>
        <v/>
      </c>
      <c r="C1016" s="2" t="str">
        <f>IF(OR('Monitor Data'!G1009="",ISBLANK('Monitor Data'!G1009)),"",IF(C$4&gt;'Monitor Data'!G1009,"",ABS(C$4-'Monitor Data'!G1009)))</f>
        <v/>
      </c>
      <c r="D1016" s="2" t="str">
        <f>IF(OR('Monitor Data'!J1009="",ISBLANK('Monitor Data'!J1009)),"",IF(D$4&gt;'Monitor Data'!J1009,"",ABS(D$4-'Monitor Data'!J1009)))</f>
        <v/>
      </c>
      <c r="E1016" s="2" t="str">
        <f>IF(ISBLANK('Monitor Data'!K1009),"",IF(E$4&gt;'Monitor Data'!K1009,"",ABS(E$4-'Monitor Data'!K1009)))</f>
        <v/>
      </c>
    </row>
    <row r="1017" spans="1:5" x14ac:dyDescent="0.25">
      <c r="A1017" s="4">
        <v>45205</v>
      </c>
      <c r="B1017" s="2" t="str">
        <f>IF(OR('Monitor Data'!D1010="",ISBLANK('Monitor Data'!D1010)),"",IF(B$4&gt;'Monitor Data'!D1010,"",ABS(B$4-'Monitor Data'!D1010)))</f>
        <v/>
      </c>
      <c r="C1017" s="2" t="str">
        <f>IF(OR('Monitor Data'!G1010="",ISBLANK('Monitor Data'!G1010)),"",IF(C$4&gt;'Monitor Data'!G1010,"",ABS(C$4-'Monitor Data'!G1010)))</f>
        <v/>
      </c>
      <c r="D1017" s="2" t="str">
        <f>IF(OR('Monitor Data'!J1010="",ISBLANK('Monitor Data'!J1010)),"",IF(D$4&gt;'Monitor Data'!J1010,"",ABS(D$4-'Monitor Data'!J1010)))</f>
        <v/>
      </c>
      <c r="E1017" s="2" t="str">
        <f>IF(ISBLANK('Monitor Data'!K1010),"",IF(E$4&gt;'Monitor Data'!K1010,"",ABS(E$4-'Monitor Data'!K1010)))</f>
        <v/>
      </c>
    </row>
    <row r="1018" spans="1:5" x14ac:dyDescent="0.25">
      <c r="A1018" s="4">
        <v>45206</v>
      </c>
      <c r="B1018" s="2" t="str">
        <f>IF(OR('Monitor Data'!D1011="",ISBLANK('Monitor Data'!D1011)),"",IF(B$4&gt;'Monitor Data'!D1011,"",ABS(B$4-'Monitor Data'!D1011)))</f>
        <v/>
      </c>
      <c r="C1018" s="2" t="str">
        <f>IF(OR('Monitor Data'!G1011="",ISBLANK('Monitor Data'!G1011)),"",IF(C$4&gt;'Monitor Data'!G1011,"",ABS(C$4-'Monitor Data'!G1011)))</f>
        <v/>
      </c>
      <c r="D1018" s="2" t="str">
        <f>IF(OR('Monitor Data'!J1011="",ISBLANK('Monitor Data'!J1011)),"",IF(D$4&gt;'Monitor Data'!J1011,"",ABS(D$4-'Monitor Data'!J1011)))</f>
        <v/>
      </c>
      <c r="E1018" s="2" t="str">
        <f>IF(ISBLANK('Monitor Data'!K1011),"",IF(E$4&gt;'Monitor Data'!K1011,"",ABS(E$4-'Monitor Data'!K1011)))</f>
        <v/>
      </c>
    </row>
    <row r="1019" spans="1:5" x14ac:dyDescent="0.25">
      <c r="A1019" s="4">
        <v>45207</v>
      </c>
      <c r="B1019" s="2" t="str">
        <f>IF(OR('Monitor Data'!D1012="",ISBLANK('Monitor Data'!D1012)),"",IF(B$4&gt;'Monitor Data'!D1012,"",ABS(B$4-'Monitor Data'!D1012)))</f>
        <v/>
      </c>
      <c r="C1019" s="2" t="str">
        <f>IF(OR('Monitor Data'!G1012="",ISBLANK('Monitor Data'!G1012)),"",IF(C$4&gt;'Monitor Data'!G1012,"",ABS(C$4-'Monitor Data'!G1012)))</f>
        <v/>
      </c>
      <c r="D1019" s="2" t="str">
        <f>IF(OR('Monitor Data'!J1012="",ISBLANK('Monitor Data'!J1012)),"",IF(D$4&gt;'Monitor Data'!J1012,"",ABS(D$4-'Monitor Data'!J1012)))</f>
        <v/>
      </c>
      <c r="E1019" s="2" t="str">
        <f>IF(ISBLANK('Monitor Data'!K1012),"",IF(E$4&gt;'Monitor Data'!K1012,"",ABS(E$4-'Monitor Data'!K1012)))</f>
        <v/>
      </c>
    </row>
    <row r="1020" spans="1:5" x14ac:dyDescent="0.25">
      <c r="A1020" s="4">
        <v>45208</v>
      </c>
      <c r="B1020" s="2">
        <f>IF(OR('Monitor Data'!D1013="",ISBLANK('Monitor Data'!D1013)),"",IF(B$4&gt;'Monitor Data'!D1013,"",ABS(B$4-'Monitor Data'!D1013)))</f>
        <v>2.6000000000000014</v>
      </c>
      <c r="C1020" s="2">
        <f>IF(OR('Monitor Data'!G1013="",ISBLANK('Monitor Data'!G1013)),"",IF(C$4&gt;'Monitor Data'!G1013,"",ABS(C$4-'Monitor Data'!G1013)))</f>
        <v>10.049999999999997</v>
      </c>
      <c r="D1020" s="2">
        <f>IF(OR('Monitor Data'!J1013="",ISBLANK('Monitor Data'!J1013)),"",IF(D$4&gt;'Monitor Data'!J1013,"",ABS(D$4-'Monitor Data'!J1013)))</f>
        <v>7</v>
      </c>
      <c r="E1020" s="2">
        <f>IF(ISBLANK('Monitor Data'!K1013),"",IF(E$4&gt;'Monitor Data'!K1013,"",ABS(E$4-'Monitor Data'!K1013)))</f>
        <v>2.8000000000000007</v>
      </c>
    </row>
    <row r="1021" spans="1:5" x14ac:dyDescent="0.25">
      <c r="A1021" s="4">
        <v>45209</v>
      </c>
      <c r="B1021" s="2" t="str">
        <f>IF(OR('Monitor Data'!D1014="",ISBLANK('Monitor Data'!D1014)),"",IF(B$4&gt;'Monitor Data'!D1014,"",ABS(B$4-'Monitor Data'!D1014)))</f>
        <v/>
      </c>
      <c r="C1021" s="2" t="str">
        <f>IF(OR('Monitor Data'!G1014="",ISBLANK('Monitor Data'!G1014)),"",IF(C$4&gt;'Monitor Data'!G1014,"",ABS(C$4-'Monitor Data'!G1014)))</f>
        <v/>
      </c>
      <c r="D1021" s="2" t="str">
        <f>IF(OR('Monitor Data'!J1014="",ISBLANK('Monitor Data'!J1014)),"",IF(D$4&gt;'Monitor Data'!J1014,"",ABS(D$4-'Monitor Data'!J1014)))</f>
        <v/>
      </c>
      <c r="E1021" s="2" t="str">
        <f>IF(ISBLANK('Monitor Data'!K1014),"",IF(E$4&gt;'Monitor Data'!K1014,"",ABS(E$4-'Monitor Data'!K1014)))</f>
        <v/>
      </c>
    </row>
    <row r="1022" spans="1:5" x14ac:dyDescent="0.25">
      <c r="A1022" s="4">
        <v>45210</v>
      </c>
      <c r="B1022" s="2" t="str">
        <f>IF(OR('Monitor Data'!D1015="",ISBLANK('Monitor Data'!D1015)),"",IF(B$4&gt;'Monitor Data'!D1015,"",ABS(B$4-'Monitor Data'!D1015)))</f>
        <v/>
      </c>
      <c r="C1022" s="2" t="str">
        <f>IF(OR('Monitor Data'!G1015="",ISBLANK('Monitor Data'!G1015)),"",IF(C$4&gt;'Monitor Data'!G1015,"",ABS(C$4-'Monitor Data'!G1015)))</f>
        <v/>
      </c>
      <c r="D1022" s="2" t="str">
        <f>IF(OR('Monitor Data'!J1015="",ISBLANK('Monitor Data'!J1015)),"",IF(D$4&gt;'Monitor Data'!J1015,"",ABS(D$4-'Monitor Data'!J1015)))</f>
        <v/>
      </c>
      <c r="E1022" s="2" t="str">
        <f>IF(ISBLANK('Monitor Data'!K1015),"",IF(E$4&gt;'Monitor Data'!K1015,"",ABS(E$4-'Monitor Data'!K1015)))</f>
        <v/>
      </c>
    </row>
    <row r="1023" spans="1:5" x14ac:dyDescent="0.25">
      <c r="A1023" s="4">
        <v>45211</v>
      </c>
      <c r="B1023" s="2" t="str">
        <f>IF(OR('Monitor Data'!D1016="",ISBLANK('Monitor Data'!D1016)),"",IF(B$4&gt;'Monitor Data'!D1016,"",ABS(B$4-'Monitor Data'!D1016)))</f>
        <v/>
      </c>
      <c r="C1023" s="2" t="str">
        <f>IF(OR('Monitor Data'!G1016="",ISBLANK('Monitor Data'!G1016)),"",IF(C$4&gt;'Monitor Data'!G1016,"",ABS(C$4-'Monitor Data'!G1016)))</f>
        <v/>
      </c>
      <c r="D1023" s="2">
        <f>IF(OR('Monitor Data'!J1016="",ISBLANK('Monitor Data'!J1016)),"",IF(D$4&gt;'Monitor Data'!J1016,"",ABS(D$4-'Monitor Data'!J1016)))</f>
        <v>1.0000000000000036</v>
      </c>
      <c r="E1023" s="2" t="str">
        <f>IF(ISBLANK('Monitor Data'!K1016),"",IF(E$4&gt;'Monitor Data'!K1016,"",ABS(E$4-'Monitor Data'!K1016)))</f>
        <v/>
      </c>
    </row>
    <row r="1024" spans="1:5" x14ac:dyDescent="0.25">
      <c r="A1024" s="4">
        <v>45212</v>
      </c>
      <c r="B1024" s="2" t="str">
        <f>IF(OR('Monitor Data'!D1017="",ISBLANK('Monitor Data'!D1017)),"",IF(B$4&gt;'Monitor Data'!D1017,"",ABS(B$4-'Monitor Data'!D1017)))</f>
        <v/>
      </c>
      <c r="C1024" s="2" t="str">
        <f>IF(OR('Monitor Data'!G1017="",ISBLANK('Monitor Data'!G1017)),"",IF(C$4&gt;'Monitor Data'!G1017,"",ABS(C$4-'Monitor Data'!G1017)))</f>
        <v/>
      </c>
      <c r="D1024" s="2" t="str">
        <f>IF(OR('Monitor Data'!J1017="",ISBLANK('Monitor Data'!J1017)),"",IF(D$4&gt;'Monitor Data'!J1017,"",ABS(D$4-'Monitor Data'!J1017)))</f>
        <v/>
      </c>
      <c r="E1024" s="2" t="str">
        <f>IF(ISBLANK('Monitor Data'!K1017),"",IF(E$4&gt;'Monitor Data'!K1017,"",ABS(E$4-'Monitor Data'!K1017)))</f>
        <v/>
      </c>
    </row>
    <row r="1025" spans="1:5" x14ac:dyDescent="0.25">
      <c r="A1025" s="4">
        <v>45213</v>
      </c>
      <c r="B1025" s="2" t="str">
        <f>IF(OR('Monitor Data'!D1018="",ISBLANK('Monitor Data'!D1018)),"",IF(B$4&gt;'Monitor Data'!D1018,"",ABS(B$4-'Monitor Data'!D1018)))</f>
        <v/>
      </c>
      <c r="C1025" s="2" t="str">
        <f>IF(OR('Monitor Data'!G1018="",ISBLANK('Monitor Data'!G1018)),"",IF(C$4&gt;'Monitor Data'!G1018,"",ABS(C$4-'Monitor Data'!G1018)))</f>
        <v/>
      </c>
      <c r="D1025" s="2" t="str">
        <f>IF(OR('Monitor Data'!J1018="",ISBLANK('Monitor Data'!J1018)),"",IF(D$4&gt;'Monitor Data'!J1018,"",ABS(D$4-'Monitor Data'!J1018)))</f>
        <v/>
      </c>
      <c r="E1025" s="2" t="str">
        <f>IF(ISBLANK('Monitor Data'!K1018),"",IF(E$4&gt;'Monitor Data'!K1018,"",ABS(E$4-'Monitor Data'!K1018)))</f>
        <v/>
      </c>
    </row>
    <row r="1026" spans="1:5" x14ac:dyDescent="0.25">
      <c r="A1026" s="4">
        <v>45214</v>
      </c>
      <c r="B1026" s="2" t="str">
        <f>IF(OR('Monitor Data'!D1019="",ISBLANK('Monitor Data'!D1019)),"",IF(B$4&gt;'Monitor Data'!D1019,"",ABS(B$4-'Monitor Data'!D1019)))</f>
        <v/>
      </c>
      <c r="C1026" s="2" t="str">
        <f>IF(OR('Monitor Data'!G1019="",ISBLANK('Monitor Data'!G1019)),"",IF(C$4&gt;'Monitor Data'!G1019,"",ABS(C$4-'Monitor Data'!G1019)))</f>
        <v/>
      </c>
      <c r="D1026" s="2" t="str">
        <f>IF(OR('Monitor Data'!J1019="",ISBLANK('Monitor Data'!J1019)),"",IF(D$4&gt;'Monitor Data'!J1019,"",ABS(D$4-'Monitor Data'!J1019)))</f>
        <v/>
      </c>
      <c r="E1026" s="2" t="str">
        <f>IF(ISBLANK('Monitor Data'!K1019),"",IF(E$4&gt;'Monitor Data'!K1019,"",ABS(E$4-'Monitor Data'!K1019)))</f>
        <v/>
      </c>
    </row>
    <row r="1027" spans="1:5" x14ac:dyDescent="0.25">
      <c r="A1027" s="4">
        <v>45215</v>
      </c>
      <c r="B1027" s="2" t="str">
        <f>IF(OR('Monitor Data'!D1020="",ISBLANK('Monitor Data'!D1020)),"",IF(B$4&gt;'Monitor Data'!D1020,"",ABS(B$4-'Monitor Data'!D1020)))</f>
        <v/>
      </c>
      <c r="C1027" s="2" t="str">
        <f>IF(OR('Monitor Data'!G1020="",ISBLANK('Monitor Data'!G1020)),"",IF(C$4&gt;'Monitor Data'!G1020,"",ABS(C$4-'Monitor Data'!G1020)))</f>
        <v/>
      </c>
      <c r="D1027" s="2" t="str">
        <f>IF(OR('Monitor Data'!J1020="",ISBLANK('Monitor Data'!J1020)),"",IF(D$4&gt;'Monitor Data'!J1020,"",ABS(D$4-'Monitor Data'!J1020)))</f>
        <v/>
      </c>
      <c r="E1027" s="2" t="str">
        <f>IF(ISBLANK('Monitor Data'!K1020),"",IF(E$4&gt;'Monitor Data'!K1020,"",ABS(E$4-'Monitor Data'!K1020)))</f>
        <v/>
      </c>
    </row>
    <row r="1028" spans="1:5" x14ac:dyDescent="0.25">
      <c r="A1028" s="4">
        <v>45216</v>
      </c>
      <c r="B1028" s="2" t="str">
        <f>IF(OR('Monitor Data'!D1021="",ISBLANK('Monitor Data'!D1021)),"",IF(B$4&gt;'Monitor Data'!D1021,"",ABS(B$4-'Monitor Data'!D1021)))</f>
        <v/>
      </c>
      <c r="C1028" s="2" t="str">
        <f>IF(OR('Monitor Data'!G1021="",ISBLANK('Monitor Data'!G1021)),"",IF(C$4&gt;'Monitor Data'!G1021,"",ABS(C$4-'Monitor Data'!G1021)))</f>
        <v/>
      </c>
      <c r="D1028" s="2" t="str">
        <f>IF(OR('Monitor Data'!J1021="",ISBLANK('Monitor Data'!J1021)),"",IF(D$4&gt;'Monitor Data'!J1021,"",ABS(D$4-'Monitor Data'!J1021)))</f>
        <v/>
      </c>
      <c r="E1028" s="2" t="str">
        <f>IF(ISBLANK('Monitor Data'!K1021),"",IF(E$4&gt;'Monitor Data'!K1021,"",ABS(E$4-'Monitor Data'!K1021)))</f>
        <v/>
      </c>
    </row>
    <row r="1029" spans="1:5" x14ac:dyDescent="0.25">
      <c r="A1029" s="4">
        <v>45217</v>
      </c>
      <c r="B1029" s="2">
        <f>IF(OR('Monitor Data'!D1022="",ISBLANK('Monitor Data'!D1022)),"",IF(B$4&gt;'Monitor Data'!D1022,"",ABS(B$4-'Monitor Data'!D1022)))</f>
        <v>7.3500000000000014</v>
      </c>
      <c r="C1029" s="2">
        <f>IF(OR('Monitor Data'!G1022="",ISBLANK('Monitor Data'!G1022)),"",IF(C$4&gt;'Monitor Data'!G1022,"",ABS(C$4-'Monitor Data'!G1022)))</f>
        <v>3.1499999999999986</v>
      </c>
      <c r="D1029" s="2">
        <f>IF(OR('Monitor Data'!J1022="",ISBLANK('Monitor Data'!J1022)),"",IF(D$4&gt;'Monitor Data'!J1022,"",ABS(D$4-'Monitor Data'!J1022)))</f>
        <v>2.5000000000000036</v>
      </c>
      <c r="E1029" s="2">
        <f>IF(ISBLANK('Monitor Data'!K1022),"",IF(E$4&gt;'Monitor Data'!K1022,"",ABS(E$4-'Monitor Data'!K1022)))</f>
        <v>0.70000000000000107</v>
      </c>
    </row>
    <row r="1030" spans="1:5" x14ac:dyDescent="0.25">
      <c r="A1030" s="4">
        <v>45218</v>
      </c>
      <c r="B1030" s="2" t="str">
        <f>IF(OR('Monitor Data'!D1023="",ISBLANK('Monitor Data'!D1023)),"",IF(B$4&gt;'Monitor Data'!D1023,"",ABS(B$4-'Monitor Data'!D1023)))</f>
        <v/>
      </c>
      <c r="C1030" s="2" t="str">
        <f>IF(OR('Monitor Data'!G1023="",ISBLANK('Monitor Data'!G1023)),"",IF(C$4&gt;'Monitor Data'!G1023,"",ABS(C$4-'Monitor Data'!G1023)))</f>
        <v/>
      </c>
      <c r="D1030" s="2" t="str">
        <f>IF(OR('Monitor Data'!J1023="",ISBLANK('Monitor Data'!J1023)),"",IF(D$4&gt;'Monitor Data'!J1023,"",ABS(D$4-'Monitor Data'!J1023)))</f>
        <v/>
      </c>
      <c r="E1030" s="2" t="str">
        <f>IF(ISBLANK('Monitor Data'!K1023),"",IF(E$4&gt;'Monitor Data'!K1023,"",ABS(E$4-'Monitor Data'!K1023)))</f>
        <v/>
      </c>
    </row>
    <row r="1031" spans="1:5" x14ac:dyDescent="0.25">
      <c r="A1031" s="4">
        <v>45219</v>
      </c>
      <c r="B1031" s="2" t="str">
        <f>IF(OR('Monitor Data'!D1024="",ISBLANK('Monitor Data'!D1024)),"",IF(B$4&gt;'Monitor Data'!D1024,"",ABS(B$4-'Monitor Data'!D1024)))</f>
        <v/>
      </c>
      <c r="C1031" s="2" t="str">
        <f>IF(OR('Monitor Data'!G1024="",ISBLANK('Monitor Data'!G1024)),"",IF(C$4&gt;'Monitor Data'!G1024,"",ABS(C$4-'Monitor Data'!G1024)))</f>
        <v/>
      </c>
      <c r="D1031" s="2" t="str">
        <f>IF(OR('Monitor Data'!J1024="",ISBLANK('Monitor Data'!J1024)),"",IF(D$4&gt;'Monitor Data'!J1024,"",ABS(D$4-'Monitor Data'!J1024)))</f>
        <v/>
      </c>
      <c r="E1031" s="2" t="str">
        <f>IF(ISBLANK('Monitor Data'!K1024),"",IF(E$4&gt;'Monitor Data'!K1024,"",ABS(E$4-'Monitor Data'!K1024)))</f>
        <v/>
      </c>
    </row>
    <row r="1032" spans="1:5" x14ac:dyDescent="0.25">
      <c r="A1032" s="4">
        <v>45220</v>
      </c>
      <c r="B1032" s="2">
        <f>IF(OR('Monitor Data'!D1025="",ISBLANK('Monitor Data'!D1025)),"",IF(B$4&gt;'Monitor Data'!D1025,"",ABS(B$4-'Monitor Data'!D1025)))</f>
        <v>10.199999999999999</v>
      </c>
      <c r="C1032" s="2">
        <f>IF(OR('Monitor Data'!G1025="",ISBLANK('Monitor Data'!G1025)),"",IF(C$4&gt;'Monitor Data'!G1025,"",ABS(C$4-'Monitor Data'!G1025)))</f>
        <v>10.149999999999999</v>
      </c>
      <c r="D1032" s="2">
        <f>IF(OR('Monitor Data'!J1025="",ISBLANK('Monitor Data'!J1025)),"",IF(D$4&gt;'Monitor Data'!J1025,"",ABS(D$4-'Monitor Data'!J1025)))</f>
        <v>7.4500000000000028</v>
      </c>
      <c r="E1032" s="2">
        <f>IF(ISBLANK('Monitor Data'!K1025),"",IF(E$4&gt;'Monitor Data'!K1025,"",ABS(E$4-'Monitor Data'!K1025)))</f>
        <v>13.100000000000001</v>
      </c>
    </row>
    <row r="1033" spans="1:5" x14ac:dyDescent="0.25">
      <c r="A1033" s="4">
        <v>45221</v>
      </c>
      <c r="B1033" s="2" t="str">
        <f>IF(OR('Monitor Data'!D1026="",ISBLANK('Monitor Data'!D1026)),"",IF(B$4&gt;'Monitor Data'!D1026,"",ABS(B$4-'Monitor Data'!D1026)))</f>
        <v/>
      </c>
      <c r="C1033" s="2" t="str">
        <f>IF(OR('Monitor Data'!G1026="",ISBLANK('Monitor Data'!G1026)),"",IF(C$4&gt;'Monitor Data'!G1026,"",ABS(C$4-'Monitor Data'!G1026)))</f>
        <v/>
      </c>
      <c r="D1033" s="2" t="str">
        <f>IF(OR('Monitor Data'!J1026="",ISBLANK('Monitor Data'!J1026)),"",IF(D$4&gt;'Monitor Data'!J1026,"",ABS(D$4-'Monitor Data'!J1026)))</f>
        <v/>
      </c>
      <c r="E1033" s="2" t="str">
        <f>IF(ISBLANK('Monitor Data'!K1026),"",IF(E$4&gt;'Monitor Data'!K1026,"",ABS(E$4-'Monitor Data'!K1026)))</f>
        <v/>
      </c>
    </row>
    <row r="1034" spans="1:5" x14ac:dyDescent="0.25">
      <c r="A1034" s="4">
        <v>45222</v>
      </c>
      <c r="B1034" s="2" t="str">
        <f>IF(OR('Monitor Data'!D1027="",ISBLANK('Monitor Data'!D1027)),"",IF(B$4&gt;'Monitor Data'!D1027,"",ABS(B$4-'Monitor Data'!D1027)))</f>
        <v/>
      </c>
      <c r="C1034" s="2" t="str">
        <f>IF(OR('Monitor Data'!G1027="",ISBLANK('Monitor Data'!G1027)),"",IF(C$4&gt;'Monitor Data'!G1027,"",ABS(C$4-'Monitor Data'!G1027)))</f>
        <v/>
      </c>
      <c r="D1034" s="2" t="str">
        <f>IF(OR('Monitor Data'!J1027="",ISBLANK('Monitor Data'!J1027)),"",IF(D$4&gt;'Monitor Data'!J1027,"",ABS(D$4-'Monitor Data'!J1027)))</f>
        <v/>
      </c>
      <c r="E1034" s="2" t="str">
        <f>IF(ISBLANK('Monitor Data'!K1027),"",IF(E$4&gt;'Monitor Data'!K1027,"",ABS(E$4-'Monitor Data'!K1027)))</f>
        <v/>
      </c>
    </row>
    <row r="1035" spans="1:5" x14ac:dyDescent="0.25">
      <c r="A1035" s="4">
        <v>45223</v>
      </c>
      <c r="B1035" s="2">
        <f>IF(OR('Monitor Data'!D1028="",ISBLANK('Monitor Data'!D1028)),"",IF(B$4&gt;'Monitor Data'!D1028,"",ABS(B$4-'Monitor Data'!D1028)))</f>
        <v>9.6499999999999986</v>
      </c>
      <c r="C1035" s="2" t="str">
        <f>IF(OR('Monitor Data'!G1028="",ISBLANK('Monitor Data'!G1028)),"",IF(C$4&gt;'Monitor Data'!G1028,"",ABS(C$4-'Monitor Data'!G1028)))</f>
        <v/>
      </c>
      <c r="D1035" s="2">
        <f>IF(OR('Monitor Data'!J1028="",ISBLANK('Monitor Data'!J1028)),"",IF(D$4&gt;'Monitor Data'!J1028,"",ABS(D$4-'Monitor Data'!J1028)))</f>
        <v>13.000000000000004</v>
      </c>
      <c r="E1035" s="2">
        <f>IF(ISBLANK('Monitor Data'!K1028),"",IF(E$4&gt;'Monitor Data'!K1028,"",ABS(E$4-'Monitor Data'!K1028)))</f>
        <v>1.4000000000000021</v>
      </c>
    </row>
    <row r="1036" spans="1:5" x14ac:dyDescent="0.25">
      <c r="A1036" s="4">
        <v>45224</v>
      </c>
      <c r="B1036" s="2" t="str">
        <f>IF(OR('Monitor Data'!D1029="",ISBLANK('Monitor Data'!D1029)),"",IF(B$4&gt;'Monitor Data'!D1029,"",ABS(B$4-'Monitor Data'!D1029)))</f>
        <v/>
      </c>
      <c r="C1036" s="2" t="str">
        <f>IF(OR('Monitor Data'!G1029="",ISBLANK('Monitor Data'!G1029)),"",IF(C$4&gt;'Monitor Data'!G1029,"",ABS(C$4-'Monitor Data'!G1029)))</f>
        <v/>
      </c>
      <c r="D1036" s="2" t="str">
        <f>IF(OR('Monitor Data'!J1029="",ISBLANK('Monitor Data'!J1029)),"",IF(D$4&gt;'Monitor Data'!J1029,"",ABS(D$4-'Monitor Data'!J1029)))</f>
        <v/>
      </c>
      <c r="E1036" s="2" t="str">
        <f>IF(ISBLANK('Monitor Data'!K1029),"",IF(E$4&gt;'Monitor Data'!K1029,"",ABS(E$4-'Monitor Data'!K1029)))</f>
        <v/>
      </c>
    </row>
    <row r="1037" spans="1:5" x14ac:dyDescent="0.25">
      <c r="A1037" s="4">
        <v>45225</v>
      </c>
      <c r="B1037" s="2" t="str">
        <f>IF(OR('Monitor Data'!D1030="",ISBLANK('Monitor Data'!D1030)),"",IF(B$4&gt;'Monitor Data'!D1030,"",ABS(B$4-'Monitor Data'!D1030)))</f>
        <v/>
      </c>
      <c r="C1037" s="2" t="str">
        <f>IF(OR('Monitor Data'!G1030="",ISBLANK('Monitor Data'!G1030)),"",IF(C$4&gt;'Monitor Data'!G1030,"",ABS(C$4-'Monitor Data'!G1030)))</f>
        <v/>
      </c>
      <c r="D1037" s="2" t="str">
        <f>IF(OR('Monitor Data'!J1030="",ISBLANK('Monitor Data'!J1030)),"",IF(D$4&gt;'Monitor Data'!J1030,"",ABS(D$4-'Monitor Data'!J1030)))</f>
        <v/>
      </c>
      <c r="E1037" s="2" t="str">
        <f>IF(ISBLANK('Monitor Data'!K1030),"",IF(E$4&gt;'Monitor Data'!K1030,"",ABS(E$4-'Monitor Data'!K1030)))</f>
        <v/>
      </c>
    </row>
    <row r="1038" spans="1:5" x14ac:dyDescent="0.25">
      <c r="A1038" s="4">
        <v>45226</v>
      </c>
      <c r="B1038" s="2" t="str">
        <f>IF(OR('Monitor Data'!D1031="",ISBLANK('Monitor Data'!D1031)),"",IF(B$4&gt;'Monitor Data'!D1031,"",ABS(B$4-'Monitor Data'!D1031)))</f>
        <v/>
      </c>
      <c r="C1038" s="2" t="str">
        <f>IF(OR('Monitor Data'!G1031="",ISBLANK('Monitor Data'!G1031)),"",IF(C$4&gt;'Monitor Data'!G1031,"",ABS(C$4-'Monitor Data'!G1031)))</f>
        <v/>
      </c>
      <c r="D1038" s="2" t="str">
        <f>IF(OR('Monitor Data'!J1031="",ISBLANK('Monitor Data'!J1031)),"",IF(D$4&gt;'Monitor Data'!J1031,"",ABS(D$4-'Monitor Data'!J1031)))</f>
        <v/>
      </c>
      <c r="E1038" s="2" t="str">
        <f>IF(ISBLANK('Monitor Data'!K1031),"",IF(E$4&gt;'Monitor Data'!K1031,"",ABS(E$4-'Monitor Data'!K1031)))</f>
        <v/>
      </c>
    </row>
    <row r="1039" spans="1:5" x14ac:dyDescent="0.25">
      <c r="A1039" s="4">
        <v>45227</v>
      </c>
      <c r="B1039" s="2" t="str">
        <f>IF(OR('Monitor Data'!D1032="",ISBLANK('Monitor Data'!D1032)),"",IF(B$4&gt;'Monitor Data'!D1032,"",ABS(B$4-'Monitor Data'!D1032)))</f>
        <v/>
      </c>
      <c r="C1039" s="2" t="str">
        <f>IF(OR('Monitor Data'!G1032="",ISBLANK('Monitor Data'!G1032)),"",IF(C$4&gt;'Monitor Data'!G1032,"",ABS(C$4-'Monitor Data'!G1032)))</f>
        <v/>
      </c>
      <c r="D1039" s="2" t="str">
        <f>IF(OR('Monitor Data'!J1032="",ISBLANK('Monitor Data'!J1032)),"",IF(D$4&gt;'Monitor Data'!J1032,"",ABS(D$4-'Monitor Data'!J1032)))</f>
        <v/>
      </c>
      <c r="E1039" s="2" t="str">
        <f>IF(ISBLANK('Monitor Data'!K1032),"",IF(E$4&gt;'Monitor Data'!K1032,"",ABS(E$4-'Monitor Data'!K1032)))</f>
        <v/>
      </c>
    </row>
    <row r="1040" spans="1:5" x14ac:dyDescent="0.25">
      <c r="A1040" s="4">
        <v>45228</v>
      </c>
      <c r="B1040" s="2" t="str">
        <f>IF(OR('Monitor Data'!D1033="",ISBLANK('Monitor Data'!D1033)),"",IF(B$4&gt;'Monitor Data'!D1033,"",ABS(B$4-'Monitor Data'!D1033)))</f>
        <v/>
      </c>
      <c r="C1040" s="2" t="str">
        <f>IF(OR('Monitor Data'!G1033="",ISBLANK('Monitor Data'!G1033)),"",IF(C$4&gt;'Monitor Data'!G1033,"",ABS(C$4-'Monitor Data'!G1033)))</f>
        <v/>
      </c>
      <c r="D1040" s="2" t="str">
        <f>IF(OR('Monitor Data'!J1033="",ISBLANK('Monitor Data'!J1033)),"",IF(D$4&gt;'Monitor Data'!J1033,"",ABS(D$4-'Monitor Data'!J1033)))</f>
        <v/>
      </c>
      <c r="E1040" s="2" t="str">
        <f>IF(ISBLANK('Monitor Data'!K1033),"",IF(E$4&gt;'Monitor Data'!K1033,"",ABS(E$4-'Monitor Data'!K1033)))</f>
        <v/>
      </c>
    </row>
    <row r="1041" spans="1:5" x14ac:dyDescent="0.25">
      <c r="A1041" s="4">
        <v>45229</v>
      </c>
      <c r="B1041" s="2" t="str">
        <f>IF(OR('Monitor Data'!D1034="",ISBLANK('Monitor Data'!D1034)),"",IF(B$4&gt;'Monitor Data'!D1034,"",ABS(B$4-'Monitor Data'!D1034)))</f>
        <v/>
      </c>
      <c r="C1041" s="2" t="str">
        <f>IF(OR('Monitor Data'!G1034="",ISBLANK('Monitor Data'!G1034)),"",IF(C$4&gt;'Monitor Data'!G1034,"",ABS(C$4-'Monitor Data'!G1034)))</f>
        <v/>
      </c>
      <c r="D1041" s="2" t="str">
        <f>IF(OR('Monitor Data'!J1034="",ISBLANK('Monitor Data'!J1034)),"",IF(D$4&gt;'Monitor Data'!J1034,"",ABS(D$4-'Monitor Data'!J1034)))</f>
        <v/>
      </c>
      <c r="E1041" s="2" t="str">
        <f>IF(ISBLANK('Monitor Data'!K1034),"",IF(E$4&gt;'Monitor Data'!K1034,"",ABS(E$4-'Monitor Data'!K1034)))</f>
        <v/>
      </c>
    </row>
    <row r="1042" spans="1:5" x14ac:dyDescent="0.25">
      <c r="A1042" s="4">
        <v>45230</v>
      </c>
      <c r="B1042" s="2" t="str">
        <f>IF(OR('Monitor Data'!D1035="",ISBLANK('Monitor Data'!D1035)),"",IF(B$4&gt;'Monitor Data'!D1035,"",ABS(B$4-'Monitor Data'!D1035)))</f>
        <v/>
      </c>
      <c r="C1042" s="2" t="str">
        <f>IF(OR('Monitor Data'!G1035="",ISBLANK('Monitor Data'!G1035)),"",IF(C$4&gt;'Monitor Data'!G1035,"",ABS(C$4-'Monitor Data'!G1035)))</f>
        <v/>
      </c>
      <c r="D1042" s="2" t="str">
        <f>IF(OR('Monitor Data'!J1035="",ISBLANK('Monitor Data'!J1035)),"",IF(D$4&gt;'Monitor Data'!J1035,"",ABS(D$4-'Monitor Data'!J1035)))</f>
        <v/>
      </c>
      <c r="E1042" s="2" t="str">
        <f>IF(ISBLANK('Monitor Data'!K1035),"",IF(E$4&gt;'Monitor Data'!K1035,"",ABS(E$4-'Monitor Data'!K1035)))</f>
        <v/>
      </c>
    </row>
    <row r="1043" spans="1:5" x14ac:dyDescent="0.25">
      <c r="A1043" s="4">
        <v>45231</v>
      </c>
      <c r="B1043" s="2" t="str">
        <f>IF(OR('Monitor Data'!D1036="",ISBLANK('Monitor Data'!D1036)),"",IF(B$4&gt;'Monitor Data'!D1036,"",ABS(B$4-'Monitor Data'!D1036)))</f>
        <v/>
      </c>
      <c r="C1043" s="2" t="str">
        <f>IF(OR('Monitor Data'!G1036="",ISBLANK('Monitor Data'!G1036)),"",IF(C$4&gt;'Monitor Data'!G1036,"",ABS(C$4-'Monitor Data'!G1036)))</f>
        <v/>
      </c>
      <c r="D1043" s="2" t="str">
        <f>IF(OR('Monitor Data'!J1036="",ISBLANK('Monitor Data'!J1036)),"",IF(D$4&gt;'Monitor Data'!J1036,"",ABS(D$4-'Monitor Data'!J1036)))</f>
        <v/>
      </c>
      <c r="E1043" s="2" t="str">
        <f>IF(ISBLANK('Monitor Data'!K1036),"",IF(E$4&gt;'Monitor Data'!K1036,"",ABS(E$4-'Monitor Data'!K1036)))</f>
        <v/>
      </c>
    </row>
    <row r="1044" spans="1:5" x14ac:dyDescent="0.25">
      <c r="A1044" s="4">
        <v>45232</v>
      </c>
      <c r="B1044" s="2">
        <f>IF(OR('Monitor Data'!D1037="",ISBLANK('Monitor Data'!D1037)),"",IF(B$4&gt;'Monitor Data'!D1037,"",ABS(B$4-'Monitor Data'!D1037)))</f>
        <v>10</v>
      </c>
      <c r="C1044" s="2">
        <f>IF(OR('Monitor Data'!G1037="",ISBLANK('Monitor Data'!G1037)),"",IF(C$4&gt;'Monitor Data'!G1037,"",ABS(C$4-'Monitor Data'!G1037)))</f>
        <v>8.3999999999999986</v>
      </c>
      <c r="D1044" s="2">
        <f>IF(OR('Monitor Data'!J1037="",ISBLANK('Monitor Data'!J1037)),"",IF(D$4&gt;'Monitor Data'!J1037,"",ABS(D$4-'Monitor Data'!J1037)))</f>
        <v>3.5000000000000036</v>
      </c>
      <c r="E1044" s="2" t="str">
        <f>IF(ISBLANK('Monitor Data'!K1037),"",IF(E$4&gt;'Monitor Data'!K1037,"",ABS(E$4-'Monitor Data'!K1037)))</f>
        <v/>
      </c>
    </row>
    <row r="1045" spans="1:5" x14ac:dyDescent="0.25">
      <c r="A1045" s="4">
        <v>45233</v>
      </c>
      <c r="B1045" s="2" t="str">
        <f>IF(OR('Monitor Data'!D1038="",ISBLANK('Monitor Data'!D1038)),"",IF(B$4&gt;'Monitor Data'!D1038,"",ABS(B$4-'Monitor Data'!D1038)))</f>
        <v/>
      </c>
      <c r="C1045" s="2" t="str">
        <f>IF(OR('Monitor Data'!G1038="",ISBLANK('Monitor Data'!G1038)),"",IF(C$4&gt;'Monitor Data'!G1038,"",ABS(C$4-'Monitor Data'!G1038)))</f>
        <v/>
      </c>
      <c r="D1045" s="2" t="str">
        <f>IF(OR('Monitor Data'!J1038="",ISBLANK('Monitor Data'!J1038)),"",IF(D$4&gt;'Monitor Data'!J1038,"",ABS(D$4-'Monitor Data'!J1038)))</f>
        <v/>
      </c>
      <c r="E1045" s="2" t="str">
        <f>IF(ISBLANK('Monitor Data'!K1038),"",IF(E$4&gt;'Monitor Data'!K1038,"",ABS(E$4-'Monitor Data'!K1038)))</f>
        <v/>
      </c>
    </row>
    <row r="1046" spans="1:5" x14ac:dyDescent="0.25">
      <c r="A1046" s="4">
        <v>45234</v>
      </c>
      <c r="B1046" s="2" t="str">
        <f>IF(OR('Monitor Data'!D1039="",ISBLANK('Monitor Data'!D1039)),"",IF(B$4&gt;'Monitor Data'!D1039,"",ABS(B$4-'Monitor Data'!D1039)))</f>
        <v/>
      </c>
      <c r="C1046" s="2" t="str">
        <f>IF(OR('Monitor Data'!G1039="",ISBLANK('Monitor Data'!G1039)),"",IF(C$4&gt;'Monitor Data'!G1039,"",ABS(C$4-'Monitor Data'!G1039)))</f>
        <v/>
      </c>
      <c r="D1046" s="2" t="str">
        <f>IF(OR('Monitor Data'!J1039="",ISBLANK('Monitor Data'!J1039)),"",IF(D$4&gt;'Monitor Data'!J1039,"",ABS(D$4-'Monitor Data'!J1039)))</f>
        <v/>
      </c>
      <c r="E1046" s="2" t="str">
        <f>IF(ISBLANK('Monitor Data'!K1039),"",IF(E$4&gt;'Monitor Data'!K1039,"",ABS(E$4-'Monitor Data'!K1039)))</f>
        <v/>
      </c>
    </row>
    <row r="1047" spans="1:5" x14ac:dyDescent="0.25">
      <c r="A1047" s="4">
        <v>45235</v>
      </c>
      <c r="B1047" s="2">
        <f>IF(OR('Monitor Data'!D1040="",ISBLANK('Monitor Data'!D1040)),"",IF(B$4&gt;'Monitor Data'!D1040,"",ABS(B$4-'Monitor Data'!D1040)))</f>
        <v>17.049999999999997</v>
      </c>
      <c r="C1047" s="2">
        <f>IF(OR('Monitor Data'!G1040="",ISBLANK('Monitor Data'!G1040)),"",IF(C$4&gt;'Monitor Data'!G1040,"",ABS(C$4-'Monitor Data'!G1040)))</f>
        <v>7.4499999999999993</v>
      </c>
      <c r="D1047" s="2">
        <f>IF(OR('Monitor Data'!J1040="",ISBLANK('Monitor Data'!J1040)),"",IF(D$4&gt;'Monitor Data'!J1040,"",ABS(D$4-'Monitor Data'!J1040)))</f>
        <v>17.200000000000003</v>
      </c>
      <c r="E1047" s="2">
        <f>IF(ISBLANK('Monitor Data'!K1040),"",IF(E$4&gt;'Monitor Data'!K1040,"",ABS(E$4-'Monitor Data'!K1040)))</f>
        <v>7.5</v>
      </c>
    </row>
    <row r="1048" spans="1:5" x14ac:dyDescent="0.25">
      <c r="A1048" s="4">
        <v>45236</v>
      </c>
      <c r="B1048" s="2" t="str">
        <f>IF(OR('Monitor Data'!D1041="",ISBLANK('Monitor Data'!D1041)),"",IF(B$4&gt;'Monitor Data'!D1041,"",ABS(B$4-'Monitor Data'!D1041)))</f>
        <v/>
      </c>
      <c r="C1048" s="2" t="str">
        <f>IF(OR('Monitor Data'!G1041="",ISBLANK('Monitor Data'!G1041)),"",IF(C$4&gt;'Monitor Data'!G1041,"",ABS(C$4-'Monitor Data'!G1041)))</f>
        <v/>
      </c>
      <c r="D1048" s="2" t="str">
        <f>IF(OR('Monitor Data'!J1041="",ISBLANK('Monitor Data'!J1041)),"",IF(D$4&gt;'Monitor Data'!J1041,"",ABS(D$4-'Monitor Data'!J1041)))</f>
        <v/>
      </c>
      <c r="E1048" s="2" t="str">
        <f>IF(ISBLANK('Monitor Data'!K1041),"",IF(E$4&gt;'Monitor Data'!K1041,"",ABS(E$4-'Monitor Data'!K1041)))</f>
        <v/>
      </c>
    </row>
    <row r="1049" spans="1:5" x14ac:dyDescent="0.25">
      <c r="A1049" s="4">
        <v>45237</v>
      </c>
      <c r="B1049" s="2" t="str">
        <f>IF(OR('Monitor Data'!D1042="",ISBLANK('Monitor Data'!D1042)),"",IF(B$4&gt;'Monitor Data'!D1042,"",ABS(B$4-'Monitor Data'!D1042)))</f>
        <v/>
      </c>
      <c r="C1049" s="2" t="str">
        <f>IF(OR('Monitor Data'!G1042="",ISBLANK('Monitor Data'!G1042)),"",IF(C$4&gt;'Monitor Data'!G1042,"",ABS(C$4-'Monitor Data'!G1042)))</f>
        <v/>
      </c>
      <c r="D1049" s="2" t="str">
        <f>IF(OR('Monitor Data'!J1042="",ISBLANK('Monitor Data'!J1042)),"",IF(D$4&gt;'Monitor Data'!J1042,"",ABS(D$4-'Monitor Data'!J1042)))</f>
        <v/>
      </c>
      <c r="E1049" s="2" t="str">
        <f>IF(ISBLANK('Monitor Data'!K1042),"",IF(E$4&gt;'Monitor Data'!K1042,"",ABS(E$4-'Monitor Data'!K1042)))</f>
        <v/>
      </c>
    </row>
    <row r="1050" spans="1:5" x14ac:dyDescent="0.25">
      <c r="A1050" s="4">
        <v>45238</v>
      </c>
      <c r="B1050" s="2">
        <f>IF(OR('Monitor Data'!D1043="",ISBLANK('Monitor Data'!D1043)),"",IF(B$4&gt;'Monitor Data'!D1043,"",ABS(B$4-'Monitor Data'!D1043)))</f>
        <v>10.350000000000001</v>
      </c>
      <c r="C1050" s="2">
        <f>IF(OR('Monitor Data'!G1043="",ISBLANK('Monitor Data'!G1043)),"",IF(C$4&gt;'Monitor Data'!G1043,"",ABS(C$4-'Monitor Data'!G1043)))</f>
        <v>9.5999999999999979</v>
      </c>
      <c r="D1050" s="2">
        <f>IF(OR('Monitor Data'!J1043="",ISBLANK('Monitor Data'!J1043)),"",IF(D$4&gt;'Monitor Data'!J1043,"",ABS(D$4-'Monitor Data'!J1043)))</f>
        <v>5.0000000000000036</v>
      </c>
      <c r="E1050" s="2">
        <f>IF(ISBLANK('Monitor Data'!K1043),"",IF(E$4&gt;'Monitor Data'!K1043,"",ABS(E$4-'Monitor Data'!K1043)))</f>
        <v>16.7</v>
      </c>
    </row>
    <row r="1051" spans="1:5" x14ac:dyDescent="0.25">
      <c r="A1051" s="4">
        <v>45239</v>
      </c>
      <c r="B1051" s="2" t="str">
        <f>IF(OR('Monitor Data'!D1044="",ISBLANK('Monitor Data'!D1044)),"",IF(B$4&gt;'Monitor Data'!D1044,"",ABS(B$4-'Monitor Data'!D1044)))</f>
        <v/>
      </c>
      <c r="C1051" s="2" t="str">
        <f>IF(OR('Monitor Data'!G1044="",ISBLANK('Monitor Data'!G1044)),"",IF(C$4&gt;'Monitor Data'!G1044,"",ABS(C$4-'Monitor Data'!G1044)))</f>
        <v/>
      </c>
      <c r="D1051" s="2" t="str">
        <f>IF(OR('Monitor Data'!J1044="",ISBLANK('Monitor Data'!J1044)),"",IF(D$4&gt;'Monitor Data'!J1044,"",ABS(D$4-'Monitor Data'!J1044)))</f>
        <v/>
      </c>
      <c r="E1051" s="2" t="str">
        <f>IF(ISBLANK('Monitor Data'!K1044),"",IF(E$4&gt;'Monitor Data'!K1044,"",ABS(E$4-'Monitor Data'!K1044)))</f>
        <v/>
      </c>
    </row>
    <row r="1052" spans="1:5" x14ac:dyDescent="0.25">
      <c r="A1052" s="4">
        <v>45240</v>
      </c>
      <c r="B1052" s="2" t="str">
        <f>IF(OR('Monitor Data'!D1045="",ISBLANK('Monitor Data'!D1045)),"",IF(B$4&gt;'Monitor Data'!D1045,"",ABS(B$4-'Monitor Data'!D1045)))</f>
        <v/>
      </c>
      <c r="C1052" s="2" t="str">
        <f>IF(OR('Monitor Data'!G1045="",ISBLANK('Monitor Data'!G1045)),"",IF(C$4&gt;'Monitor Data'!G1045,"",ABS(C$4-'Monitor Data'!G1045)))</f>
        <v/>
      </c>
      <c r="D1052" s="2" t="str">
        <f>IF(OR('Monitor Data'!J1045="",ISBLANK('Monitor Data'!J1045)),"",IF(D$4&gt;'Monitor Data'!J1045,"",ABS(D$4-'Monitor Data'!J1045)))</f>
        <v/>
      </c>
      <c r="E1052" s="2" t="str">
        <f>IF(ISBLANK('Monitor Data'!K1045),"",IF(E$4&gt;'Monitor Data'!K1045,"",ABS(E$4-'Monitor Data'!K1045)))</f>
        <v/>
      </c>
    </row>
    <row r="1053" spans="1:5" x14ac:dyDescent="0.25">
      <c r="A1053" s="4">
        <v>45241</v>
      </c>
      <c r="B1053" s="2">
        <f>IF(OR('Monitor Data'!D1046="",ISBLANK('Monitor Data'!D1046)),"",IF(B$4&gt;'Monitor Data'!D1046,"",ABS(B$4-'Monitor Data'!D1046)))</f>
        <v>10.25</v>
      </c>
      <c r="C1053" s="2">
        <f>IF(OR('Monitor Data'!G1046="",ISBLANK('Monitor Data'!G1046)),"",IF(C$4&gt;'Monitor Data'!G1046,"",ABS(C$4-'Monitor Data'!G1046)))</f>
        <v>8.9499999999999993</v>
      </c>
      <c r="D1053" s="2">
        <f>IF(OR('Monitor Data'!J1046="",ISBLANK('Monitor Data'!J1046)),"",IF(D$4&gt;'Monitor Data'!J1046,"",ABS(D$4-'Monitor Data'!J1046)))</f>
        <v>1.8000000000000043</v>
      </c>
      <c r="E1053" s="2">
        <f>IF(ISBLANK('Monitor Data'!K1046),"",IF(E$4&gt;'Monitor Data'!K1046,"",ABS(E$4-'Monitor Data'!K1046)))</f>
        <v>8.4000000000000021</v>
      </c>
    </row>
    <row r="1054" spans="1:5" x14ac:dyDescent="0.25">
      <c r="A1054" s="4">
        <v>45242</v>
      </c>
      <c r="B1054" s="2" t="str">
        <f>IF(OR('Monitor Data'!D1047="",ISBLANK('Monitor Data'!D1047)),"",IF(B$4&gt;'Monitor Data'!D1047,"",ABS(B$4-'Monitor Data'!D1047)))</f>
        <v/>
      </c>
      <c r="C1054" s="2" t="str">
        <f>IF(OR('Monitor Data'!G1047="",ISBLANK('Monitor Data'!G1047)),"",IF(C$4&gt;'Monitor Data'!G1047,"",ABS(C$4-'Monitor Data'!G1047)))</f>
        <v/>
      </c>
      <c r="D1054" s="2" t="str">
        <f>IF(OR('Monitor Data'!J1047="",ISBLANK('Monitor Data'!J1047)),"",IF(D$4&gt;'Monitor Data'!J1047,"",ABS(D$4-'Monitor Data'!J1047)))</f>
        <v/>
      </c>
      <c r="E1054" s="2" t="str">
        <f>IF(ISBLANK('Monitor Data'!K1047),"",IF(E$4&gt;'Monitor Data'!K1047,"",ABS(E$4-'Monitor Data'!K1047)))</f>
        <v/>
      </c>
    </row>
    <row r="1055" spans="1:5" x14ac:dyDescent="0.25">
      <c r="A1055" s="4">
        <v>45243</v>
      </c>
      <c r="B1055" s="2" t="str">
        <f>IF(OR('Monitor Data'!D1048="",ISBLANK('Monitor Data'!D1048)),"",IF(B$4&gt;'Monitor Data'!D1048,"",ABS(B$4-'Monitor Data'!D1048)))</f>
        <v/>
      </c>
      <c r="C1055" s="2" t="str">
        <f>IF(OR('Monitor Data'!G1048="",ISBLANK('Monitor Data'!G1048)),"",IF(C$4&gt;'Monitor Data'!G1048,"",ABS(C$4-'Monitor Data'!G1048)))</f>
        <v/>
      </c>
      <c r="D1055" s="2" t="str">
        <f>IF(OR('Monitor Data'!J1048="",ISBLANK('Monitor Data'!J1048)),"",IF(D$4&gt;'Monitor Data'!J1048,"",ABS(D$4-'Monitor Data'!J1048)))</f>
        <v/>
      </c>
      <c r="E1055" s="2" t="str">
        <f>IF(ISBLANK('Monitor Data'!K1048),"",IF(E$4&gt;'Monitor Data'!K1048,"",ABS(E$4-'Monitor Data'!K1048)))</f>
        <v/>
      </c>
    </row>
    <row r="1056" spans="1:5" x14ac:dyDescent="0.25">
      <c r="A1056" s="4">
        <v>45244</v>
      </c>
      <c r="B1056" s="2">
        <f>IF(OR('Monitor Data'!D1049="",ISBLANK('Monitor Data'!D1049)),"",IF(B$4&gt;'Monitor Data'!D1049,"",ABS(B$4-'Monitor Data'!D1049)))</f>
        <v>28.25</v>
      </c>
      <c r="C1056" s="2">
        <f>IF(OR('Monitor Data'!G1049="",ISBLANK('Monitor Data'!G1049)),"",IF(C$4&gt;'Monitor Data'!G1049,"",ABS(C$4-'Monitor Data'!G1049)))</f>
        <v>14.649999999999999</v>
      </c>
      <c r="D1056" s="2">
        <f>IF(OR('Monitor Data'!J1049="",ISBLANK('Monitor Data'!J1049)),"",IF(D$4&gt;'Monitor Data'!J1049,"",ABS(D$4-'Monitor Data'!J1049)))</f>
        <v>15.150000000000002</v>
      </c>
      <c r="E1056" s="2">
        <f>IF(ISBLANK('Monitor Data'!K1049),"",IF(E$4&gt;'Monitor Data'!K1049,"",ABS(E$4-'Monitor Data'!K1049)))</f>
        <v>15.600000000000001</v>
      </c>
    </row>
    <row r="1057" spans="1:5" x14ac:dyDescent="0.25">
      <c r="A1057" s="4">
        <v>45245</v>
      </c>
      <c r="B1057" s="2" t="str">
        <f>IF(OR('Monitor Data'!D1050="",ISBLANK('Monitor Data'!D1050)),"",IF(B$4&gt;'Monitor Data'!D1050,"",ABS(B$4-'Monitor Data'!D1050)))</f>
        <v/>
      </c>
      <c r="C1057" s="2" t="str">
        <f>IF(OR('Monitor Data'!G1050="",ISBLANK('Monitor Data'!G1050)),"",IF(C$4&gt;'Monitor Data'!G1050,"",ABS(C$4-'Monitor Data'!G1050)))</f>
        <v/>
      </c>
      <c r="D1057" s="2" t="str">
        <f>IF(OR('Monitor Data'!J1050="",ISBLANK('Monitor Data'!J1050)),"",IF(D$4&gt;'Monitor Data'!J1050,"",ABS(D$4-'Monitor Data'!J1050)))</f>
        <v/>
      </c>
      <c r="E1057" s="2" t="str">
        <f>IF(ISBLANK('Monitor Data'!K1050),"",IF(E$4&gt;'Monitor Data'!K1050,"",ABS(E$4-'Monitor Data'!K1050)))</f>
        <v/>
      </c>
    </row>
    <row r="1058" spans="1:5" x14ac:dyDescent="0.25">
      <c r="A1058" s="4">
        <v>45246</v>
      </c>
      <c r="B1058" s="2" t="str">
        <f>IF(OR('Monitor Data'!D1051="",ISBLANK('Monitor Data'!D1051)),"",IF(B$4&gt;'Monitor Data'!D1051,"",ABS(B$4-'Monitor Data'!D1051)))</f>
        <v/>
      </c>
      <c r="C1058" s="2" t="str">
        <f>IF(OR('Monitor Data'!G1051="",ISBLANK('Monitor Data'!G1051)),"",IF(C$4&gt;'Monitor Data'!G1051,"",ABS(C$4-'Monitor Data'!G1051)))</f>
        <v/>
      </c>
      <c r="D1058" s="2" t="str">
        <f>IF(OR('Monitor Data'!J1051="",ISBLANK('Monitor Data'!J1051)),"",IF(D$4&gt;'Monitor Data'!J1051,"",ABS(D$4-'Monitor Data'!J1051)))</f>
        <v/>
      </c>
      <c r="E1058" s="2" t="str">
        <f>IF(ISBLANK('Monitor Data'!K1051),"",IF(E$4&gt;'Monitor Data'!K1051,"",ABS(E$4-'Monitor Data'!K1051)))</f>
        <v/>
      </c>
    </row>
    <row r="1059" spans="1:5" x14ac:dyDescent="0.25">
      <c r="A1059" s="4">
        <v>45247</v>
      </c>
      <c r="B1059" s="2">
        <f>IF(OR('Monitor Data'!D1052="",ISBLANK('Monitor Data'!D1052)),"",IF(B$4&gt;'Monitor Data'!D1052,"",ABS(B$4-'Monitor Data'!D1052)))</f>
        <v>13.950000000000003</v>
      </c>
      <c r="C1059" s="2">
        <f>IF(OR('Monitor Data'!G1052="",ISBLANK('Monitor Data'!G1052)),"",IF(C$4&gt;'Monitor Data'!G1052,"",ABS(C$4-'Monitor Data'!G1052)))</f>
        <v>4.4499999999999993</v>
      </c>
      <c r="D1059" s="2">
        <f>IF(OR('Monitor Data'!J1052="",ISBLANK('Monitor Data'!J1052)),"",IF(D$4&gt;'Monitor Data'!J1052,"",ABS(D$4-'Monitor Data'!J1052)))</f>
        <v>4.1000000000000014</v>
      </c>
      <c r="E1059" s="2">
        <f>IF(ISBLANK('Monitor Data'!K1052),"",IF(E$4&gt;'Monitor Data'!K1052,"",ABS(E$4-'Monitor Data'!K1052)))</f>
        <v>19.599999999999998</v>
      </c>
    </row>
    <row r="1060" spans="1:5" x14ac:dyDescent="0.25">
      <c r="A1060" s="4">
        <v>45248</v>
      </c>
      <c r="B1060" s="2" t="str">
        <f>IF(OR('Monitor Data'!D1053="",ISBLANK('Monitor Data'!D1053)),"",IF(B$4&gt;'Monitor Data'!D1053,"",ABS(B$4-'Monitor Data'!D1053)))</f>
        <v/>
      </c>
      <c r="C1060" s="2" t="str">
        <f>IF(OR('Monitor Data'!G1053="",ISBLANK('Monitor Data'!G1053)),"",IF(C$4&gt;'Monitor Data'!G1053,"",ABS(C$4-'Monitor Data'!G1053)))</f>
        <v/>
      </c>
      <c r="D1060" s="2" t="str">
        <f>IF(OR('Monitor Data'!J1053="",ISBLANK('Monitor Data'!J1053)),"",IF(D$4&gt;'Monitor Data'!J1053,"",ABS(D$4-'Monitor Data'!J1053)))</f>
        <v/>
      </c>
      <c r="E1060" s="2" t="str">
        <f>IF(ISBLANK('Monitor Data'!K1053),"",IF(E$4&gt;'Monitor Data'!K1053,"",ABS(E$4-'Monitor Data'!K1053)))</f>
        <v/>
      </c>
    </row>
    <row r="1061" spans="1:5" x14ac:dyDescent="0.25">
      <c r="A1061" s="4">
        <v>45249</v>
      </c>
      <c r="B1061" s="2" t="str">
        <f>IF(OR('Monitor Data'!D1054="",ISBLANK('Monitor Data'!D1054)),"",IF(B$4&gt;'Monitor Data'!D1054,"",ABS(B$4-'Monitor Data'!D1054)))</f>
        <v/>
      </c>
      <c r="C1061" s="2" t="str">
        <f>IF(OR('Monitor Data'!G1054="",ISBLANK('Monitor Data'!G1054)),"",IF(C$4&gt;'Monitor Data'!G1054,"",ABS(C$4-'Monitor Data'!G1054)))</f>
        <v/>
      </c>
      <c r="D1061" s="2" t="str">
        <f>IF(OR('Monitor Data'!J1054="",ISBLANK('Monitor Data'!J1054)),"",IF(D$4&gt;'Monitor Data'!J1054,"",ABS(D$4-'Monitor Data'!J1054)))</f>
        <v/>
      </c>
      <c r="E1061" s="2" t="str">
        <f>IF(ISBLANK('Monitor Data'!K1054),"",IF(E$4&gt;'Monitor Data'!K1054,"",ABS(E$4-'Monitor Data'!K1054)))</f>
        <v/>
      </c>
    </row>
    <row r="1062" spans="1:5" x14ac:dyDescent="0.25">
      <c r="A1062" s="4">
        <v>45250</v>
      </c>
      <c r="B1062" s="2" t="str">
        <f>IF(OR('Monitor Data'!D1055="",ISBLANK('Monitor Data'!D1055)),"",IF(B$4&gt;'Monitor Data'!D1055,"",ABS(B$4-'Monitor Data'!D1055)))</f>
        <v/>
      </c>
      <c r="C1062" s="2">
        <f>IF(OR('Monitor Data'!G1055="",ISBLANK('Monitor Data'!G1055)),"",IF(C$4&gt;'Monitor Data'!G1055,"",ABS(C$4-'Monitor Data'!G1055)))</f>
        <v>1.6499999999999986</v>
      </c>
      <c r="D1062" s="2">
        <f>IF(OR('Monitor Data'!J1055="",ISBLANK('Monitor Data'!J1055)),"",IF(D$4&gt;'Monitor Data'!J1055,"",ABS(D$4-'Monitor Data'!J1055)))</f>
        <v>3.0000000000000036</v>
      </c>
      <c r="E1062" s="2">
        <f>IF(ISBLANK('Monitor Data'!K1055),"",IF(E$4&gt;'Monitor Data'!K1055,"",ABS(E$4-'Monitor Data'!K1055)))</f>
        <v>3.1000000000000014</v>
      </c>
    </row>
    <row r="1063" spans="1:5" x14ac:dyDescent="0.25">
      <c r="A1063" s="4">
        <v>45251</v>
      </c>
      <c r="B1063" s="2" t="str">
        <f>IF(OR('Monitor Data'!D1056="",ISBLANK('Monitor Data'!D1056)),"",IF(B$4&gt;'Monitor Data'!D1056,"",ABS(B$4-'Monitor Data'!D1056)))</f>
        <v/>
      </c>
      <c r="C1063" s="2" t="str">
        <f>IF(OR('Monitor Data'!G1056="",ISBLANK('Monitor Data'!G1056)),"",IF(C$4&gt;'Monitor Data'!G1056,"",ABS(C$4-'Monitor Data'!G1056)))</f>
        <v/>
      </c>
      <c r="D1063" s="2" t="str">
        <f>IF(OR('Monitor Data'!J1056="",ISBLANK('Monitor Data'!J1056)),"",IF(D$4&gt;'Monitor Data'!J1056,"",ABS(D$4-'Monitor Data'!J1056)))</f>
        <v/>
      </c>
      <c r="E1063" s="2" t="str">
        <f>IF(ISBLANK('Monitor Data'!K1056),"",IF(E$4&gt;'Monitor Data'!K1056,"",ABS(E$4-'Monitor Data'!K1056)))</f>
        <v/>
      </c>
    </row>
    <row r="1064" spans="1:5" x14ac:dyDescent="0.25">
      <c r="A1064" s="4">
        <v>45252</v>
      </c>
      <c r="B1064" s="2" t="str">
        <f>IF(OR('Monitor Data'!D1057="",ISBLANK('Monitor Data'!D1057)),"",IF(B$4&gt;'Monitor Data'!D1057,"",ABS(B$4-'Monitor Data'!D1057)))</f>
        <v/>
      </c>
      <c r="C1064" s="2" t="str">
        <f>IF(OR('Monitor Data'!G1057="",ISBLANK('Monitor Data'!G1057)),"",IF(C$4&gt;'Monitor Data'!G1057,"",ABS(C$4-'Monitor Data'!G1057)))</f>
        <v/>
      </c>
      <c r="D1064" s="2" t="str">
        <f>IF(OR('Monitor Data'!J1057="",ISBLANK('Monitor Data'!J1057)),"",IF(D$4&gt;'Monitor Data'!J1057,"",ABS(D$4-'Monitor Data'!J1057)))</f>
        <v/>
      </c>
      <c r="E1064" s="2" t="str">
        <f>IF(ISBLANK('Monitor Data'!K1057),"",IF(E$4&gt;'Monitor Data'!K1057,"",ABS(E$4-'Monitor Data'!K1057)))</f>
        <v/>
      </c>
    </row>
    <row r="1065" spans="1:5" x14ac:dyDescent="0.25">
      <c r="A1065" s="4">
        <v>45253</v>
      </c>
      <c r="B1065" s="2" t="str">
        <f>IF(OR('Monitor Data'!D1058="",ISBLANK('Monitor Data'!D1058)),"",IF(B$4&gt;'Monitor Data'!D1058,"",ABS(B$4-'Monitor Data'!D1058)))</f>
        <v/>
      </c>
      <c r="C1065" s="2" t="str">
        <f>IF(OR('Monitor Data'!G1058="",ISBLANK('Monitor Data'!G1058)),"",IF(C$4&gt;'Monitor Data'!G1058,"",ABS(C$4-'Monitor Data'!G1058)))</f>
        <v/>
      </c>
      <c r="D1065" s="2" t="str">
        <f>IF(OR('Monitor Data'!J1058="",ISBLANK('Monitor Data'!J1058)),"",IF(D$4&gt;'Monitor Data'!J1058,"",ABS(D$4-'Monitor Data'!J1058)))</f>
        <v/>
      </c>
      <c r="E1065" s="2" t="str">
        <f>IF(ISBLANK('Monitor Data'!K1058),"",IF(E$4&gt;'Monitor Data'!K1058,"",ABS(E$4-'Monitor Data'!K1058)))</f>
        <v/>
      </c>
    </row>
    <row r="1066" spans="1:5" x14ac:dyDescent="0.25">
      <c r="A1066" s="4">
        <v>45254</v>
      </c>
      <c r="B1066" s="2" t="str">
        <f>IF(OR('Monitor Data'!D1059="",ISBLANK('Monitor Data'!D1059)),"",IF(B$4&gt;'Monitor Data'!D1059,"",ABS(B$4-'Monitor Data'!D1059)))</f>
        <v/>
      </c>
      <c r="C1066" s="2" t="str">
        <f>IF(OR('Monitor Data'!G1059="",ISBLANK('Monitor Data'!G1059)),"",IF(C$4&gt;'Monitor Data'!G1059,"",ABS(C$4-'Monitor Data'!G1059)))</f>
        <v/>
      </c>
      <c r="D1066" s="2" t="str">
        <f>IF(OR('Monitor Data'!J1059="",ISBLANK('Monitor Data'!J1059)),"",IF(D$4&gt;'Monitor Data'!J1059,"",ABS(D$4-'Monitor Data'!J1059)))</f>
        <v/>
      </c>
      <c r="E1066" s="2" t="str">
        <f>IF(ISBLANK('Monitor Data'!K1059),"",IF(E$4&gt;'Monitor Data'!K1059,"",ABS(E$4-'Monitor Data'!K1059)))</f>
        <v/>
      </c>
    </row>
    <row r="1067" spans="1:5" x14ac:dyDescent="0.25">
      <c r="A1067" s="4">
        <v>45255</v>
      </c>
      <c r="B1067" s="2" t="str">
        <f>IF(OR('Monitor Data'!D1060="",ISBLANK('Monitor Data'!D1060)),"",IF(B$4&gt;'Monitor Data'!D1060,"",ABS(B$4-'Monitor Data'!D1060)))</f>
        <v/>
      </c>
      <c r="C1067" s="2" t="str">
        <f>IF(OR('Monitor Data'!G1060="",ISBLANK('Monitor Data'!G1060)),"",IF(C$4&gt;'Monitor Data'!G1060,"",ABS(C$4-'Monitor Data'!G1060)))</f>
        <v/>
      </c>
      <c r="D1067" s="2" t="str">
        <f>IF(OR('Monitor Data'!J1060="",ISBLANK('Monitor Data'!J1060)),"",IF(D$4&gt;'Monitor Data'!J1060,"",ABS(D$4-'Monitor Data'!J1060)))</f>
        <v/>
      </c>
      <c r="E1067" s="2" t="str">
        <f>IF(ISBLANK('Monitor Data'!K1060),"",IF(E$4&gt;'Monitor Data'!K1060,"",ABS(E$4-'Monitor Data'!K1060)))</f>
        <v/>
      </c>
    </row>
    <row r="1068" spans="1:5" x14ac:dyDescent="0.25">
      <c r="A1068" s="4">
        <v>45256</v>
      </c>
      <c r="B1068" s="2" t="str">
        <f>IF(OR('Monitor Data'!D1061="",ISBLANK('Monitor Data'!D1061)),"",IF(B$4&gt;'Monitor Data'!D1061,"",ABS(B$4-'Monitor Data'!D1061)))</f>
        <v/>
      </c>
      <c r="C1068" s="2" t="str">
        <f>IF(OR('Monitor Data'!G1061="",ISBLANK('Monitor Data'!G1061)),"",IF(C$4&gt;'Monitor Data'!G1061,"",ABS(C$4-'Monitor Data'!G1061)))</f>
        <v/>
      </c>
      <c r="D1068" s="2" t="str">
        <f>IF(OR('Monitor Data'!J1061="",ISBLANK('Monitor Data'!J1061)),"",IF(D$4&gt;'Monitor Data'!J1061,"",ABS(D$4-'Monitor Data'!J1061)))</f>
        <v/>
      </c>
      <c r="E1068" s="2" t="str">
        <f>IF(ISBLANK('Monitor Data'!K1061),"",IF(E$4&gt;'Monitor Data'!K1061,"",ABS(E$4-'Monitor Data'!K1061)))</f>
        <v/>
      </c>
    </row>
    <row r="1069" spans="1:5" x14ac:dyDescent="0.25">
      <c r="A1069" s="4">
        <v>45257</v>
      </c>
      <c r="B1069" s="2" t="str">
        <f>IF(OR('Monitor Data'!D1062="",ISBLANK('Monitor Data'!D1062)),"",IF(B$4&gt;'Monitor Data'!D1062,"",ABS(B$4-'Monitor Data'!D1062)))</f>
        <v/>
      </c>
      <c r="C1069" s="2" t="str">
        <f>IF(OR('Monitor Data'!G1062="",ISBLANK('Monitor Data'!G1062)),"",IF(C$4&gt;'Monitor Data'!G1062,"",ABS(C$4-'Monitor Data'!G1062)))</f>
        <v/>
      </c>
      <c r="D1069" s="2" t="str">
        <f>IF(OR('Monitor Data'!J1062="",ISBLANK('Monitor Data'!J1062)),"",IF(D$4&gt;'Monitor Data'!J1062,"",ABS(D$4-'Monitor Data'!J1062)))</f>
        <v/>
      </c>
      <c r="E1069" s="2" t="str">
        <f>IF(ISBLANK('Monitor Data'!K1062),"",IF(E$4&gt;'Monitor Data'!K1062,"",ABS(E$4-'Monitor Data'!K1062)))</f>
        <v/>
      </c>
    </row>
    <row r="1070" spans="1:5" x14ac:dyDescent="0.25">
      <c r="A1070" s="4">
        <v>45258</v>
      </c>
      <c r="B1070" s="2" t="str">
        <f>IF(OR('Monitor Data'!D1063="",ISBLANK('Monitor Data'!D1063)),"",IF(B$4&gt;'Monitor Data'!D1063,"",ABS(B$4-'Monitor Data'!D1063)))</f>
        <v/>
      </c>
      <c r="C1070" s="2" t="str">
        <f>IF(OR('Monitor Data'!G1063="",ISBLANK('Monitor Data'!G1063)),"",IF(C$4&gt;'Monitor Data'!G1063,"",ABS(C$4-'Monitor Data'!G1063)))</f>
        <v/>
      </c>
      <c r="D1070" s="2" t="str">
        <f>IF(OR('Monitor Data'!J1063="",ISBLANK('Monitor Data'!J1063)),"",IF(D$4&gt;'Monitor Data'!J1063,"",ABS(D$4-'Monitor Data'!J1063)))</f>
        <v/>
      </c>
      <c r="E1070" s="2" t="str">
        <f>IF(ISBLANK('Monitor Data'!K1063),"",IF(E$4&gt;'Monitor Data'!K1063,"",ABS(E$4-'Monitor Data'!K1063)))</f>
        <v/>
      </c>
    </row>
    <row r="1071" spans="1:5" x14ac:dyDescent="0.25">
      <c r="A1071" s="4">
        <v>45259</v>
      </c>
      <c r="B1071" s="2" t="str">
        <f>IF(OR('Monitor Data'!D1064="",ISBLANK('Monitor Data'!D1064)),"",IF(B$4&gt;'Monitor Data'!D1064,"",ABS(B$4-'Monitor Data'!D1064)))</f>
        <v/>
      </c>
      <c r="C1071" s="2" t="str">
        <f>IF(OR('Monitor Data'!G1064="",ISBLANK('Monitor Data'!G1064)),"",IF(C$4&gt;'Monitor Data'!G1064,"",ABS(C$4-'Monitor Data'!G1064)))</f>
        <v/>
      </c>
      <c r="D1071" s="2">
        <f>IF(OR('Monitor Data'!J1064="",ISBLANK('Monitor Data'!J1064)),"",IF(D$4&gt;'Monitor Data'!J1064,"",ABS(D$4-'Monitor Data'!J1064)))</f>
        <v>3.7000000000000028</v>
      </c>
      <c r="E1071" s="2" t="str">
        <f>IF(ISBLANK('Monitor Data'!K1064),"",IF(E$4&gt;'Monitor Data'!K1064,"",ABS(E$4-'Monitor Data'!K1064)))</f>
        <v/>
      </c>
    </row>
    <row r="1072" spans="1:5" x14ac:dyDescent="0.25">
      <c r="A1072" s="4">
        <v>45260</v>
      </c>
      <c r="B1072" s="2" t="str">
        <f>IF(OR('Monitor Data'!D1065="",ISBLANK('Monitor Data'!D1065)),"",IF(B$4&gt;'Monitor Data'!D1065,"",ABS(B$4-'Monitor Data'!D1065)))</f>
        <v/>
      </c>
      <c r="C1072" s="2" t="str">
        <f>IF(OR('Monitor Data'!G1065="",ISBLANK('Monitor Data'!G1065)),"",IF(C$4&gt;'Monitor Data'!G1065,"",ABS(C$4-'Monitor Data'!G1065)))</f>
        <v/>
      </c>
      <c r="D1072" s="2" t="str">
        <f>IF(OR('Monitor Data'!J1065="",ISBLANK('Monitor Data'!J1065)),"",IF(D$4&gt;'Monitor Data'!J1065,"",ABS(D$4-'Monitor Data'!J1065)))</f>
        <v/>
      </c>
      <c r="E1072" s="2" t="str">
        <f>IF(ISBLANK('Monitor Data'!K1065),"",IF(E$4&gt;'Monitor Data'!K1065,"",ABS(E$4-'Monitor Data'!K1065)))</f>
        <v/>
      </c>
    </row>
    <row r="1073" spans="1:5" x14ac:dyDescent="0.25">
      <c r="A1073" s="4">
        <v>45261</v>
      </c>
      <c r="B1073" s="2" t="str">
        <f>IF(OR('Monitor Data'!D1066="",ISBLANK('Monitor Data'!D1066)),"",IF(B$4&gt;'Monitor Data'!D1066,"",ABS(B$4-'Monitor Data'!D1066)))</f>
        <v/>
      </c>
      <c r="C1073" s="2" t="str">
        <f>IF(OR('Monitor Data'!G1066="",ISBLANK('Monitor Data'!G1066)),"",IF(C$4&gt;'Monitor Data'!G1066,"",ABS(C$4-'Monitor Data'!G1066)))</f>
        <v/>
      </c>
      <c r="D1073" s="2" t="str">
        <f>IF(OR('Monitor Data'!J1066="",ISBLANK('Monitor Data'!J1066)),"",IF(D$4&gt;'Monitor Data'!J1066,"",ABS(D$4-'Monitor Data'!J1066)))</f>
        <v/>
      </c>
      <c r="E1073" s="2" t="str">
        <f>IF(ISBLANK('Monitor Data'!K1066),"",IF(E$4&gt;'Monitor Data'!K1066,"",ABS(E$4-'Monitor Data'!K1066)))</f>
        <v/>
      </c>
    </row>
    <row r="1074" spans="1:5" x14ac:dyDescent="0.25">
      <c r="A1074" s="4">
        <v>45262</v>
      </c>
      <c r="B1074" s="2" t="str">
        <f>IF(OR('Monitor Data'!D1067="",ISBLANK('Monitor Data'!D1067)),"",IF(B$4&gt;'Monitor Data'!D1067,"",ABS(B$4-'Monitor Data'!D1067)))</f>
        <v/>
      </c>
      <c r="C1074" s="2" t="str">
        <f>IF(OR('Monitor Data'!G1067="",ISBLANK('Monitor Data'!G1067)),"",IF(C$4&gt;'Monitor Data'!G1067,"",ABS(C$4-'Monitor Data'!G1067)))</f>
        <v/>
      </c>
      <c r="D1074" s="2" t="str">
        <f>IF(OR('Monitor Data'!J1067="",ISBLANK('Monitor Data'!J1067)),"",IF(D$4&gt;'Monitor Data'!J1067,"",ABS(D$4-'Monitor Data'!J1067)))</f>
        <v/>
      </c>
      <c r="E1074" s="2" t="str">
        <f>IF(ISBLANK('Monitor Data'!K1067),"",IF(E$4&gt;'Monitor Data'!K1067,"",ABS(E$4-'Monitor Data'!K1067)))</f>
        <v/>
      </c>
    </row>
    <row r="1075" spans="1:5" x14ac:dyDescent="0.25">
      <c r="A1075" s="4">
        <v>45263</v>
      </c>
      <c r="B1075" s="2" t="str">
        <f>IF(OR('Monitor Data'!D1068="",ISBLANK('Monitor Data'!D1068)),"",IF(B$4&gt;'Monitor Data'!D1068,"",ABS(B$4-'Monitor Data'!D1068)))</f>
        <v/>
      </c>
      <c r="C1075" s="2" t="str">
        <f>IF(OR('Monitor Data'!G1068="",ISBLANK('Monitor Data'!G1068)),"",IF(C$4&gt;'Monitor Data'!G1068,"",ABS(C$4-'Monitor Data'!G1068)))</f>
        <v/>
      </c>
      <c r="D1075" s="2" t="str">
        <f>IF(OR('Monitor Data'!J1068="",ISBLANK('Monitor Data'!J1068)),"",IF(D$4&gt;'Monitor Data'!J1068,"",ABS(D$4-'Monitor Data'!J1068)))</f>
        <v/>
      </c>
      <c r="E1075" s="2" t="str">
        <f>IF(ISBLANK('Monitor Data'!K1068),"",IF(E$4&gt;'Monitor Data'!K1068,"",ABS(E$4-'Monitor Data'!K1068)))</f>
        <v/>
      </c>
    </row>
    <row r="1076" spans="1:5" x14ac:dyDescent="0.25">
      <c r="A1076" s="4">
        <v>45264</v>
      </c>
      <c r="B1076" s="2" t="str">
        <f>IF(OR('Monitor Data'!D1069="",ISBLANK('Monitor Data'!D1069)),"",IF(B$4&gt;'Monitor Data'!D1069,"",ABS(B$4-'Monitor Data'!D1069)))</f>
        <v/>
      </c>
      <c r="C1076" s="2" t="str">
        <f>IF(OR('Monitor Data'!G1069="",ISBLANK('Monitor Data'!G1069)),"",IF(C$4&gt;'Monitor Data'!G1069,"",ABS(C$4-'Monitor Data'!G1069)))</f>
        <v/>
      </c>
      <c r="D1076" s="2" t="str">
        <f>IF(OR('Monitor Data'!J1069="",ISBLANK('Monitor Data'!J1069)),"",IF(D$4&gt;'Monitor Data'!J1069,"",ABS(D$4-'Monitor Data'!J1069)))</f>
        <v/>
      </c>
      <c r="E1076" s="2" t="str">
        <f>IF(ISBLANK('Monitor Data'!K1069),"",IF(E$4&gt;'Monitor Data'!K1069,"",ABS(E$4-'Monitor Data'!K1069)))</f>
        <v/>
      </c>
    </row>
    <row r="1077" spans="1:5" x14ac:dyDescent="0.25">
      <c r="A1077" s="4">
        <v>45265</v>
      </c>
      <c r="B1077" s="2" t="str">
        <f>IF(OR('Monitor Data'!D1070="",ISBLANK('Monitor Data'!D1070)),"",IF(B$4&gt;'Monitor Data'!D1070,"",ABS(B$4-'Monitor Data'!D1070)))</f>
        <v/>
      </c>
      <c r="C1077" s="2">
        <f>IF(OR('Monitor Data'!G1070="",ISBLANK('Monitor Data'!G1070)),"",IF(C$4&gt;'Monitor Data'!G1070,"",ABS(C$4-'Monitor Data'!G1070)))</f>
        <v>0.34999999999999787</v>
      </c>
      <c r="D1077" s="2" t="str">
        <f>IF(OR('Monitor Data'!J1070="",ISBLANK('Monitor Data'!J1070)),"",IF(D$4&gt;'Monitor Data'!J1070,"",ABS(D$4-'Monitor Data'!J1070)))</f>
        <v/>
      </c>
      <c r="E1077" s="2" t="str">
        <f>IF(ISBLANK('Monitor Data'!K1070),"",IF(E$4&gt;'Monitor Data'!K1070,"",ABS(E$4-'Monitor Data'!K1070)))</f>
        <v/>
      </c>
    </row>
    <row r="1078" spans="1:5" x14ac:dyDescent="0.25">
      <c r="A1078" s="4">
        <v>45266</v>
      </c>
      <c r="B1078" s="2" t="str">
        <f>IF(OR('Monitor Data'!D1071="",ISBLANK('Monitor Data'!D1071)),"",IF(B$4&gt;'Monitor Data'!D1071,"",ABS(B$4-'Monitor Data'!D1071)))</f>
        <v/>
      </c>
      <c r="C1078" s="2" t="str">
        <f>IF(OR('Monitor Data'!G1071="",ISBLANK('Monitor Data'!G1071)),"",IF(C$4&gt;'Monitor Data'!G1071,"",ABS(C$4-'Monitor Data'!G1071)))</f>
        <v/>
      </c>
      <c r="D1078" s="2" t="str">
        <f>IF(OR('Monitor Data'!J1071="",ISBLANK('Monitor Data'!J1071)),"",IF(D$4&gt;'Monitor Data'!J1071,"",ABS(D$4-'Monitor Data'!J1071)))</f>
        <v/>
      </c>
      <c r="E1078" s="2" t="str">
        <f>IF(ISBLANK('Monitor Data'!K1071),"",IF(E$4&gt;'Monitor Data'!K1071,"",ABS(E$4-'Monitor Data'!K1071)))</f>
        <v/>
      </c>
    </row>
    <row r="1079" spans="1:5" x14ac:dyDescent="0.25">
      <c r="A1079" s="4">
        <v>45267</v>
      </c>
      <c r="B1079" s="2" t="str">
        <f>IF(OR('Monitor Data'!D1072="",ISBLANK('Monitor Data'!D1072)),"",IF(B$4&gt;'Monitor Data'!D1072,"",ABS(B$4-'Monitor Data'!D1072)))</f>
        <v/>
      </c>
      <c r="C1079" s="2" t="str">
        <f>IF(OR('Monitor Data'!G1072="",ISBLANK('Monitor Data'!G1072)),"",IF(C$4&gt;'Monitor Data'!G1072,"",ABS(C$4-'Monitor Data'!G1072)))</f>
        <v/>
      </c>
      <c r="D1079" s="2" t="str">
        <f>IF(OR('Monitor Data'!J1072="",ISBLANK('Monitor Data'!J1072)),"",IF(D$4&gt;'Monitor Data'!J1072,"",ABS(D$4-'Monitor Data'!J1072)))</f>
        <v/>
      </c>
      <c r="E1079" s="2" t="str">
        <f>IF(ISBLANK('Monitor Data'!K1072),"",IF(E$4&gt;'Monitor Data'!K1072,"",ABS(E$4-'Monitor Data'!K1072)))</f>
        <v/>
      </c>
    </row>
    <row r="1080" spans="1:5" x14ac:dyDescent="0.25">
      <c r="A1080" s="4">
        <v>45268</v>
      </c>
      <c r="B1080" s="2" t="str">
        <f>IF(OR('Monitor Data'!D1073="",ISBLANK('Monitor Data'!D1073)),"",IF(B$4&gt;'Monitor Data'!D1073,"",ABS(B$4-'Monitor Data'!D1073)))</f>
        <v/>
      </c>
      <c r="C1080" s="2" t="str">
        <f>IF(OR('Monitor Data'!G1073="",ISBLANK('Monitor Data'!G1073)),"",IF(C$4&gt;'Monitor Data'!G1073,"",ABS(C$4-'Monitor Data'!G1073)))</f>
        <v/>
      </c>
      <c r="D1080" s="2">
        <f>IF(OR('Monitor Data'!J1073="",ISBLANK('Monitor Data'!J1073)),"",IF(D$4&gt;'Monitor Data'!J1073,"",ABS(D$4-'Monitor Data'!J1073)))</f>
        <v>1.7500000000000036</v>
      </c>
      <c r="E1080" s="2" t="str">
        <f>IF(ISBLANK('Monitor Data'!K1073),"",IF(E$4&gt;'Monitor Data'!K1073,"",ABS(E$4-'Monitor Data'!K1073)))</f>
        <v/>
      </c>
    </row>
    <row r="1081" spans="1:5" x14ac:dyDescent="0.25">
      <c r="A1081" s="4">
        <v>45269</v>
      </c>
      <c r="B1081" s="2" t="str">
        <f>IF(OR('Monitor Data'!D1074="",ISBLANK('Monitor Data'!D1074)),"",IF(B$4&gt;'Monitor Data'!D1074,"",ABS(B$4-'Monitor Data'!D1074)))</f>
        <v/>
      </c>
      <c r="C1081" s="2" t="str">
        <f>IF(OR('Monitor Data'!G1074="",ISBLANK('Monitor Data'!G1074)),"",IF(C$4&gt;'Monitor Data'!G1074,"",ABS(C$4-'Monitor Data'!G1074)))</f>
        <v/>
      </c>
      <c r="D1081" s="2" t="str">
        <f>IF(OR('Monitor Data'!J1074="",ISBLANK('Monitor Data'!J1074)),"",IF(D$4&gt;'Monitor Data'!J1074,"",ABS(D$4-'Monitor Data'!J1074)))</f>
        <v/>
      </c>
      <c r="E1081" s="2" t="str">
        <f>IF(ISBLANK('Monitor Data'!K1074),"",IF(E$4&gt;'Monitor Data'!K1074,"",ABS(E$4-'Monitor Data'!K1074)))</f>
        <v/>
      </c>
    </row>
    <row r="1082" spans="1:5" x14ac:dyDescent="0.25">
      <c r="A1082" s="4">
        <v>45270</v>
      </c>
      <c r="B1082" s="2" t="str">
        <f>IF(OR('Monitor Data'!D1075="",ISBLANK('Monitor Data'!D1075)),"",IF(B$4&gt;'Monitor Data'!D1075,"",ABS(B$4-'Monitor Data'!D1075)))</f>
        <v/>
      </c>
      <c r="C1082" s="2" t="str">
        <f>IF(OR('Monitor Data'!G1075="",ISBLANK('Monitor Data'!G1075)),"",IF(C$4&gt;'Monitor Data'!G1075,"",ABS(C$4-'Monitor Data'!G1075)))</f>
        <v/>
      </c>
      <c r="D1082" s="2" t="str">
        <f>IF(OR('Monitor Data'!J1075="",ISBLANK('Monitor Data'!J1075)),"",IF(D$4&gt;'Monitor Data'!J1075,"",ABS(D$4-'Monitor Data'!J1075)))</f>
        <v/>
      </c>
      <c r="E1082" s="2" t="str">
        <f>IF(ISBLANK('Monitor Data'!K1075),"",IF(E$4&gt;'Monitor Data'!K1075,"",ABS(E$4-'Monitor Data'!K1075)))</f>
        <v/>
      </c>
    </row>
    <row r="1083" spans="1:5" x14ac:dyDescent="0.25">
      <c r="A1083" s="4">
        <v>45271</v>
      </c>
      <c r="B1083" s="2">
        <f>IF(OR('Monitor Data'!D1076="",ISBLANK('Monitor Data'!D1076)),"",IF(B$4&gt;'Monitor Data'!D1076,"",ABS(B$4-'Monitor Data'!D1076)))</f>
        <v>0.94999999999999929</v>
      </c>
      <c r="C1083" s="2">
        <f>IF(OR('Monitor Data'!G1076="",ISBLANK('Monitor Data'!G1076)),"",IF(C$4&gt;'Monitor Data'!G1076,"",ABS(C$4-'Monitor Data'!G1076)))</f>
        <v>10.45</v>
      </c>
      <c r="D1083" s="2" t="str">
        <f>IF(OR('Monitor Data'!J1076="",ISBLANK('Monitor Data'!J1076)),"",IF(D$4&gt;'Monitor Data'!J1076,"",ABS(D$4-'Monitor Data'!J1076)))</f>
        <v/>
      </c>
      <c r="E1083" s="2" t="str">
        <f>IF(ISBLANK('Monitor Data'!K1076),"",IF(E$4&gt;'Monitor Data'!K1076,"",ABS(E$4-'Monitor Data'!K1076)))</f>
        <v/>
      </c>
    </row>
    <row r="1084" spans="1:5" x14ac:dyDescent="0.25">
      <c r="A1084" s="4">
        <v>45272</v>
      </c>
      <c r="B1084" s="2" t="str">
        <f>IF(OR('Monitor Data'!D1077="",ISBLANK('Monitor Data'!D1077)),"",IF(B$4&gt;'Monitor Data'!D1077,"",ABS(B$4-'Monitor Data'!D1077)))</f>
        <v/>
      </c>
      <c r="C1084" s="2" t="str">
        <f>IF(OR('Monitor Data'!G1077="",ISBLANK('Monitor Data'!G1077)),"",IF(C$4&gt;'Monitor Data'!G1077,"",ABS(C$4-'Monitor Data'!G1077)))</f>
        <v/>
      </c>
      <c r="D1084" s="2" t="str">
        <f>IF(OR('Monitor Data'!J1077="",ISBLANK('Monitor Data'!J1077)),"",IF(D$4&gt;'Monitor Data'!J1077,"",ABS(D$4-'Monitor Data'!J1077)))</f>
        <v/>
      </c>
      <c r="E1084" s="2" t="str">
        <f>IF(ISBLANK('Monitor Data'!K1077),"",IF(E$4&gt;'Monitor Data'!K1077,"",ABS(E$4-'Monitor Data'!K1077)))</f>
        <v/>
      </c>
    </row>
    <row r="1085" spans="1:5" x14ac:dyDescent="0.25">
      <c r="A1085" s="4">
        <v>45273</v>
      </c>
      <c r="B1085" s="2" t="str">
        <f>IF(OR('Monitor Data'!D1078="",ISBLANK('Monitor Data'!D1078)),"",IF(B$4&gt;'Monitor Data'!D1078,"",ABS(B$4-'Monitor Data'!D1078)))</f>
        <v/>
      </c>
      <c r="C1085" s="2" t="str">
        <f>IF(OR('Monitor Data'!G1078="",ISBLANK('Monitor Data'!G1078)),"",IF(C$4&gt;'Monitor Data'!G1078,"",ABS(C$4-'Monitor Data'!G1078)))</f>
        <v/>
      </c>
      <c r="D1085" s="2" t="str">
        <f>IF(OR('Monitor Data'!J1078="",ISBLANK('Monitor Data'!J1078)),"",IF(D$4&gt;'Monitor Data'!J1078,"",ABS(D$4-'Monitor Data'!J1078)))</f>
        <v/>
      </c>
      <c r="E1085" s="2" t="str">
        <f>IF(ISBLANK('Monitor Data'!K1078),"",IF(E$4&gt;'Monitor Data'!K1078,"",ABS(E$4-'Monitor Data'!K1078)))</f>
        <v/>
      </c>
    </row>
    <row r="1086" spans="1:5" x14ac:dyDescent="0.25">
      <c r="A1086" s="4">
        <v>45274</v>
      </c>
      <c r="B1086" s="2">
        <f>IF(OR('Monitor Data'!D1079="",ISBLANK('Monitor Data'!D1079)),"",IF(B$4&gt;'Monitor Data'!D1079,"",ABS(B$4-'Monitor Data'!D1079)))</f>
        <v>13.799999999999997</v>
      </c>
      <c r="C1086" s="2">
        <f>IF(OR('Monitor Data'!G1079="",ISBLANK('Monitor Data'!G1079)),"",IF(C$4&gt;'Monitor Data'!G1079,"",ABS(C$4-'Monitor Data'!G1079)))</f>
        <v>16.299999999999997</v>
      </c>
      <c r="D1086" s="2">
        <f>IF(OR('Monitor Data'!J1079="",ISBLANK('Monitor Data'!J1079)),"",IF(D$4&gt;'Monitor Data'!J1079,"",ABS(D$4-'Monitor Data'!J1079)))</f>
        <v>10.650000000000002</v>
      </c>
      <c r="E1086" s="2" t="str">
        <f>IF(ISBLANK('Monitor Data'!K1079),"",IF(E$4&gt;'Monitor Data'!K1079,"",ABS(E$4-'Monitor Data'!K1079)))</f>
        <v/>
      </c>
    </row>
    <row r="1087" spans="1:5" x14ac:dyDescent="0.25">
      <c r="A1087" s="4">
        <v>45275</v>
      </c>
      <c r="B1087" s="2" t="str">
        <f>IF(OR('Monitor Data'!D1080="",ISBLANK('Monitor Data'!D1080)),"",IF(B$4&gt;'Monitor Data'!D1080,"",ABS(B$4-'Monitor Data'!D1080)))</f>
        <v/>
      </c>
      <c r="C1087" s="2" t="str">
        <f>IF(OR('Monitor Data'!G1080="",ISBLANK('Monitor Data'!G1080)),"",IF(C$4&gt;'Monitor Data'!G1080,"",ABS(C$4-'Monitor Data'!G1080)))</f>
        <v/>
      </c>
      <c r="D1087" s="2" t="str">
        <f>IF(OR('Monitor Data'!J1080="",ISBLANK('Monitor Data'!J1080)),"",IF(D$4&gt;'Monitor Data'!J1080,"",ABS(D$4-'Monitor Data'!J1080)))</f>
        <v/>
      </c>
      <c r="E1087" s="2" t="str">
        <f>IF(ISBLANK('Monitor Data'!K1080),"",IF(E$4&gt;'Monitor Data'!K1080,"",ABS(E$4-'Monitor Data'!K1080)))</f>
        <v/>
      </c>
    </row>
    <row r="1088" spans="1:5" x14ac:dyDescent="0.25">
      <c r="A1088" s="4">
        <v>45276</v>
      </c>
      <c r="B1088" s="2" t="str">
        <f>IF(OR('Monitor Data'!D1081="",ISBLANK('Monitor Data'!D1081)),"",IF(B$4&gt;'Monitor Data'!D1081,"",ABS(B$4-'Monitor Data'!D1081)))</f>
        <v/>
      </c>
      <c r="C1088" s="2" t="str">
        <f>IF(OR('Monitor Data'!G1081="",ISBLANK('Monitor Data'!G1081)),"",IF(C$4&gt;'Monitor Data'!G1081,"",ABS(C$4-'Monitor Data'!G1081)))</f>
        <v/>
      </c>
      <c r="D1088" s="2" t="str">
        <f>IF(OR('Monitor Data'!J1081="",ISBLANK('Monitor Data'!J1081)),"",IF(D$4&gt;'Monitor Data'!J1081,"",ABS(D$4-'Monitor Data'!J1081)))</f>
        <v/>
      </c>
      <c r="E1088" s="2" t="str">
        <f>IF(ISBLANK('Monitor Data'!K1081),"",IF(E$4&gt;'Monitor Data'!K1081,"",ABS(E$4-'Monitor Data'!K1081)))</f>
        <v/>
      </c>
    </row>
    <row r="1089" spans="1:5" x14ac:dyDescent="0.25">
      <c r="A1089" s="4">
        <v>45277</v>
      </c>
      <c r="B1089" s="2" t="str">
        <f>IF(OR('Monitor Data'!D1082="",ISBLANK('Monitor Data'!D1082)),"",IF(B$4&gt;'Monitor Data'!D1082,"",ABS(B$4-'Monitor Data'!D1082)))</f>
        <v/>
      </c>
      <c r="C1089" s="2" t="str">
        <f>IF(OR('Monitor Data'!G1082="",ISBLANK('Monitor Data'!G1082)),"",IF(C$4&gt;'Monitor Data'!G1082,"",ABS(C$4-'Monitor Data'!G1082)))</f>
        <v/>
      </c>
      <c r="D1089" s="2" t="str">
        <f>IF(OR('Monitor Data'!J1082="",ISBLANK('Monitor Data'!J1082)),"",IF(D$4&gt;'Monitor Data'!J1082,"",ABS(D$4-'Monitor Data'!J1082)))</f>
        <v/>
      </c>
      <c r="E1089" s="2" t="str">
        <f>IF(ISBLANK('Monitor Data'!K1082),"",IF(E$4&gt;'Monitor Data'!K1082,"",ABS(E$4-'Monitor Data'!K1082)))</f>
        <v/>
      </c>
    </row>
    <row r="1090" spans="1:5" x14ac:dyDescent="0.25">
      <c r="A1090" s="4">
        <v>45278</v>
      </c>
      <c r="B1090" s="2" t="str">
        <f>IF(OR('Monitor Data'!D1083="",ISBLANK('Monitor Data'!D1083)),"",IF(B$4&gt;'Monitor Data'!D1083,"",ABS(B$4-'Monitor Data'!D1083)))</f>
        <v/>
      </c>
      <c r="C1090" s="2" t="str">
        <f>IF(OR('Monitor Data'!G1083="",ISBLANK('Monitor Data'!G1083)),"",IF(C$4&gt;'Monitor Data'!G1083,"",ABS(C$4-'Monitor Data'!G1083)))</f>
        <v/>
      </c>
      <c r="D1090" s="2" t="str">
        <f>IF(OR('Monitor Data'!J1083="",ISBLANK('Monitor Data'!J1083)),"",IF(D$4&gt;'Monitor Data'!J1083,"",ABS(D$4-'Monitor Data'!J1083)))</f>
        <v/>
      </c>
      <c r="E1090" s="2" t="str">
        <f>IF(ISBLANK('Monitor Data'!K1083),"",IF(E$4&gt;'Monitor Data'!K1083,"",ABS(E$4-'Monitor Data'!K1083)))</f>
        <v/>
      </c>
    </row>
    <row r="1091" spans="1:5" x14ac:dyDescent="0.25">
      <c r="A1091" s="4">
        <v>45279</v>
      </c>
      <c r="B1091" s="2" t="str">
        <f>IF(OR('Monitor Data'!D1084="",ISBLANK('Monitor Data'!D1084)),"",IF(B$4&gt;'Monitor Data'!D1084,"",ABS(B$4-'Monitor Data'!D1084)))</f>
        <v/>
      </c>
      <c r="C1091" s="2" t="str">
        <f>IF(OR('Monitor Data'!G1084="",ISBLANK('Monitor Data'!G1084)),"",IF(C$4&gt;'Monitor Data'!G1084,"",ABS(C$4-'Monitor Data'!G1084)))</f>
        <v/>
      </c>
      <c r="D1091" s="2" t="str">
        <f>IF(OR('Monitor Data'!J1084="",ISBLANK('Monitor Data'!J1084)),"",IF(D$4&gt;'Monitor Data'!J1084,"",ABS(D$4-'Monitor Data'!J1084)))</f>
        <v/>
      </c>
      <c r="E1091" s="2" t="str">
        <f>IF(ISBLANK('Monitor Data'!K1084),"",IF(E$4&gt;'Monitor Data'!K1084,"",ABS(E$4-'Monitor Data'!K1084)))</f>
        <v/>
      </c>
    </row>
    <row r="1092" spans="1:5" x14ac:dyDescent="0.25">
      <c r="A1092" s="4">
        <v>45280</v>
      </c>
      <c r="B1092" s="2">
        <f>IF(OR('Monitor Data'!D1085="",ISBLANK('Monitor Data'!D1085)),"",IF(B$4&gt;'Monitor Data'!D1085,"",ABS(B$4-'Monitor Data'!D1085)))</f>
        <v>1.75</v>
      </c>
      <c r="C1092" s="2" t="str">
        <f>IF(OR('Monitor Data'!G1085="",ISBLANK('Monitor Data'!G1085)),"",IF(C$4&gt;'Monitor Data'!G1085,"",ABS(C$4-'Monitor Data'!G1085)))</f>
        <v/>
      </c>
      <c r="D1092" s="2" t="str">
        <f>IF(OR('Monitor Data'!J1085="",ISBLANK('Monitor Data'!J1085)),"",IF(D$4&gt;'Monitor Data'!J1085,"",ABS(D$4-'Monitor Data'!J1085)))</f>
        <v/>
      </c>
      <c r="E1092" s="2" t="str">
        <f>IF(ISBLANK('Monitor Data'!K1085),"",IF(E$4&gt;'Monitor Data'!K1085,"",ABS(E$4-'Monitor Data'!K1085)))</f>
        <v/>
      </c>
    </row>
    <row r="1093" spans="1:5" x14ac:dyDescent="0.25">
      <c r="A1093" s="4">
        <v>45281</v>
      </c>
      <c r="B1093" s="2" t="str">
        <f>IF(OR('Monitor Data'!D1086="",ISBLANK('Monitor Data'!D1086)),"",IF(B$4&gt;'Monitor Data'!D1086,"",ABS(B$4-'Monitor Data'!D1086)))</f>
        <v/>
      </c>
      <c r="C1093" s="2" t="str">
        <f>IF(OR('Monitor Data'!G1086="",ISBLANK('Monitor Data'!G1086)),"",IF(C$4&gt;'Monitor Data'!G1086,"",ABS(C$4-'Monitor Data'!G1086)))</f>
        <v/>
      </c>
      <c r="D1093" s="2" t="str">
        <f>IF(OR('Monitor Data'!J1086="",ISBLANK('Monitor Data'!J1086)),"",IF(D$4&gt;'Monitor Data'!J1086,"",ABS(D$4-'Monitor Data'!J1086)))</f>
        <v/>
      </c>
      <c r="E1093" s="2" t="str">
        <f>IF(ISBLANK('Monitor Data'!K1086),"",IF(E$4&gt;'Monitor Data'!K1086,"",ABS(E$4-'Monitor Data'!K1086)))</f>
        <v/>
      </c>
    </row>
    <row r="1094" spans="1:5" x14ac:dyDescent="0.25">
      <c r="A1094" s="4">
        <v>45282</v>
      </c>
      <c r="B1094" s="2" t="str">
        <f>IF(OR('Monitor Data'!D1087="",ISBLANK('Monitor Data'!D1087)),"",IF(B$4&gt;'Monitor Data'!D1087,"",ABS(B$4-'Monitor Data'!D1087)))</f>
        <v/>
      </c>
      <c r="C1094" s="2" t="str">
        <f>IF(OR('Monitor Data'!G1087="",ISBLANK('Monitor Data'!G1087)),"",IF(C$4&gt;'Monitor Data'!G1087,"",ABS(C$4-'Monitor Data'!G1087)))</f>
        <v/>
      </c>
      <c r="D1094" s="2" t="str">
        <f>IF(OR('Monitor Data'!J1087="",ISBLANK('Monitor Data'!J1087)),"",IF(D$4&gt;'Monitor Data'!J1087,"",ABS(D$4-'Monitor Data'!J1087)))</f>
        <v/>
      </c>
      <c r="E1094" s="2" t="str">
        <f>IF(ISBLANK('Monitor Data'!K1087),"",IF(E$4&gt;'Monitor Data'!K1087,"",ABS(E$4-'Monitor Data'!K1087)))</f>
        <v/>
      </c>
    </row>
    <row r="1095" spans="1:5" x14ac:dyDescent="0.25">
      <c r="A1095" s="4">
        <v>45283</v>
      </c>
      <c r="B1095" s="2" t="str">
        <f>IF(OR('Monitor Data'!D1088="",ISBLANK('Monitor Data'!D1088)),"",IF(B$4&gt;'Monitor Data'!D1088,"",ABS(B$4-'Monitor Data'!D1088)))</f>
        <v/>
      </c>
      <c r="C1095" s="2" t="str">
        <f>IF(OR('Monitor Data'!G1088="",ISBLANK('Monitor Data'!G1088)),"",IF(C$4&gt;'Monitor Data'!G1088,"",ABS(C$4-'Monitor Data'!G1088)))</f>
        <v/>
      </c>
      <c r="D1095" s="2" t="str">
        <f>IF(OR('Monitor Data'!J1088="",ISBLANK('Monitor Data'!J1088)),"",IF(D$4&gt;'Monitor Data'!J1088,"",ABS(D$4-'Monitor Data'!J1088)))</f>
        <v/>
      </c>
      <c r="E1095" s="2" t="str">
        <f>IF(ISBLANK('Monitor Data'!K1088),"",IF(E$4&gt;'Monitor Data'!K1088,"",ABS(E$4-'Monitor Data'!K1088)))</f>
        <v/>
      </c>
    </row>
    <row r="1096" spans="1:5" x14ac:dyDescent="0.25">
      <c r="A1096" s="4">
        <v>45284</v>
      </c>
      <c r="B1096" s="2" t="str">
        <f>IF(OR('Monitor Data'!D1089="",ISBLANK('Monitor Data'!D1089)),"",IF(B$4&gt;'Monitor Data'!D1089,"",ABS(B$4-'Monitor Data'!D1089)))</f>
        <v/>
      </c>
      <c r="C1096" s="2" t="str">
        <f>IF(OR('Monitor Data'!G1089="",ISBLANK('Monitor Data'!G1089)),"",IF(C$4&gt;'Monitor Data'!G1089,"",ABS(C$4-'Monitor Data'!G1089)))</f>
        <v/>
      </c>
      <c r="D1096" s="2" t="str">
        <f>IF(OR('Monitor Data'!J1089="",ISBLANK('Monitor Data'!J1089)),"",IF(D$4&gt;'Monitor Data'!J1089,"",ABS(D$4-'Monitor Data'!J1089)))</f>
        <v/>
      </c>
      <c r="E1096" s="2" t="str">
        <f>IF(ISBLANK('Monitor Data'!K1089),"",IF(E$4&gt;'Monitor Data'!K1089,"",ABS(E$4-'Monitor Data'!K1089)))</f>
        <v/>
      </c>
    </row>
    <row r="1097" spans="1:5" x14ac:dyDescent="0.25">
      <c r="A1097" s="4">
        <v>45285</v>
      </c>
      <c r="B1097" s="2" t="str">
        <f>IF(OR('Monitor Data'!D1090="",ISBLANK('Monitor Data'!D1090)),"",IF(B$4&gt;'Monitor Data'!D1090,"",ABS(B$4-'Monitor Data'!D1090)))</f>
        <v/>
      </c>
      <c r="C1097" s="2" t="str">
        <f>IF(OR('Monitor Data'!G1090="",ISBLANK('Monitor Data'!G1090)),"",IF(C$4&gt;'Monitor Data'!G1090,"",ABS(C$4-'Monitor Data'!G1090)))</f>
        <v/>
      </c>
      <c r="D1097" s="2" t="str">
        <f>IF(OR('Monitor Data'!J1090="",ISBLANK('Monitor Data'!J1090)),"",IF(D$4&gt;'Monitor Data'!J1090,"",ABS(D$4-'Monitor Data'!J1090)))</f>
        <v/>
      </c>
      <c r="E1097" s="2" t="str">
        <f>IF(ISBLANK('Monitor Data'!K1090),"",IF(E$4&gt;'Monitor Data'!K1090,"",ABS(E$4-'Monitor Data'!K1090)))</f>
        <v/>
      </c>
    </row>
    <row r="1098" spans="1:5" x14ac:dyDescent="0.25">
      <c r="A1098" s="4">
        <v>45286</v>
      </c>
      <c r="B1098" s="2" t="str">
        <f>IF(OR('Monitor Data'!D1091="",ISBLANK('Monitor Data'!D1091)),"",IF(B$4&gt;'Monitor Data'!D1091,"",ABS(B$4-'Monitor Data'!D1091)))</f>
        <v/>
      </c>
      <c r="C1098" s="2" t="str">
        <f>IF(OR('Monitor Data'!G1091="",ISBLANK('Monitor Data'!G1091)),"",IF(C$4&gt;'Monitor Data'!G1091,"",ABS(C$4-'Monitor Data'!G1091)))</f>
        <v/>
      </c>
      <c r="D1098" s="2" t="str">
        <f>IF(OR('Monitor Data'!J1091="",ISBLANK('Monitor Data'!J1091)),"",IF(D$4&gt;'Monitor Data'!J1091,"",ABS(D$4-'Monitor Data'!J1091)))</f>
        <v/>
      </c>
      <c r="E1098" s="2" t="str">
        <f>IF(ISBLANK('Monitor Data'!K1091),"",IF(E$4&gt;'Monitor Data'!K1091,"",ABS(E$4-'Monitor Data'!K1091)))</f>
        <v/>
      </c>
    </row>
    <row r="1099" spans="1:5" x14ac:dyDescent="0.25">
      <c r="A1099" s="4">
        <v>45287</v>
      </c>
      <c r="B1099" s="2" t="str">
        <f>IF(OR('Monitor Data'!D1092="",ISBLANK('Monitor Data'!D1092)),"",IF(B$4&gt;'Monitor Data'!D1092,"",ABS(B$4-'Monitor Data'!D1092)))</f>
        <v/>
      </c>
      <c r="C1099" s="2" t="str">
        <f>IF(OR('Monitor Data'!G1092="",ISBLANK('Monitor Data'!G1092)),"",IF(C$4&gt;'Monitor Data'!G1092,"",ABS(C$4-'Monitor Data'!G1092)))</f>
        <v/>
      </c>
      <c r="D1099" s="2" t="str">
        <f>IF(OR('Monitor Data'!J1092="",ISBLANK('Monitor Data'!J1092)),"",IF(D$4&gt;'Monitor Data'!J1092,"",ABS(D$4-'Monitor Data'!J1092)))</f>
        <v/>
      </c>
      <c r="E1099" s="2" t="str">
        <f>IF(ISBLANK('Monitor Data'!K1092),"",IF(E$4&gt;'Monitor Data'!K1092,"",ABS(E$4-'Monitor Data'!K1092)))</f>
        <v/>
      </c>
    </row>
    <row r="1100" spans="1:5" x14ac:dyDescent="0.25">
      <c r="A1100" s="4">
        <v>45288</v>
      </c>
      <c r="B1100" s="2" t="str">
        <f>IF(OR('Monitor Data'!D1093="",ISBLANK('Monitor Data'!D1093)),"",IF(B$4&gt;'Monitor Data'!D1093,"",ABS(B$4-'Monitor Data'!D1093)))</f>
        <v/>
      </c>
      <c r="C1100" s="2" t="str">
        <f>IF(OR('Monitor Data'!G1093="",ISBLANK('Monitor Data'!G1093)),"",IF(C$4&gt;'Monitor Data'!G1093,"",ABS(C$4-'Monitor Data'!G1093)))</f>
        <v/>
      </c>
      <c r="D1100" s="2" t="str">
        <f>IF(OR('Monitor Data'!J1093="",ISBLANK('Monitor Data'!J1093)),"",IF(D$4&gt;'Monitor Data'!J1093,"",ABS(D$4-'Monitor Data'!J1093)))</f>
        <v/>
      </c>
      <c r="E1100" s="2" t="str">
        <f>IF(ISBLANK('Monitor Data'!K1093),"",IF(E$4&gt;'Monitor Data'!K1093,"",ABS(E$4-'Monitor Data'!K1093)))</f>
        <v/>
      </c>
    </row>
    <row r="1101" spans="1:5" x14ac:dyDescent="0.25">
      <c r="A1101" s="4">
        <v>45289</v>
      </c>
      <c r="B1101" s="2" t="str">
        <f>IF(OR('Monitor Data'!D1094="",ISBLANK('Monitor Data'!D1094)),"",IF(B$4&gt;'Monitor Data'!D1094,"",ABS(B$4-'Monitor Data'!D1094)))</f>
        <v/>
      </c>
      <c r="C1101" s="2" t="str">
        <f>IF(OR('Monitor Data'!G1094="",ISBLANK('Monitor Data'!G1094)),"",IF(C$4&gt;'Monitor Data'!G1094,"",ABS(C$4-'Monitor Data'!G1094)))</f>
        <v/>
      </c>
      <c r="D1101" s="2" t="str">
        <f>IF(OR('Monitor Data'!J1094="",ISBLANK('Monitor Data'!J1094)),"",IF(D$4&gt;'Monitor Data'!J1094,"",ABS(D$4-'Monitor Data'!J1094)))</f>
        <v/>
      </c>
      <c r="E1101" s="2" t="str">
        <f>IF(ISBLANK('Monitor Data'!K1094),"",IF(E$4&gt;'Monitor Data'!K1094,"",ABS(E$4-'Monitor Data'!K1094)))</f>
        <v/>
      </c>
    </row>
    <row r="1102" spans="1:5" x14ac:dyDescent="0.25">
      <c r="A1102" s="4">
        <v>45290</v>
      </c>
      <c r="B1102" s="2" t="str">
        <f>IF(OR('Monitor Data'!D1095="",ISBLANK('Monitor Data'!D1095)),"",IF(B$4&gt;'Monitor Data'!D1095,"",ABS(B$4-'Monitor Data'!D1095)))</f>
        <v/>
      </c>
      <c r="C1102" s="2" t="str">
        <f>IF(OR('Monitor Data'!G1095="",ISBLANK('Monitor Data'!G1095)),"",IF(C$4&gt;'Monitor Data'!G1095,"",ABS(C$4-'Monitor Data'!G1095)))</f>
        <v/>
      </c>
      <c r="D1102" s="2" t="str">
        <f>IF(OR('Monitor Data'!J1095="",ISBLANK('Monitor Data'!J1095)),"",IF(D$4&gt;'Monitor Data'!J1095,"",ABS(D$4-'Monitor Data'!J1095)))</f>
        <v/>
      </c>
      <c r="E1102" s="2" t="str">
        <f>IF(ISBLANK('Monitor Data'!K1095),"",IF(E$4&gt;'Monitor Data'!K1095,"",ABS(E$4-'Monitor Data'!K1095)))</f>
        <v/>
      </c>
    </row>
    <row r="1103" spans="1:5" x14ac:dyDescent="0.25">
      <c r="A1103" s="4">
        <v>45291</v>
      </c>
      <c r="B1103" s="2" t="str">
        <f>IF(OR('Monitor Data'!D1096="",ISBLANK('Monitor Data'!D1096)),"",IF(B$4&gt;'Monitor Data'!D1096,"",ABS(B$4-'Monitor Data'!D1096)))</f>
        <v/>
      </c>
      <c r="C1103" s="2" t="str">
        <f>IF(OR('Monitor Data'!G1096="",ISBLANK('Monitor Data'!G1096)),"",IF(C$4&gt;'Monitor Data'!G1096,"",ABS(C$4-'Monitor Data'!G1096)))</f>
        <v/>
      </c>
      <c r="D1103" s="2" t="str">
        <f>IF(OR('Monitor Data'!J1096="",ISBLANK('Monitor Data'!J1096)),"",IF(D$4&gt;'Monitor Data'!J1096,"",ABS(D$4-'Monitor Data'!J1096)))</f>
        <v/>
      </c>
      <c r="E1103" s="2" t="str">
        <f>IF(ISBLANK('Monitor Data'!K1096),"",IF(E$4&gt;'Monitor Data'!K1096,"",ABS(E$4-'Monitor Data'!K1096)))</f>
        <v/>
      </c>
    </row>
  </sheetData>
  <pageMargins left="0.7" right="0.7" top="0.75" bottom="0.75" header="0.3" footer="0.3"/>
  <pageSetup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9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5" x14ac:dyDescent="0.25"/>
  <cols>
    <col min="1" max="1" width="25.7109375" style="4" customWidth="1"/>
    <col min="2" max="5" width="13.7109375" style="1" customWidth="1"/>
    <col min="6" max="16384" width="9.140625" style="1"/>
  </cols>
  <sheetData>
    <row r="1" spans="1:5" ht="30" x14ac:dyDescent="0.25">
      <c r="A1" s="5" t="s">
        <v>1</v>
      </c>
      <c r="B1" s="7" t="s">
        <v>9</v>
      </c>
      <c r="C1" s="7" t="s">
        <v>10</v>
      </c>
      <c r="D1" s="7" t="s">
        <v>11</v>
      </c>
      <c r="E1" s="6" t="s">
        <v>0</v>
      </c>
    </row>
    <row r="2" spans="1:5" x14ac:dyDescent="0.25">
      <c r="A2" s="4">
        <v>44197</v>
      </c>
      <c r="B2" s="23" t="str">
        <f>IF(OR('Monitor Data'!D2="",ISBLANK('Monitor Data'!D2)),"",IF('Monitor Data'!D2&gt;Statistics!$B$6,"YES","NO"))</f>
        <v>NO</v>
      </c>
      <c r="C2" s="23" t="str">
        <f>IF(OR('Monitor Data'!G2="",ISBLANK('Monitor Data'!G2)),"",IF('Monitor Data'!G2&gt;Statistics!$C$6,"YES","NO"))</f>
        <v>NO</v>
      </c>
      <c r="D2" s="23" t="str">
        <f>IF(OR('Monitor Data'!J2="",ISBLANK('Monitor Data'!J2)),"",IF('Monitor Data'!J2&gt;Statistics!$D$6,"YES","NO"))</f>
        <v>NO</v>
      </c>
      <c r="E2" s="23" t="str">
        <f>IF(OR('Monitor Data'!K2="",ISBLANK('Monitor Data'!K2)),"",IF('Monitor Data'!K2&gt;Statistics!$E$6,"YES","NO"))</f>
        <v>NO</v>
      </c>
    </row>
    <row r="3" spans="1:5" x14ac:dyDescent="0.25">
      <c r="A3" s="4">
        <v>44198</v>
      </c>
      <c r="B3" s="23" t="str">
        <f>IF(OR('Monitor Data'!D3="",ISBLANK('Monitor Data'!D3)),"",IF('Monitor Data'!D3&gt;Statistics!$B$6,"YES","NO"))</f>
        <v/>
      </c>
      <c r="C3" s="23" t="str">
        <f>IF(OR('Monitor Data'!G3="",ISBLANK('Monitor Data'!G3)),"",IF('Monitor Data'!G3&gt;Statistics!$C$6,"YES","NO"))</f>
        <v/>
      </c>
      <c r="D3" s="23" t="str">
        <f>IF(OR('Monitor Data'!J3="",ISBLANK('Monitor Data'!J3)),"",IF('Monitor Data'!J3&gt;Statistics!$D$6,"YES","NO"))</f>
        <v/>
      </c>
      <c r="E3" s="23" t="str">
        <f>IF(OR('Monitor Data'!K3="",ISBLANK('Monitor Data'!K3)),"",IF('Monitor Data'!K3&gt;Statistics!$E$6,"YES","NO"))</f>
        <v/>
      </c>
    </row>
    <row r="4" spans="1:5" x14ac:dyDescent="0.25">
      <c r="A4" s="4">
        <v>44199</v>
      </c>
      <c r="B4" s="23" t="str">
        <f>IF(OR('Monitor Data'!D4="",ISBLANK('Monitor Data'!D4)),"",IF('Monitor Data'!D4&gt;Statistics!$B$6,"YES","NO"))</f>
        <v/>
      </c>
      <c r="C4" s="23" t="str">
        <f>IF(OR('Monitor Data'!G4="",ISBLANK('Monitor Data'!G4)),"",IF('Monitor Data'!G4&gt;Statistics!$C$6,"YES","NO"))</f>
        <v/>
      </c>
      <c r="D4" s="23" t="str">
        <f>IF(OR('Monitor Data'!J4="",ISBLANK('Monitor Data'!J4)),"",IF('Monitor Data'!J4&gt;Statistics!$D$6,"YES","NO"))</f>
        <v/>
      </c>
      <c r="E4" s="23" t="str">
        <f>IF(OR('Monitor Data'!K4="",ISBLANK('Monitor Data'!K4)),"",IF('Monitor Data'!K4&gt;Statistics!$E$6,"YES","NO"))</f>
        <v/>
      </c>
    </row>
    <row r="5" spans="1:5" x14ac:dyDescent="0.25">
      <c r="A5" s="4">
        <v>44200</v>
      </c>
      <c r="B5" s="23" t="str">
        <f>IF(OR('Monitor Data'!D5="",ISBLANK('Monitor Data'!D5)),"",IF('Monitor Data'!D5&gt;Statistics!$B$6,"YES","NO"))</f>
        <v>NO</v>
      </c>
      <c r="C5" s="23" t="str">
        <f>IF(OR('Monitor Data'!G5="",ISBLANK('Monitor Data'!G5)),"",IF('Monitor Data'!G5&gt;Statistics!$C$6,"YES","NO"))</f>
        <v>NO</v>
      </c>
      <c r="D5" s="23" t="str">
        <f>IF(OR('Monitor Data'!J5="",ISBLANK('Monitor Data'!J5)),"",IF('Monitor Data'!J5&gt;Statistics!$D$6,"YES","NO"))</f>
        <v>NO</v>
      </c>
      <c r="E5" s="23" t="str">
        <f>IF(OR('Monitor Data'!K5="",ISBLANK('Monitor Data'!K5)),"",IF('Monitor Data'!K5&gt;Statistics!$E$6,"YES","NO"))</f>
        <v>NO</v>
      </c>
    </row>
    <row r="6" spans="1:5" x14ac:dyDescent="0.25">
      <c r="A6" s="4">
        <v>44201</v>
      </c>
      <c r="B6" s="23" t="str">
        <f>IF(OR('Monitor Data'!D6="",ISBLANK('Monitor Data'!D6)),"",IF('Monitor Data'!D6&gt;Statistics!$B$6,"YES","NO"))</f>
        <v/>
      </c>
      <c r="C6" s="23" t="str">
        <f>IF(OR('Monitor Data'!G6="",ISBLANK('Monitor Data'!G6)),"",IF('Monitor Data'!G6&gt;Statistics!$C$6,"YES","NO"))</f>
        <v/>
      </c>
      <c r="D6" s="23" t="str">
        <f>IF(OR('Monitor Data'!J6="",ISBLANK('Monitor Data'!J6)),"",IF('Monitor Data'!J6&gt;Statistics!$D$6,"YES","NO"))</f>
        <v/>
      </c>
      <c r="E6" s="23" t="str">
        <f>IF(OR('Monitor Data'!K6="",ISBLANK('Monitor Data'!K6)),"",IF('Monitor Data'!K6&gt;Statistics!$E$6,"YES","NO"))</f>
        <v/>
      </c>
    </row>
    <row r="7" spans="1:5" x14ac:dyDescent="0.25">
      <c r="A7" s="4">
        <v>44202</v>
      </c>
      <c r="B7" s="23" t="str">
        <f>IF(OR('Monitor Data'!D7="",ISBLANK('Monitor Data'!D7)),"",IF('Monitor Data'!D7&gt;Statistics!$B$6,"YES","NO"))</f>
        <v/>
      </c>
      <c r="C7" s="23" t="str">
        <f>IF(OR('Monitor Data'!G7="",ISBLANK('Monitor Data'!G7)),"",IF('Monitor Data'!G7&gt;Statistics!$C$6,"YES","NO"))</f>
        <v/>
      </c>
      <c r="D7" s="23" t="str">
        <f>IF(OR('Monitor Data'!J7="",ISBLANK('Monitor Data'!J7)),"",IF('Monitor Data'!J7&gt;Statistics!$D$6,"YES","NO"))</f>
        <v/>
      </c>
      <c r="E7" s="23" t="str">
        <f>IF(OR('Monitor Data'!K7="",ISBLANK('Monitor Data'!K7)),"",IF('Monitor Data'!K7&gt;Statistics!$E$6,"YES","NO"))</f>
        <v/>
      </c>
    </row>
    <row r="8" spans="1:5" x14ac:dyDescent="0.25">
      <c r="A8" s="4">
        <v>44203</v>
      </c>
      <c r="B8" s="23" t="str">
        <f>IF(OR('Monitor Data'!D8="",ISBLANK('Monitor Data'!D8)),"",IF('Monitor Data'!D8&gt;Statistics!$B$6,"YES","NO"))</f>
        <v>NO</v>
      </c>
      <c r="C8" s="23" t="str">
        <f>IF(OR('Monitor Data'!G8="",ISBLANK('Monitor Data'!G8)),"",IF('Monitor Data'!G8&gt;Statistics!$C$6,"YES","NO"))</f>
        <v>NO</v>
      </c>
      <c r="D8" s="23" t="str">
        <f>IF(OR('Monitor Data'!J8="",ISBLANK('Monitor Data'!J8)),"",IF('Monitor Data'!J8&gt;Statistics!$D$6,"YES","NO"))</f>
        <v>NO</v>
      </c>
      <c r="E8" s="23" t="str">
        <f>IF(OR('Monitor Data'!K8="",ISBLANK('Monitor Data'!K8)),"",IF('Monitor Data'!K8&gt;Statistics!$E$6,"YES","NO"))</f>
        <v>NO</v>
      </c>
    </row>
    <row r="9" spans="1:5" x14ac:dyDescent="0.25">
      <c r="A9" s="4">
        <v>44204</v>
      </c>
      <c r="B9" s="23" t="str">
        <f>IF(OR('Monitor Data'!D9="",ISBLANK('Monitor Data'!D9)),"",IF('Monitor Data'!D9&gt;Statistics!$B$6,"YES","NO"))</f>
        <v>NO</v>
      </c>
      <c r="C9" s="23" t="str">
        <f>IF(OR('Monitor Data'!G9="",ISBLANK('Monitor Data'!G9)),"",IF('Monitor Data'!G9&gt;Statistics!$C$6,"YES","NO"))</f>
        <v/>
      </c>
      <c r="D9" s="23" t="str">
        <f>IF(OR('Monitor Data'!J9="",ISBLANK('Monitor Data'!J9)),"",IF('Monitor Data'!J9&gt;Statistics!$D$6,"YES","NO"))</f>
        <v/>
      </c>
      <c r="E9" s="23" t="str">
        <f>IF(OR('Monitor Data'!K9="",ISBLANK('Monitor Data'!K9)),"",IF('Monitor Data'!K9&gt;Statistics!$E$6,"YES","NO"))</f>
        <v/>
      </c>
    </row>
    <row r="10" spans="1:5" x14ac:dyDescent="0.25">
      <c r="A10" s="4">
        <v>44205</v>
      </c>
      <c r="B10" s="23" t="str">
        <f>IF(OR('Monitor Data'!D10="",ISBLANK('Monitor Data'!D10)),"",IF('Monitor Data'!D10&gt;Statistics!$B$6,"YES","NO"))</f>
        <v/>
      </c>
      <c r="C10" s="23" t="str">
        <f>IF(OR('Monitor Data'!G10="",ISBLANK('Monitor Data'!G10)),"",IF('Monitor Data'!G10&gt;Statistics!$C$6,"YES","NO"))</f>
        <v/>
      </c>
      <c r="D10" s="23" t="str">
        <f>IF(OR('Monitor Data'!J10="",ISBLANK('Monitor Data'!J10)),"",IF('Monitor Data'!J10&gt;Statistics!$D$6,"YES","NO"))</f>
        <v/>
      </c>
      <c r="E10" s="23" t="str">
        <f>IF(OR('Monitor Data'!K10="",ISBLANK('Monitor Data'!K10)),"",IF('Monitor Data'!K10&gt;Statistics!$E$6,"YES","NO"))</f>
        <v/>
      </c>
    </row>
    <row r="11" spans="1:5" x14ac:dyDescent="0.25">
      <c r="A11" s="4">
        <v>44206</v>
      </c>
      <c r="B11" s="23" t="str">
        <f>IF(OR('Monitor Data'!D11="",ISBLANK('Monitor Data'!D11)),"",IF('Monitor Data'!D11&gt;Statistics!$B$6,"YES","NO"))</f>
        <v>NO</v>
      </c>
      <c r="C11" s="23" t="str">
        <f>IF(OR('Monitor Data'!G11="",ISBLANK('Monitor Data'!G11)),"",IF('Monitor Data'!G11&gt;Statistics!$C$6,"YES","NO"))</f>
        <v>NO</v>
      </c>
      <c r="D11" s="23" t="str">
        <f>IF(OR('Monitor Data'!J11="",ISBLANK('Monitor Data'!J11)),"",IF('Monitor Data'!J11&gt;Statistics!$D$6,"YES","NO"))</f>
        <v>NO</v>
      </c>
      <c r="E11" s="23" t="str">
        <f>IF(OR('Monitor Data'!K11="",ISBLANK('Monitor Data'!K11)),"",IF('Monitor Data'!K11&gt;Statistics!$E$6,"YES","NO"))</f>
        <v>NO</v>
      </c>
    </row>
    <row r="12" spans="1:5" x14ac:dyDescent="0.25">
      <c r="A12" s="4">
        <v>44207</v>
      </c>
      <c r="B12" s="23" t="str">
        <f>IF(OR('Monitor Data'!D12="",ISBLANK('Monitor Data'!D12)),"",IF('Monitor Data'!D12&gt;Statistics!$B$6,"YES","NO"))</f>
        <v/>
      </c>
      <c r="C12" s="23" t="str">
        <f>IF(OR('Monitor Data'!G12="",ISBLANK('Monitor Data'!G12)),"",IF('Monitor Data'!G12&gt;Statistics!$C$6,"YES","NO"))</f>
        <v/>
      </c>
      <c r="D12" s="23" t="str">
        <f>IF(OR('Monitor Data'!J12="",ISBLANK('Monitor Data'!J12)),"",IF('Monitor Data'!J12&gt;Statistics!$D$6,"YES","NO"))</f>
        <v/>
      </c>
      <c r="E12" s="23" t="str">
        <f>IF(OR('Monitor Data'!K12="",ISBLANK('Monitor Data'!K12)),"",IF('Monitor Data'!K12&gt;Statistics!$E$6,"YES","NO"))</f>
        <v/>
      </c>
    </row>
    <row r="13" spans="1:5" x14ac:dyDescent="0.25">
      <c r="A13" s="4">
        <v>44208</v>
      </c>
      <c r="B13" s="23" t="str">
        <f>IF(OR('Monitor Data'!D13="",ISBLANK('Monitor Data'!D13)),"",IF('Monitor Data'!D13&gt;Statistics!$B$6,"YES","NO"))</f>
        <v/>
      </c>
      <c r="C13" s="23" t="str">
        <f>IF(OR('Monitor Data'!G13="",ISBLANK('Monitor Data'!G13)),"",IF('Monitor Data'!G13&gt;Statistics!$C$6,"YES","NO"))</f>
        <v/>
      </c>
      <c r="D13" s="23" t="str">
        <f>IF(OR('Monitor Data'!J13="",ISBLANK('Monitor Data'!J13)),"",IF('Monitor Data'!J13&gt;Statistics!$D$6,"YES","NO"))</f>
        <v/>
      </c>
      <c r="E13" s="23" t="str">
        <f>IF(OR('Monitor Data'!K13="",ISBLANK('Monitor Data'!K13)),"",IF('Monitor Data'!K13&gt;Statistics!$E$6,"YES","NO"))</f>
        <v/>
      </c>
    </row>
    <row r="14" spans="1:5" x14ac:dyDescent="0.25">
      <c r="A14" s="4">
        <v>44209</v>
      </c>
      <c r="B14" s="23" t="str">
        <f>IF(OR('Monitor Data'!D14="",ISBLANK('Monitor Data'!D14)),"",IF('Monitor Data'!D14&gt;Statistics!$B$6,"YES","NO"))</f>
        <v>NO</v>
      </c>
      <c r="C14" s="23" t="str">
        <f>IF(OR('Monitor Data'!G14="",ISBLANK('Monitor Data'!G14)),"",IF('Monitor Data'!G14&gt;Statistics!$C$6,"YES","NO"))</f>
        <v>NO</v>
      </c>
      <c r="D14" s="23" t="str">
        <f>IF(OR('Monitor Data'!J14="",ISBLANK('Monitor Data'!J14)),"",IF('Monitor Data'!J14&gt;Statistics!$D$6,"YES","NO"))</f>
        <v>NO</v>
      </c>
      <c r="E14" s="23" t="str">
        <f>IF(OR('Monitor Data'!K14="",ISBLANK('Monitor Data'!K14)),"",IF('Monitor Data'!K14&gt;Statistics!$E$6,"YES","NO"))</f>
        <v>NO</v>
      </c>
    </row>
    <row r="15" spans="1:5" x14ac:dyDescent="0.25">
      <c r="A15" s="4">
        <v>44210</v>
      </c>
      <c r="B15" s="23" t="str">
        <f>IF(OR('Monitor Data'!D15="",ISBLANK('Monitor Data'!D15)),"",IF('Monitor Data'!D15&gt;Statistics!$B$6,"YES","NO"))</f>
        <v/>
      </c>
      <c r="C15" s="23" t="str">
        <f>IF(OR('Monitor Data'!G15="",ISBLANK('Monitor Data'!G15)),"",IF('Monitor Data'!G15&gt;Statistics!$C$6,"YES","NO"))</f>
        <v/>
      </c>
      <c r="D15" s="23" t="str">
        <f>IF(OR('Monitor Data'!J15="",ISBLANK('Monitor Data'!J15)),"",IF('Monitor Data'!J15&gt;Statistics!$D$6,"YES","NO"))</f>
        <v/>
      </c>
      <c r="E15" s="23" t="str">
        <f>IF(OR('Monitor Data'!K15="",ISBLANK('Monitor Data'!K15)),"",IF('Monitor Data'!K15&gt;Statistics!$E$6,"YES","NO"))</f>
        <v/>
      </c>
    </row>
    <row r="16" spans="1:5" x14ac:dyDescent="0.25">
      <c r="A16" s="4">
        <v>44211</v>
      </c>
      <c r="B16" s="23" t="str">
        <f>IF(OR('Monitor Data'!D16="",ISBLANK('Monitor Data'!D16)),"",IF('Monitor Data'!D16&gt;Statistics!$B$6,"YES","NO"))</f>
        <v/>
      </c>
      <c r="C16" s="23" t="str">
        <f>IF(OR('Monitor Data'!G16="",ISBLANK('Monitor Data'!G16)),"",IF('Monitor Data'!G16&gt;Statistics!$C$6,"YES","NO"))</f>
        <v/>
      </c>
      <c r="D16" s="23" t="str">
        <f>IF(OR('Monitor Data'!J16="",ISBLANK('Monitor Data'!J16)),"",IF('Monitor Data'!J16&gt;Statistics!$D$6,"YES","NO"))</f>
        <v/>
      </c>
      <c r="E16" s="23" t="str">
        <f>IF(OR('Monitor Data'!K16="",ISBLANK('Monitor Data'!K16)),"",IF('Monitor Data'!K16&gt;Statistics!$E$6,"YES","NO"))</f>
        <v/>
      </c>
    </row>
    <row r="17" spans="1:5" x14ac:dyDescent="0.25">
      <c r="A17" s="4">
        <v>44212</v>
      </c>
      <c r="B17" s="23" t="str">
        <f>IF(OR('Monitor Data'!D17="",ISBLANK('Monitor Data'!D17)),"",IF('Monitor Data'!D17&gt;Statistics!$B$6,"YES","NO"))</f>
        <v>NO</v>
      </c>
      <c r="C17" s="23" t="str">
        <f>IF(OR('Monitor Data'!G17="",ISBLANK('Monitor Data'!G17)),"",IF('Monitor Data'!G17&gt;Statistics!$C$6,"YES","NO"))</f>
        <v>NO</v>
      </c>
      <c r="D17" s="23" t="str">
        <f>IF(OR('Monitor Data'!J17="",ISBLANK('Monitor Data'!J17)),"",IF('Monitor Data'!J17&gt;Statistics!$D$6,"YES","NO"))</f>
        <v>NO</v>
      </c>
      <c r="E17" s="23" t="str">
        <f>IF(OR('Monitor Data'!K17="",ISBLANK('Monitor Data'!K17)),"",IF('Monitor Data'!K17&gt;Statistics!$E$6,"YES","NO"))</f>
        <v>NO</v>
      </c>
    </row>
    <row r="18" spans="1:5" x14ac:dyDescent="0.25">
      <c r="A18" s="4">
        <v>44213</v>
      </c>
      <c r="B18" s="23" t="str">
        <f>IF(OR('Monitor Data'!D18="",ISBLANK('Monitor Data'!D18)),"",IF('Monitor Data'!D18&gt;Statistics!$B$6,"YES","NO"))</f>
        <v/>
      </c>
      <c r="C18" s="23" t="str">
        <f>IF(OR('Monitor Data'!G18="",ISBLANK('Monitor Data'!G18)),"",IF('Monitor Data'!G18&gt;Statistics!$C$6,"YES","NO"))</f>
        <v/>
      </c>
      <c r="D18" s="23" t="str">
        <f>IF(OR('Monitor Data'!J18="",ISBLANK('Monitor Data'!J18)),"",IF('Monitor Data'!J18&gt;Statistics!$D$6,"YES","NO"))</f>
        <v/>
      </c>
      <c r="E18" s="23" t="str">
        <f>IF(OR('Monitor Data'!K18="",ISBLANK('Monitor Data'!K18)),"",IF('Monitor Data'!K18&gt;Statistics!$E$6,"YES","NO"))</f>
        <v/>
      </c>
    </row>
    <row r="19" spans="1:5" x14ac:dyDescent="0.25">
      <c r="A19" s="4">
        <v>44214</v>
      </c>
      <c r="B19" s="23" t="str">
        <f>IF(OR('Monitor Data'!D19="",ISBLANK('Monitor Data'!D19)),"",IF('Monitor Data'!D19&gt;Statistics!$B$6,"YES","NO"))</f>
        <v/>
      </c>
      <c r="C19" s="23" t="str">
        <f>IF(OR('Monitor Data'!G19="",ISBLANK('Monitor Data'!G19)),"",IF('Monitor Data'!G19&gt;Statistics!$C$6,"YES","NO"))</f>
        <v/>
      </c>
      <c r="D19" s="23" t="str">
        <f>IF(OR('Monitor Data'!J19="",ISBLANK('Monitor Data'!J19)),"",IF('Monitor Data'!J19&gt;Statistics!$D$6,"YES","NO"))</f>
        <v/>
      </c>
      <c r="E19" s="23" t="str">
        <f>IF(OR('Monitor Data'!K19="",ISBLANK('Monitor Data'!K19)),"",IF('Monitor Data'!K19&gt;Statistics!$E$6,"YES","NO"))</f>
        <v/>
      </c>
    </row>
    <row r="20" spans="1:5" x14ac:dyDescent="0.25">
      <c r="A20" s="4">
        <v>44215</v>
      </c>
      <c r="B20" s="23" t="str">
        <f>IF(OR('Monitor Data'!D20="",ISBLANK('Monitor Data'!D20)),"",IF('Monitor Data'!D20&gt;Statistics!$B$6,"YES","NO"))</f>
        <v>NO</v>
      </c>
      <c r="C20" s="23" t="str">
        <f>IF(OR('Monitor Data'!G20="",ISBLANK('Monitor Data'!G20)),"",IF('Monitor Data'!G20&gt;Statistics!$C$6,"YES","NO"))</f>
        <v>NO</v>
      </c>
      <c r="D20" s="23" t="str">
        <f>IF(OR('Monitor Data'!J20="",ISBLANK('Monitor Data'!J20)),"",IF('Monitor Data'!J20&gt;Statistics!$D$6,"YES","NO"))</f>
        <v>NO</v>
      </c>
      <c r="E20" s="23" t="str">
        <f>IF(OR('Monitor Data'!K20="",ISBLANK('Monitor Data'!K20)),"",IF('Monitor Data'!K20&gt;Statistics!$E$6,"YES","NO"))</f>
        <v>NO</v>
      </c>
    </row>
    <row r="21" spans="1:5" x14ac:dyDescent="0.25">
      <c r="A21" s="4">
        <v>44216</v>
      </c>
      <c r="B21" s="23" t="str">
        <f>IF(OR('Monitor Data'!D21="",ISBLANK('Monitor Data'!D21)),"",IF('Monitor Data'!D21&gt;Statistics!$B$6,"YES","NO"))</f>
        <v/>
      </c>
      <c r="C21" s="23" t="str">
        <f>IF(OR('Monitor Data'!G21="",ISBLANK('Monitor Data'!G21)),"",IF('Monitor Data'!G21&gt;Statistics!$C$6,"YES","NO"))</f>
        <v/>
      </c>
      <c r="D21" s="23" t="str">
        <f>IF(OR('Monitor Data'!J21="",ISBLANK('Monitor Data'!J21)),"",IF('Monitor Data'!J21&gt;Statistics!$D$6,"YES","NO"))</f>
        <v/>
      </c>
      <c r="E21" s="23" t="str">
        <f>IF(OR('Monitor Data'!K21="",ISBLANK('Monitor Data'!K21)),"",IF('Monitor Data'!K21&gt;Statistics!$E$6,"YES","NO"))</f>
        <v/>
      </c>
    </row>
    <row r="22" spans="1:5" x14ac:dyDescent="0.25">
      <c r="A22" s="4">
        <v>44217</v>
      </c>
      <c r="B22" s="23" t="str">
        <f>IF(OR('Monitor Data'!D22="",ISBLANK('Monitor Data'!D22)),"",IF('Monitor Data'!D22&gt;Statistics!$B$6,"YES","NO"))</f>
        <v/>
      </c>
      <c r="C22" s="23" t="str">
        <f>IF(OR('Monitor Data'!G22="",ISBLANK('Monitor Data'!G22)),"",IF('Monitor Data'!G22&gt;Statistics!$C$6,"YES","NO"))</f>
        <v/>
      </c>
      <c r="D22" s="23" t="str">
        <f>IF(OR('Monitor Data'!J22="",ISBLANK('Monitor Data'!J22)),"",IF('Monitor Data'!J22&gt;Statistics!$D$6,"YES","NO"))</f>
        <v/>
      </c>
      <c r="E22" s="23" t="str">
        <f>IF(OR('Monitor Data'!K22="",ISBLANK('Monitor Data'!K22)),"",IF('Monitor Data'!K22&gt;Statistics!$E$6,"YES","NO"))</f>
        <v/>
      </c>
    </row>
    <row r="23" spans="1:5" x14ac:dyDescent="0.25">
      <c r="A23" s="4">
        <v>44218</v>
      </c>
      <c r="B23" s="23" t="str">
        <f>IF(OR('Monitor Data'!D23="",ISBLANK('Monitor Data'!D23)),"",IF('Monitor Data'!D23&gt;Statistics!$B$6,"YES","NO"))</f>
        <v>NO</v>
      </c>
      <c r="C23" s="23" t="str">
        <f>IF(OR('Monitor Data'!G23="",ISBLANK('Monitor Data'!G23)),"",IF('Monitor Data'!G23&gt;Statistics!$C$6,"YES","NO"))</f>
        <v>NO</v>
      </c>
      <c r="D23" s="23" t="str">
        <f>IF(OR('Monitor Data'!J23="",ISBLANK('Monitor Data'!J23)),"",IF('Monitor Data'!J23&gt;Statistics!$D$6,"YES","NO"))</f>
        <v>NO</v>
      </c>
      <c r="E23" s="23" t="str">
        <f>IF(OR('Monitor Data'!K23="",ISBLANK('Monitor Data'!K23)),"",IF('Monitor Data'!K23&gt;Statistics!$E$6,"YES","NO"))</f>
        <v>NO</v>
      </c>
    </row>
    <row r="24" spans="1:5" x14ac:dyDescent="0.25">
      <c r="A24" s="4">
        <v>44219</v>
      </c>
      <c r="B24" s="23" t="str">
        <f>IF(OR('Monitor Data'!D24="",ISBLANK('Monitor Data'!D24)),"",IF('Monitor Data'!D24&gt;Statistics!$B$6,"YES","NO"))</f>
        <v/>
      </c>
      <c r="C24" s="23" t="str">
        <f>IF(OR('Monitor Data'!G24="",ISBLANK('Monitor Data'!G24)),"",IF('Monitor Data'!G24&gt;Statistics!$C$6,"YES","NO"))</f>
        <v/>
      </c>
      <c r="D24" s="23" t="str">
        <f>IF(OR('Monitor Data'!J24="",ISBLANK('Monitor Data'!J24)),"",IF('Monitor Data'!J24&gt;Statistics!$D$6,"YES","NO"))</f>
        <v/>
      </c>
      <c r="E24" s="23" t="str">
        <f>IF(OR('Monitor Data'!K24="",ISBLANK('Monitor Data'!K24)),"",IF('Monitor Data'!K24&gt;Statistics!$E$6,"YES","NO"))</f>
        <v/>
      </c>
    </row>
    <row r="25" spans="1:5" x14ac:dyDescent="0.25">
      <c r="A25" s="4">
        <v>44220</v>
      </c>
      <c r="B25" s="23" t="str">
        <f>IF(OR('Monitor Data'!D25="",ISBLANK('Monitor Data'!D25)),"",IF('Monitor Data'!D25&gt;Statistics!$B$6,"YES","NO"))</f>
        <v/>
      </c>
      <c r="C25" s="23" t="str">
        <f>IF(OR('Monitor Data'!G25="",ISBLANK('Monitor Data'!G25)),"",IF('Monitor Data'!G25&gt;Statistics!$C$6,"YES","NO"))</f>
        <v/>
      </c>
      <c r="D25" s="23" t="str">
        <f>IF(OR('Monitor Data'!J25="",ISBLANK('Monitor Data'!J25)),"",IF('Monitor Data'!J25&gt;Statistics!$D$6,"YES","NO"))</f>
        <v/>
      </c>
      <c r="E25" s="23" t="str">
        <f>IF(OR('Monitor Data'!K25="",ISBLANK('Monitor Data'!K25)),"",IF('Monitor Data'!K25&gt;Statistics!$E$6,"YES","NO"))</f>
        <v/>
      </c>
    </row>
    <row r="26" spans="1:5" x14ac:dyDescent="0.25">
      <c r="A26" s="4">
        <v>44221</v>
      </c>
      <c r="B26" s="23" t="str">
        <f>IF(OR('Monitor Data'!D26="",ISBLANK('Monitor Data'!D26)),"",IF('Monitor Data'!D26&gt;Statistics!$B$6,"YES","NO"))</f>
        <v>NO</v>
      </c>
      <c r="C26" s="23" t="str">
        <f>IF(OR('Monitor Data'!G26="",ISBLANK('Monitor Data'!G26)),"",IF('Monitor Data'!G26&gt;Statistics!$C$6,"YES","NO"))</f>
        <v>NO</v>
      </c>
      <c r="D26" s="23" t="str">
        <f>IF(OR('Monitor Data'!J26="",ISBLANK('Monitor Data'!J26)),"",IF('Monitor Data'!J26&gt;Statistics!$D$6,"YES","NO"))</f>
        <v>NO</v>
      </c>
      <c r="E26" s="23" t="str">
        <f>IF(OR('Monitor Data'!K26="",ISBLANK('Monitor Data'!K26)),"",IF('Monitor Data'!K26&gt;Statistics!$E$6,"YES","NO"))</f>
        <v>NO</v>
      </c>
    </row>
    <row r="27" spans="1:5" x14ac:dyDescent="0.25">
      <c r="A27" s="4">
        <v>44222</v>
      </c>
      <c r="B27" s="23" t="str">
        <f>IF(OR('Monitor Data'!D27="",ISBLANK('Monitor Data'!D27)),"",IF('Monitor Data'!D27&gt;Statistics!$B$6,"YES","NO"))</f>
        <v/>
      </c>
      <c r="C27" s="23" t="str">
        <f>IF(OR('Monitor Data'!G27="",ISBLANK('Monitor Data'!G27)),"",IF('Monitor Data'!G27&gt;Statistics!$C$6,"YES","NO"))</f>
        <v/>
      </c>
      <c r="D27" s="23" t="str">
        <f>IF(OR('Monitor Data'!J27="",ISBLANK('Monitor Data'!J27)),"",IF('Monitor Data'!J27&gt;Statistics!$D$6,"YES","NO"))</f>
        <v/>
      </c>
      <c r="E27" s="23" t="str">
        <f>IF(OR('Monitor Data'!K27="",ISBLANK('Monitor Data'!K27)),"",IF('Monitor Data'!K27&gt;Statistics!$E$6,"YES","NO"))</f>
        <v/>
      </c>
    </row>
    <row r="28" spans="1:5" x14ac:dyDescent="0.25">
      <c r="A28" s="4">
        <v>44223</v>
      </c>
      <c r="B28" s="23" t="str">
        <f>IF(OR('Monitor Data'!D28="",ISBLANK('Monitor Data'!D28)),"",IF('Monitor Data'!D28&gt;Statistics!$B$6,"YES","NO"))</f>
        <v/>
      </c>
      <c r="C28" s="23" t="str">
        <f>IF(OR('Monitor Data'!G28="",ISBLANK('Monitor Data'!G28)),"",IF('Monitor Data'!G28&gt;Statistics!$C$6,"YES","NO"))</f>
        <v/>
      </c>
      <c r="D28" s="23" t="str">
        <f>IF(OR('Monitor Data'!J28="",ISBLANK('Monitor Data'!J28)),"",IF('Monitor Data'!J28&gt;Statistics!$D$6,"YES","NO"))</f>
        <v/>
      </c>
      <c r="E28" s="23" t="str">
        <f>IF(OR('Monitor Data'!K28="",ISBLANK('Monitor Data'!K28)),"",IF('Monitor Data'!K28&gt;Statistics!$E$6,"YES","NO"))</f>
        <v/>
      </c>
    </row>
    <row r="29" spans="1:5" x14ac:dyDescent="0.25">
      <c r="A29" s="4">
        <v>44224</v>
      </c>
      <c r="B29" s="23" t="str">
        <f>IF(OR('Monitor Data'!D29="",ISBLANK('Monitor Data'!D29)),"",IF('Monitor Data'!D29&gt;Statistics!$B$6,"YES","NO"))</f>
        <v>NO</v>
      </c>
      <c r="C29" s="23" t="str">
        <f>IF(OR('Monitor Data'!G29="",ISBLANK('Monitor Data'!G29)),"",IF('Monitor Data'!G29&gt;Statistics!$C$6,"YES","NO"))</f>
        <v>NO</v>
      </c>
      <c r="D29" s="23" t="str">
        <f>IF(OR('Monitor Data'!J29="",ISBLANK('Monitor Data'!J29)),"",IF('Monitor Data'!J29&gt;Statistics!$D$6,"YES","NO"))</f>
        <v>NO</v>
      </c>
      <c r="E29" s="23" t="str">
        <f>IF(OR('Monitor Data'!K29="",ISBLANK('Monitor Data'!K29)),"",IF('Monitor Data'!K29&gt;Statistics!$E$6,"YES","NO"))</f>
        <v>NO</v>
      </c>
    </row>
    <row r="30" spans="1:5" x14ac:dyDescent="0.25">
      <c r="A30" s="4">
        <v>44225</v>
      </c>
      <c r="B30" s="23" t="str">
        <f>IF(OR('Monitor Data'!D30="",ISBLANK('Monitor Data'!D30)),"",IF('Monitor Data'!D30&gt;Statistics!$B$6,"YES","NO"))</f>
        <v/>
      </c>
      <c r="C30" s="23" t="str">
        <f>IF(OR('Monitor Data'!G30="",ISBLANK('Monitor Data'!G30)),"",IF('Monitor Data'!G30&gt;Statistics!$C$6,"YES","NO"))</f>
        <v/>
      </c>
      <c r="D30" s="23" t="str">
        <f>IF(OR('Monitor Data'!J30="",ISBLANK('Monitor Data'!J30)),"",IF('Monitor Data'!J30&gt;Statistics!$D$6,"YES","NO"))</f>
        <v/>
      </c>
      <c r="E30" s="23" t="str">
        <f>IF(OR('Monitor Data'!K30="",ISBLANK('Monitor Data'!K30)),"",IF('Monitor Data'!K30&gt;Statistics!$E$6,"YES","NO"))</f>
        <v/>
      </c>
    </row>
    <row r="31" spans="1:5" x14ac:dyDescent="0.25">
      <c r="A31" s="4">
        <v>44226</v>
      </c>
      <c r="B31" s="23" t="str">
        <f>IF(OR('Monitor Data'!D31="",ISBLANK('Monitor Data'!D31)),"",IF('Monitor Data'!D31&gt;Statistics!$B$6,"YES","NO"))</f>
        <v/>
      </c>
      <c r="C31" s="23" t="str">
        <f>IF(OR('Monitor Data'!G31="",ISBLANK('Monitor Data'!G31)),"",IF('Monitor Data'!G31&gt;Statistics!$C$6,"YES","NO"))</f>
        <v/>
      </c>
      <c r="D31" s="23" t="str">
        <f>IF(OR('Monitor Data'!J31="",ISBLANK('Monitor Data'!J31)),"",IF('Monitor Data'!J31&gt;Statistics!$D$6,"YES","NO"))</f>
        <v/>
      </c>
      <c r="E31" s="23" t="str">
        <f>IF(OR('Monitor Data'!K31="",ISBLANK('Monitor Data'!K31)),"",IF('Monitor Data'!K31&gt;Statistics!$E$6,"YES","NO"))</f>
        <v/>
      </c>
    </row>
    <row r="32" spans="1:5" x14ac:dyDescent="0.25">
      <c r="A32" s="4">
        <v>44227</v>
      </c>
      <c r="B32" s="23" t="str">
        <f>IF(OR('Monitor Data'!D32="",ISBLANK('Monitor Data'!D32)),"",IF('Monitor Data'!D32&gt;Statistics!$B$6,"YES","NO"))</f>
        <v>NO</v>
      </c>
      <c r="C32" s="23" t="str">
        <f>IF(OR('Monitor Data'!G32="",ISBLANK('Monitor Data'!G32)),"",IF('Monitor Data'!G32&gt;Statistics!$C$6,"YES","NO"))</f>
        <v>NO</v>
      </c>
      <c r="D32" s="23" t="str">
        <f>IF(OR('Monitor Data'!J32="",ISBLANK('Monitor Data'!J32)),"",IF('Monitor Data'!J32&gt;Statistics!$D$6,"YES","NO"))</f>
        <v>NO</v>
      </c>
      <c r="E32" s="23" t="str">
        <f>IF(OR('Monitor Data'!K32="",ISBLANK('Monitor Data'!K32)),"",IF('Monitor Data'!K32&gt;Statistics!$E$6,"YES","NO"))</f>
        <v>NO</v>
      </c>
    </row>
    <row r="33" spans="1:5" x14ac:dyDescent="0.25">
      <c r="A33" s="4">
        <v>44228</v>
      </c>
      <c r="B33" s="23" t="str">
        <f>IF(OR('Monitor Data'!D33="",ISBLANK('Monitor Data'!D33)),"",IF('Monitor Data'!D33&gt;Statistics!$B$6,"YES","NO"))</f>
        <v/>
      </c>
      <c r="C33" s="23" t="str">
        <f>IF(OR('Monitor Data'!G33="",ISBLANK('Monitor Data'!G33)),"",IF('Monitor Data'!G33&gt;Statistics!$C$6,"YES","NO"))</f>
        <v/>
      </c>
      <c r="D33" s="23" t="str">
        <f>IF(OR('Monitor Data'!J33="",ISBLANK('Monitor Data'!J33)),"",IF('Monitor Data'!J33&gt;Statistics!$D$6,"YES","NO"))</f>
        <v/>
      </c>
      <c r="E33" s="23" t="str">
        <f>IF(OR('Monitor Data'!K33="",ISBLANK('Monitor Data'!K33)),"",IF('Monitor Data'!K33&gt;Statistics!$E$6,"YES","NO"))</f>
        <v/>
      </c>
    </row>
    <row r="34" spans="1:5" x14ac:dyDescent="0.25">
      <c r="A34" s="4">
        <v>44229</v>
      </c>
      <c r="B34" s="23" t="str">
        <f>IF(OR('Monitor Data'!D34="",ISBLANK('Monitor Data'!D34)),"",IF('Monitor Data'!D34&gt;Statistics!$B$6,"YES","NO"))</f>
        <v/>
      </c>
      <c r="C34" s="23" t="str">
        <f>IF(OR('Monitor Data'!G34="",ISBLANK('Monitor Data'!G34)),"",IF('Monitor Data'!G34&gt;Statistics!$C$6,"YES","NO"))</f>
        <v/>
      </c>
      <c r="D34" s="23" t="str">
        <f>IF(OR('Monitor Data'!J34="",ISBLANK('Monitor Data'!J34)),"",IF('Monitor Data'!J34&gt;Statistics!$D$6,"YES","NO"))</f>
        <v/>
      </c>
      <c r="E34" s="23" t="str">
        <f>IF(OR('Monitor Data'!K34="",ISBLANK('Monitor Data'!K34)),"",IF('Monitor Data'!K34&gt;Statistics!$E$6,"YES","NO"))</f>
        <v/>
      </c>
    </row>
    <row r="35" spans="1:5" x14ac:dyDescent="0.25">
      <c r="A35" s="4">
        <v>44230</v>
      </c>
      <c r="B35" s="23" t="str">
        <f>IF(OR('Monitor Data'!D35="",ISBLANK('Monitor Data'!D35)),"",IF('Monitor Data'!D35&gt;Statistics!$B$6,"YES","NO"))</f>
        <v>NO</v>
      </c>
      <c r="C35" s="23" t="str">
        <f>IF(OR('Monitor Data'!G35="",ISBLANK('Monitor Data'!G35)),"",IF('Monitor Data'!G35&gt;Statistics!$C$6,"YES","NO"))</f>
        <v>NO</v>
      </c>
      <c r="D35" s="23" t="str">
        <f>IF(OR('Monitor Data'!J35="",ISBLANK('Monitor Data'!J35)),"",IF('Monitor Data'!J35&gt;Statistics!$D$6,"YES","NO"))</f>
        <v>NO</v>
      </c>
      <c r="E35" s="23" t="str">
        <f>IF(OR('Monitor Data'!K35="",ISBLANK('Monitor Data'!K35)),"",IF('Monitor Data'!K35&gt;Statistics!$E$6,"YES","NO"))</f>
        <v>NO</v>
      </c>
    </row>
    <row r="36" spans="1:5" x14ac:dyDescent="0.25">
      <c r="A36" s="4">
        <v>44231</v>
      </c>
      <c r="B36" s="23" t="str">
        <f>IF(OR('Monitor Data'!D36="",ISBLANK('Monitor Data'!D36)),"",IF('Monitor Data'!D36&gt;Statistics!$B$6,"YES","NO"))</f>
        <v/>
      </c>
      <c r="C36" s="23" t="str">
        <f>IF(OR('Monitor Data'!G36="",ISBLANK('Monitor Data'!G36)),"",IF('Monitor Data'!G36&gt;Statistics!$C$6,"YES","NO"))</f>
        <v>NO</v>
      </c>
      <c r="D36" s="23" t="str">
        <f>IF(OR('Monitor Data'!J36="",ISBLANK('Monitor Data'!J36)),"",IF('Monitor Data'!J36&gt;Statistics!$D$6,"YES","NO"))</f>
        <v/>
      </c>
      <c r="E36" s="23" t="str">
        <f>IF(OR('Monitor Data'!K36="",ISBLANK('Monitor Data'!K36)),"",IF('Monitor Data'!K36&gt;Statistics!$E$6,"YES","NO"))</f>
        <v/>
      </c>
    </row>
    <row r="37" spans="1:5" x14ac:dyDescent="0.25">
      <c r="A37" s="4">
        <v>44232</v>
      </c>
      <c r="B37" s="23" t="str">
        <f>IF(OR('Monitor Data'!D37="",ISBLANK('Monitor Data'!D37)),"",IF('Monitor Data'!D37&gt;Statistics!$B$6,"YES","NO"))</f>
        <v/>
      </c>
      <c r="C37" s="23" t="str">
        <f>IF(OR('Monitor Data'!G37="",ISBLANK('Monitor Data'!G37)),"",IF('Monitor Data'!G37&gt;Statistics!$C$6,"YES","NO"))</f>
        <v/>
      </c>
      <c r="D37" s="23" t="str">
        <f>IF(OR('Monitor Data'!J37="",ISBLANK('Monitor Data'!J37)),"",IF('Monitor Data'!J37&gt;Statistics!$D$6,"YES","NO"))</f>
        <v/>
      </c>
      <c r="E37" s="23" t="str">
        <f>IF(OR('Monitor Data'!K37="",ISBLANK('Monitor Data'!K37)),"",IF('Monitor Data'!K37&gt;Statistics!$E$6,"YES","NO"))</f>
        <v/>
      </c>
    </row>
    <row r="38" spans="1:5" x14ac:dyDescent="0.25">
      <c r="A38" s="4">
        <v>44233</v>
      </c>
      <c r="B38" s="23" t="str">
        <f>IF(OR('Monitor Data'!D38="",ISBLANK('Monitor Data'!D38)),"",IF('Monitor Data'!D38&gt;Statistics!$B$6,"YES","NO"))</f>
        <v>NO</v>
      </c>
      <c r="C38" s="23" t="str">
        <f>IF(OR('Monitor Data'!G38="",ISBLANK('Monitor Data'!G38)),"",IF('Monitor Data'!G38&gt;Statistics!$C$6,"YES","NO"))</f>
        <v>NO</v>
      </c>
      <c r="D38" s="23" t="str">
        <f>IF(OR('Monitor Data'!J38="",ISBLANK('Monitor Data'!J38)),"",IF('Monitor Data'!J38&gt;Statistics!$D$6,"YES","NO"))</f>
        <v>NO</v>
      </c>
      <c r="E38" s="23" t="str">
        <f>IF(OR('Monitor Data'!K38="",ISBLANK('Monitor Data'!K38)),"",IF('Monitor Data'!K38&gt;Statistics!$E$6,"YES","NO"))</f>
        <v>NO</v>
      </c>
    </row>
    <row r="39" spans="1:5" x14ac:dyDescent="0.25">
      <c r="A39" s="4">
        <v>44234</v>
      </c>
      <c r="B39" s="23" t="str">
        <f>IF(OR('Monitor Data'!D39="",ISBLANK('Monitor Data'!D39)),"",IF('Monitor Data'!D39&gt;Statistics!$B$6,"YES","NO"))</f>
        <v/>
      </c>
      <c r="C39" s="23" t="str">
        <f>IF(OR('Monitor Data'!G39="",ISBLANK('Monitor Data'!G39)),"",IF('Monitor Data'!G39&gt;Statistics!$C$6,"YES","NO"))</f>
        <v/>
      </c>
      <c r="D39" s="23" t="str">
        <f>IF(OR('Monitor Data'!J39="",ISBLANK('Monitor Data'!J39)),"",IF('Monitor Data'!J39&gt;Statistics!$D$6,"YES","NO"))</f>
        <v/>
      </c>
      <c r="E39" s="23" t="str">
        <f>IF(OR('Monitor Data'!K39="",ISBLANK('Monitor Data'!K39)),"",IF('Monitor Data'!K39&gt;Statistics!$E$6,"YES","NO"))</f>
        <v/>
      </c>
    </row>
    <row r="40" spans="1:5" x14ac:dyDescent="0.25">
      <c r="A40" s="4">
        <v>44235</v>
      </c>
      <c r="B40" s="23" t="str">
        <f>IF(OR('Monitor Data'!D40="",ISBLANK('Monitor Data'!D40)),"",IF('Monitor Data'!D40&gt;Statistics!$B$6,"YES","NO"))</f>
        <v/>
      </c>
      <c r="C40" s="23" t="str">
        <f>IF(OR('Monitor Data'!G40="",ISBLANK('Monitor Data'!G40)),"",IF('Monitor Data'!G40&gt;Statistics!$C$6,"YES","NO"))</f>
        <v/>
      </c>
      <c r="D40" s="23" t="str">
        <f>IF(OR('Monitor Data'!J40="",ISBLANK('Monitor Data'!J40)),"",IF('Monitor Data'!J40&gt;Statistics!$D$6,"YES","NO"))</f>
        <v/>
      </c>
      <c r="E40" s="23" t="str">
        <f>IF(OR('Monitor Data'!K40="",ISBLANK('Monitor Data'!K40)),"",IF('Monitor Data'!K40&gt;Statistics!$E$6,"YES","NO"))</f>
        <v/>
      </c>
    </row>
    <row r="41" spans="1:5" x14ac:dyDescent="0.25">
      <c r="A41" s="4">
        <v>44236</v>
      </c>
      <c r="B41" s="23" t="str">
        <f>IF(OR('Monitor Data'!D41="",ISBLANK('Monitor Data'!D41)),"",IF('Monitor Data'!D41&gt;Statistics!$B$6,"YES","NO"))</f>
        <v>NO</v>
      </c>
      <c r="C41" s="23" t="str">
        <f>IF(OR('Monitor Data'!G41="",ISBLANK('Monitor Data'!G41)),"",IF('Monitor Data'!G41&gt;Statistics!$C$6,"YES","NO"))</f>
        <v>NO</v>
      </c>
      <c r="D41" s="23" t="str">
        <f>IF(OR('Monitor Data'!J41="",ISBLANK('Monitor Data'!J41)),"",IF('Monitor Data'!J41&gt;Statistics!$D$6,"YES","NO"))</f>
        <v>NO</v>
      </c>
      <c r="E41" s="23" t="str">
        <f>IF(OR('Monitor Data'!K41="",ISBLANK('Monitor Data'!K41)),"",IF('Monitor Data'!K41&gt;Statistics!$E$6,"YES","NO"))</f>
        <v>NO</v>
      </c>
    </row>
    <row r="42" spans="1:5" x14ac:dyDescent="0.25">
      <c r="A42" s="4">
        <v>44237</v>
      </c>
      <c r="B42" s="23" t="str">
        <f>IF(OR('Monitor Data'!D42="",ISBLANK('Monitor Data'!D42)),"",IF('Monitor Data'!D42&gt;Statistics!$B$6,"YES","NO"))</f>
        <v/>
      </c>
      <c r="C42" s="23" t="str">
        <f>IF(OR('Monitor Data'!G42="",ISBLANK('Monitor Data'!G42)),"",IF('Monitor Data'!G42&gt;Statistics!$C$6,"YES","NO"))</f>
        <v/>
      </c>
      <c r="D42" s="23" t="str">
        <f>IF(OR('Monitor Data'!J42="",ISBLANK('Monitor Data'!J42)),"",IF('Monitor Data'!J42&gt;Statistics!$D$6,"YES","NO"))</f>
        <v/>
      </c>
      <c r="E42" s="23" t="str">
        <f>IF(OR('Monitor Data'!K42="",ISBLANK('Monitor Data'!K42)),"",IF('Monitor Data'!K42&gt;Statistics!$E$6,"YES","NO"))</f>
        <v/>
      </c>
    </row>
    <row r="43" spans="1:5" x14ac:dyDescent="0.25">
      <c r="A43" s="4">
        <v>44238</v>
      </c>
      <c r="B43" s="23" t="str">
        <f>IF(OR('Monitor Data'!D43="",ISBLANK('Monitor Data'!D43)),"",IF('Monitor Data'!D43&gt;Statistics!$B$6,"YES","NO"))</f>
        <v/>
      </c>
      <c r="C43" s="23" t="str">
        <f>IF(OR('Monitor Data'!G43="",ISBLANK('Monitor Data'!G43)),"",IF('Monitor Data'!G43&gt;Statistics!$C$6,"YES","NO"))</f>
        <v/>
      </c>
      <c r="D43" s="23" t="str">
        <f>IF(OR('Monitor Data'!J43="",ISBLANK('Monitor Data'!J43)),"",IF('Monitor Data'!J43&gt;Statistics!$D$6,"YES","NO"))</f>
        <v/>
      </c>
      <c r="E43" s="23" t="str">
        <f>IF(OR('Monitor Data'!K43="",ISBLANK('Monitor Data'!K43)),"",IF('Monitor Data'!K43&gt;Statistics!$E$6,"YES","NO"))</f>
        <v/>
      </c>
    </row>
    <row r="44" spans="1:5" x14ac:dyDescent="0.25">
      <c r="A44" s="4">
        <v>44239</v>
      </c>
      <c r="B44" s="23" t="str">
        <f>IF(OR('Monitor Data'!D44="",ISBLANK('Monitor Data'!D44)),"",IF('Monitor Data'!D44&gt;Statistics!$B$6,"YES","NO"))</f>
        <v>NO</v>
      </c>
      <c r="C44" s="23" t="str">
        <f>IF(OR('Monitor Data'!G44="",ISBLANK('Monitor Data'!G44)),"",IF('Monitor Data'!G44&gt;Statistics!$C$6,"YES","NO"))</f>
        <v>NO</v>
      </c>
      <c r="D44" s="23" t="str">
        <f>IF(OR('Monitor Data'!J44="",ISBLANK('Monitor Data'!J44)),"",IF('Monitor Data'!J44&gt;Statistics!$D$6,"YES","NO"))</f>
        <v>NO</v>
      </c>
      <c r="E44" s="23" t="str">
        <f>IF(OR('Monitor Data'!K44="",ISBLANK('Monitor Data'!K44)),"",IF('Monitor Data'!K44&gt;Statistics!$E$6,"YES","NO"))</f>
        <v>NO</v>
      </c>
    </row>
    <row r="45" spans="1:5" x14ac:dyDescent="0.25">
      <c r="A45" s="4">
        <v>44240</v>
      </c>
      <c r="B45" s="23" t="str">
        <f>IF(OR('Monitor Data'!D45="",ISBLANK('Monitor Data'!D45)),"",IF('Monitor Data'!D45&gt;Statistics!$B$6,"YES","NO"))</f>
        <v/>
      </c>
      <c r="C45" s="23" t="str">
        <f>IF(OR('Monitor Data'!G45="",ISBLANK('Monitor Data'!G45)),"",IF('Monitor Data'!G45&gt;Statistics!$C$6,"YES","NO"))</f>
        <v/>
      </c>
      <c r="D45" s="23" t="str">
        <f>IF(OR('Monitor Data'!J45="",ISBLANK('Monitor Data'!J45)),"",IF('Monitor Data'!J45&gt;Statistics!$D$6,"YES","NO"))</f>
        <v/>
      </c>
      <c r="E45" s="23" t="str">
        <f>IF(OR('Monitor Data'!K45="",ISBLANK('Monitor Data'!K45)),"",IF('Monitor Data'!K45&gt;Statistics!$E$6,"YES","NO"))</f>
        <v/>
      </c>
    </row>
    <row r="46" spans="1:5" x14ac:dyDescent="0.25">
      <c r="A46" s="4">
        <v>44241</v>
      </c>
      <c r="B46" s="23" t="str">
        <f>IF(OR('Monitor Data'!D46="",ISBLANK('Monitor Data'!D46)),"",IF('Monitor Data'!D46&gt;Statistics!$B$6,"YES","NO"))</f>
        <v/>
      </c>
      <c r="C46" s="23" t="str">
        <f>IF(OR('Monitor Data'!G46="",ISBLANK('Monitor Data'!G46)),"",IF('Monitor Data'!G46&gt;Statistics!$C$6,"YES","NO"))</f>
        <v/>
      </c>
      <c r="D46" s="23" t="str">
        <f>IF(OR('Monitor Data'!J46="",ISBLANK('Monitor Data'!J46)),"",IF('Monitor Data'!J46&gt;Statistics!$D$6,"YES","NO"))</f>
        <v/>
      </c>
      <c r="E46" s="23" t="str">
        <f>IF(OR('Monitor Data'!K46="",ISBLANK('Monitor Data'!K46)),"",IF('Monitor Data'!K46&gt;Statistics!$E$6,"YES","NO"))</f>
        <v/>
      </c>
    </row>
    <row r="47" spans="1:5" x14ac:dyDescent="0.25">
      <c r="A47" s="4">
        <v>44242</v>
      </c>
      <c r="B47" s="23" t="str">
        <f>IF(OR('Monitor Data'!D47="",ISBLANK('Monitor Data'!D47)),"",IF('Monitor Data'!D47&gt;Statistics!$B$6,"YES","NO"))</f>
        <v>NO</v>
      </c>
      <c r="C47" s="23" t="str">
        <f>IF(OR('Monitor Data'!G47="",ISBLANK('Monitor Data'!G47)),"",IF('Monitor Data'!G47&gt;Statistics!$C$6,"YES","NO"))</f>
        <v>NO</v>
      </c>
      <c r="D47" s="23" t="str">
        <f>IF(OR('Monitor Data'!J47="",ISBLANK('Monitor Data'!J47)),"",IF('Monitor Data'!J47&gt;Statistics!$D$6,"YES","NO"))</f>
        <v>NO</v>
      </c>
      <c r="E47" s="23" t="str">
        <f>IF(OR('Monitor Data'!K47="",ISBLANK('Monitor Data'!K47)),"",IF('Monitor Data'!K47&gt;Statistics!$E$6,"YES","NO"))</f>
        <v>NO</v>
      </c>
    </row>
    <row r="48" spans="1:5" x14ac:dyDescent="0.25">
      <c r="A48" s="4">
        <v>44243</v>
      </c>
      <c r="B48" s="23" t="str">
        <f>IF(OR('Monitor Data'!D48="",ISBLANK('Monitor Data'!D48)),"",IF('Monitor Data'!D48&gt;Statistics!$B$6,"YES","NO"))</f>
        <v/>
      </c>
      <c r="C48" s="23" t="str">
        <f>IF(OR('Monitor Data'!G48="",ISBLANK('Monitor Data'!G48)),"",IF('Monitor Data'!G48&gt;Statistics!$C$6,"YES","NO"))</f>
        <v/>
      </c>
      <c r="D48" s="23" t="str">
        <f>IF(OR('Monitor Data'!J48="",ISBLANK('Monitor Data'!J48)),"",IF('Monitor Data'!J48&gt;Statistics!$D$6,"YES","NO"))</f>
        <v/>
      </c>
      <c r="E48" s="23" t="str">
        <f>IF(OR('Monitor Data'!K48="",ISBLANK('Monitor Data'!K48)),"",IF('Monitor Data'!K48&gt;Statistics!$E$6,"YES","NO"))</f>
        <v/>
      </c>
    </row>
    <row r="49" spans="1:5" x14ac:dyDescent="0.25">
      <c r="A49" s="4">
        <v>44244</v>
      </c>
      <c r="B49" s="23" t="str">
        <f>IF(OR('Monitor Data'!D49="",ISBLANK('Monitor Data'!D49)),"",IF('Monitor Data'!D49&gt;Statistics!$B$6,"YES","NO"))</f>
        <v/>
      </c>
      <c r="C49" s="23" t="str">
        <f>IF(OR('Monitor Data'!G49="",ISBLANK('Monitor Data'!G49)),"",IF('Monitor Data'!G49&gt;Statistics!$C$6,"YES","NO"))</f>
        <v/>
      </c>
      <c r="D49" s="23" t="str">
        <f>IF(OR('Monitor Data'!J49="",ISBLANK('Monitor Data'!J49)),"",IF('Monitor Data'!J49&gt;Statistics!$D$6,"YES","NO"))</f>
        <v/>
      </c>
      <c r="E49" s="23" t="str">
        <f>IF(OR('Monitor Data'!K49="",ISBLANK('Monitor Data'!K49)),"",IF('Monitor Data'!K49&gt;Statistics!$E$6,"YES","NO"))</f>
        <v/>
      </c>
    </row>
    <row r="50" spans="1:5" x14ac:dyDescent="0.25">
      <c r="A50" s="4">
        <v>44245</v>
      </c>
      <c r="B50" s="23" t="str">
        <f>IF(OR('Monitor Data'!D50="",ISBLANK('Monitor Data'!D50)),"",IF('Monitor Data'!D50&gt;Statistics!$B$6,"YES","NO"))</f>
        <v>NO</v>
      </c>
      <c r="C50" s="23" t="str">
        <f>IF(OR('Monitor Data'!G50="",ISBLANK('Monitor Data'!G50)),"",IF('Monitor Data'!G50&gt;Statistics!$C$6,"YES","NO"))</f>
        <v>NO</v>
      </c>
      <c r="D50" s="23" t="str">
        <f>IF(OR('Monitor Data'!J50="",ISBLANK('Monitor Data'!J50)),"",IF('Monitor Data'!J50&gt;Statistics!$D$6,"YES","NO"))</f>
        <v>NO</v>
      </c>
      <c r="E50" s="23" t="str">
        <f>IF(OR('Monitor Data'!K50="",ISBLANK('Monitor Data'!K50)),"",IF('Monitor Data'!K50&gt;Statistics!$E$6,"YES","NO"))</f>
        <v>NO</v>
      </c>
    </row>
    <row r="51" spans="1:5" x14ac:dyDescent="0.25">
      <c r="A51" s="4">
        <v>44246</v>
      </c>
      <c r="B51" s="23" t="str">
        <f>IF(OR('Monitor Data'!D51="",ISBLANK('Monitor Data'!D51)),"",IF('Monitor Data'!D51&gt;Statistics!$B$6,"YES","NO"))</f>
        <v/>
      </c>
      <c r="C51" s="23" t="str">
        <f>IF(OR('Monitor Data'!G51="",ISBLANK('Monitor Data'!G51)),"",IF('Monitor Data'!G51&gt;Statistics!$C$6,"YES","NO"))</f>
        <v/>
      </c>
      <c r="D51" s="23" t="str">
        <f>IF(OR('Monitor Data'!J51="",ISBLANK('Monitor Data'!J51)),"",IF('Monitor Data'!J51&gt;Statistics!$D$6,"YES","NO"))</f>
        <v/>
      </c>
      <c r="E51" s="23" t="str">
        <f>IF(OR('Monitor Data'!K51="",ISBLANK('Monitor Data'!K51)),"",IF('Monitor Data'!K51&gt;Statistics!$E$6,"YES","NO"))</f>
        <v/>
      </c>
    </row>
    <row r="52" spans="1:5" x14ac:dyDescent="0.25">
      <c r="A52" s="4">
        <v>44247</v>
      </c>
      <c r="B52" s="23" t="str">
        <f>IF(OR('Monitor Data'!D52="",ISBLANK('Monitor Data'!D52)),"",IF('Monitor Data'!D52&gt;Statistics!$B$6,"YES","NO"))</f>
        <v/>
      </c>
      <c r="C52" s="23" t="str">
        <f>IF(OR('Monitor Data'!G52="",ISBLANK('Monitor Data'!G52)),"",IF('Monitor Data'!G52&gt;Statistics!$C$6,"YES","NO"))</f>
        <v/>
      </c>
      <c r="D52" s="23" t="str">
        <f>IF(OR('Monitor Data'!J52="",ISBLANK('Monitor Data'!J52)),"",IF('Monitor Data'!J52&gt;Statistics!$D$6,"YES","NO"))</f>
        <v/>
      </c>
      <c r="E52" s="23" t="str">
        <f>IF(OR('Monitor Data'!K52="",ISBLANK('Monitor Data'!K52)),"",IF('Monitor Data'!K52&gt;Statistics!$E$6,"YES","NO"))</f>
        <v/>
      </c>
    </row>
    <row r="53" spans="1:5" x14ac:dyDescent="0.25">
      <c r="A53" s="4">
        <v>44248</v>
      </c>
      <c r="B53" s="23" t="str">
        <f>IF(OR('Monitor Data'!D53="",ISBLANK('Monitor Data'!D53)),"",IF('Monitor Data'!D53&gt;Statistics!$B$6,"YES","NO"))</f>
        <v>NO</v>
      </c>
      <c r="C53" s="23" t="str">
        <f>IF(OR('Monitor Data'!G53="",ISBLANK('Monitor Data'!G53)),"",IF('Monitor Data'!G53&gt;Statistics!$C$6,"YES","NO"))</f>
        <v>NO</v>
      </c>
      <c r="D53" s="23" t="str">
        <f>IF(OR('Monitor Data'!J53="",ISBLANK('Monitor Data'!J53)),"",IF('Monitor Data'!J53&gt;Statistics!$D$6,"YES","NO"))</f>
        <v>NO</v>
      </c>
      <c r="E53" s="23" t="str">
        <f>IF(OR('Monitor Data'!K53="",ISBLANK('Monitor Data'!K53)),"",IF('Monitor Data'!K53&gt;Statistics!$E$6,"YES","NO"))</f>
        <v>NO</v>
      </c>
    </row>
    <row r="54" spans="1:5" x14ac:dyDescent="0.25">
      <c r="A54" s="4">
        <v>44249</v>
      </c>
      <c r="B54" s="23" t="str">
        <f>IF(OR('Monitor Data'!D54="",ISBLANK('Monitor Data'!D54)),"",IF('Monitor Data'!D54&gt;Statistics!$B$6,"YES","NO"))</f>
        <v/>
      </c>
      <c r="C54" s="23" t="str">
        <f>IF(OR('Monitor Data'!G54="",ISBLANK('Monitor Data'!G54)),"",IF('Monitor Data'!G54&gt;Statistics!$C$6,"YES","NO"))</f>
        <v/>
      </c>
      <c r="D54" s="23" t="str">
        <f>IF(OR('Monitor Data'!J54="",ISBLANK('Monitor Data'!J54)),"",IF('Monitor Data'!J54&gt;Statistics!$D$6,"YES","NO"))</f>
        <v>NO</v>
      </c>
      <c r="E54" s="23" t="str">
        <f>IF(OR('Monitor Data'!K54="",ISBLANK('Monitor Data'!K54)),"",IF('Monitor Data'!K54&gt;Statistics!$E$6,"YES","NO"))</f>
        <v/>
      </c>
    </row>
    <row r="55" spans="1:5" x14ac:dyDescent="0.25">
      <c r="A55" s="4">
        <v>44250</v>
      </c>
      <c r="B55" s="23" t="str">
        <f>IF(OR('Monitor Data'!D55="",ISBLANK('Monitor Data'!D55)),"",IF('Monitor Data'!D55&gt;Statistics!$B$6,"YES","NO"))</f>
        <v/>
      </c>
      <c r="C55" s="23" t="str">
        <f>IF(OR('Monitor Data'!G55="",ISBLANK('Monitor Data'!G55)),"",IF('Monitor Data'!G55&gt;Statistics!$C$6,"YES","NO"))</f>
        <v/>
      </c>
      <c r="D55" s="23" t="str">
        <f>IF(OR('Monitor Data'!J55="",ISBLANK('Monitor Data'!J55)),"",IF('Monitor Data'!J55&gt;Statistics!$D$6,"YES","NO"))</f>
        <v/>
      </c>
      <c r="E55" s="23" t="str">
        <f>IF(OR('Monitor Data'!K55="",ISBLANK('Monitor Data'!K55)),"",IF('Monitor Data'!K55&gt;Statistics!$E$6,"YES","NO"))</f>
        <v/>
      </c>
    </row>
    <row r="56" spans="1:5" x14ac:dyDescent="0.25">
      <c r="A56" s="4">
        <v>44251</v>
      </c>
      <c r="B56" s="23" t="str">
        <f>IF(OR('Monitor Data'!D56="",ISBLANK('Monitor Data'!D56)),"",IF('Monitor Data'!D56&gt;Statistics!$B$6,"YES","NO"))</f>
        <v>NO</v>
      </c>
      <c r="C56" s="23" t="str">
        <f>IF(OR('Monitor Data'!G56="",ISBLANK('Monitor Data'!G56)),"",IF('Monitor Data'!G56&gt;Statistics!$C$6,"YES","NO"))</f>
        <v>NO</v>
      </c>
      <c r="D56" s="23" t="str">
        <f>IF(OR('Monitor Data'!J56="",ISBLANK('Monitor Data'!J56)),"",IF('Monitor Data'!J56&gt;Statistics!$D$6,"YES","NO"))</f>
        <v>NO</v>
      </c>
      <c r="E56" s="23" t="str">
        <f>IF(OR('Monitor Data'!K56="",ISBLANK('Monitor Data'!K56)),"",IF('Monitor Data'!K56&gt;Statistics!$E$6,"YES","NO"))</f>
        <v>NO</v>
      </c>
    </row>
    <row r="57" spans="1:5" x14ac:dyDescent="0.25">
      <c r="A57" s="4">
        <v>44252</v>
      </c>
      <c r="B57" s="23" t="str">
        <f>IF(OR('Monitor Data'!D57="",ISBLANK('Monitor Data'!D57)),"",IF('Monitor Data'!D57&gt;Statistics!$B$6,"YES","NO"))</f>
        <v/>
      </c>
      <c r="C57" s="23" t="str">
        <f>IF(OR('Monitor Data'!G57="",ISBLANK('Monitor Data'!G57)),"",IF('Monitor Data'!G57&gt;Statistics!$C$6,"YES","NO"))</f>
        <v/>
      </c>
      <c r="D57" s="23" t="str">
        <f>IF(OR('Monitor Data'!J57="",ISBLANK('Monitor Data'!J57)),"",IF('Monitor Data'!J57&gt;Statistics!$D$6,"YES","NO"))</f>
        <v/>
      </c>
      <c r="E57" s="23" t="str">
        <f>IF(OR('Monitor Data'!K57="",ISBLANK('Monitor Data'!K57)),"",IF('Monitor Data'!K57&gt;Statistics!$E$6,"YES","NO"))</f>
        <v/>
      </c>
    </row>
    <row r="58" spans="1:5" x14ac:dyDescent="0.25">
      <c r="A58" s="4">
        <v>44253</v>
      </c>
      <c r="B58" s="23" t="str">
        <f>IF(OR('Monitor Data'!D58="",ISBLANK('Monitor Data'!D58)),"",IF('Monitor Data'!D58&gt;Statistics!$B$6,"YES","NO"))</f>
        <v/>
      </c>
      <c r="C58" s="23" t="str">
        <f>IF(OR('Monitor Data'!G58="",ISBLANK('Monitor Data'!G58)),"",IF('Monitor Data'!G58&gt;Statistics!$C$6,"YES","NO"))</f>
        <v/>
      </c>
      <c r="D58" s="23" t="str">
        <f>IF(OR('Monitor Data'!J58="",ISBLANK('Monitor Data'!J58)),"",IF('Monitor Data'!J58&gt;Statistics!$D$6,"YES","NO"))</f>
        <v/>
      </c>
      <c r="E58" s="23" t="str">
        <f>IF(OR('Monitor Data'!K58="",ISBLANK('Monitor Data'!K58)),"",IF('Monitor Data'!K58&gt;Statistics!$E$6,"YES","NO"))</f>
        <v/>
      </c>
    </row>
    <row r="59" spans="1:5" x14ac:dyDescent="0.25">
      <c r="A59" s="4">
        <v>44254</v>
      </c>
      <c r="B59" s="23" t="str">
        <f>IF(OR('Monitor Data'!D59="",ISBLANK('Monitor Data'!D59)),"",IF('Monitor Data'!D59&gt;Statistics!$B$6,"YES","NO"))</f>
        <v>NO</v>
      </c>
      <c r="C59" s="23" t="str">
        <f>IF(OR('Monitor Data'!G59="",ISBLANK('Monitor Data'!G59)),"",IF('Monitor Data'!G59&gt;Statistics!$C$6,"YES","NO"))</f>
        <v>NO</v>
      </c>
      <c r="D59" s="23" t="str">
        <f>IF(OR('Monitor Data'!J59="",ISBLANK('Monitor Data'!J59)),"",IF('Monitor Data'!J59&gt;Statistics!$D$6,"YES","NO"))</f>
        <v>NO</v>
      </c>
      <c r="E59" s="23" t="str">
        <f>IF(OR('Monitor Data'!K59="",ISBLANK('Monitor Data'!K59)),"",IF('Monitor Data'!K59&gt;Statistics!$E$6,"YES","NO"))</f>
        <v>NO</v>
      </c>
    </row>
    <row r="60" spans="1:5" x14ac:dyDescent="0.25">
      <c r="A60" s="4">
        <v>44255</v>
      </c>
      <c r="B60" s="23" t="str">
        <f>IF(OR('Monitor Data'!D60="",ISBLANK('Monitor Data'!D60)),"",IF('Monitor Data'!D60&gt;Statistics!$B$6,"YES","NO"))</f>
        <v/>
      </c>
      <c r="C60" s="23" t="str">
        <f>IF(OR('Monitor Data'!G60="",ISBLANK('Monitor Data'!G60)),"",IF('Monitor Data'!G60&gt;Statistics!$C$6,"YES","NO"))</f>
        <v/>
      </c>
      <c r="D60" s="23" t="str">
        <f>IF(OR('Monitor Data'!J60="",ISBLANK('Monitor Data'!J60)),"",IF('Monitor Data'!J60&gt;Statistics!$D$6,"YES","NO"))</f>
        <v/>
      </c>
      <c r="E60" s="23" t="str">
        <f>IF(OR('Monitor Data'!K60="",ISBLANK('Monitor Data'!K60)),"",IF('Monitor Data'!K60&gt;Statistics!$E$6,"YES","NO"))</f>
        <v/>
      </c>
    </row>
    <row r="61" spans="1:5" x14ac:dyDescent="0.25">
      <c r="A61" s="4">
        <v>44256</v>
      </c>
      <c r="B61" s="23" t="str">
        <f>IF(OR('Monitor Data'!D61="",ISBLANK('Monitor Data'!D61)),"",IF('Monitor Data'!D61&gt;Statistics!$B$6,"YES","NO"))</f>
        <v/>
      </c>
      <c r="C61" s="23" t="str">
        <f>IF(OR('Monitor Data'!G61="",ISBLANK('Monitor Data'!G61)),"",IF('Monitor Data'!G61&gt;Statistics!$C$6,"YES","NO"))</f>
        <v/>
      </c>
      <c r="D61" s="23" t="str">
        <f>IF(OR('Monitor Data'!J61="",ISBLANK('Monitor Data'!J61)),"",IF('Monitor Data'!J61&gt;Statistics!$D$6,"YES","NO"))</f>
        <v/>
      </c>
      <c r="E61" s="23" t="str">
        <f>IF(OR('Monitor Data'!K61="",ISBLANK('Monitor Data'!K61)),"",IF('Monitor Data'!K61&gt;Statistics!$E$6,"YES","NO"))</f>
        <v/>
      </c>
    </row>
    <row r="62" spans="1:5" x14ac:dyDescent="0.25">
      <c r="A62" s="4">
        <v>44257</v>
      </c>
      <c r="B62" s="23" t="str">
        <f>IF(OR('Monitor Data'!D62="",ISBLANK('Monitor Data'!D62)),"",IF('Monitor Data'!D62&gt;Statistics!$B$6,"YES","NO"))</f>
        <v>NO</v>
      </c>
      <c r="C62" s="23" t="str">
        <f>IF(OR('Monitor Data'!G62="",ISBLANK('Monitor Data'!G62)),"",IF('Monitor Data'!G62&gt;Statistics!$C$6,"YES","NO"))</f>
        <v>NO</v>
      </c>
      <c r="D62" s="23" t="str">
        <f>IF(OR('Monitor Data'!J62="",ISBLANK('Monitor Data'!J62)),"",IF('Monitor Data'!J62&gt;Statistics!$D$6,"YES","NO"))</f>
        <v>NO</v>
      </c>
      <c r="E62" s="23" t="str">
        <f>IF(OR('Monitor Data'!K62="",ISBLANK('Monitor Data'!K62)),"",IF('Monitor Data'!K62&gt;Statistics!$E$6,"YES","NO"))</f>
        <v>NO</v>
      </c>
    </row>
    <row r="63" spans="1:5" x14ac:dyDescent="0.25">
      <c r="A63" s="4">
        <v>44258</v>
      </c>
      <c r="B63" s="23" t="str">
        <f>IF(OR('Monitor Data'!D63="",ISBLANK('Monitor Data'!D63)),"",IF('Monitor Data'!D63&gt;Statistics!$B$6,"YES","NO"))</f>
        <v/>
      </c>
      <c r="C63" s="23" t="str">
        <f>IF(OR('Monitor Data'!G63="",ISBLANK('Monitor Data'!G63)),"",IF('Monitor Data'!G63&gt;Statistics!$C$6,"YES","NO"))</f>
        <v/>
      </c>
      <c r="D63" s="23" t="str">
        <f>IF(OR('Monitor Data'!J63="",ISBLANK('Monitor Data'!J63)),"",IF('Monitor Data'!J63&gt;Statistics!$D$6,"YES","NO"))</f>
        <v/>
      </c>
      <c r="E63" s="23" t="str">
        <f>IF(OR('Monitor Data'!K63="",ISBLANK('Monitor Data'!K63)),"",IF('Monitor Data'!K63&gt;Statistics!$E$6,"YES","NO"))</f>
        <v/>
      </c>
    </row>
    <row r="64" spans="1:5" x14ac:dyDescent="0.25">
      <c r="A64" s="4">
        <v>44259</v>
      </c>
      <c r="B64" s="23" t="str">
        <f>IF(OR('Monitor Data'!D64="",ISBLANK('Monitor Data'!D64)),"",IF('Monitor Data'!D64&gt;Statistics!$B$6,"YES","NO"))</f>
        <v/>
      </c>
      <c r="C64" s="23" t="str">
        <f>IF(OR('Monitor Data'!G64="",ISBLANK('Monitor Data'!G64)),"",IF('Monitor Data'!G64&gt;Statistics!$C$6,"YES","NO"))</f>
        <v/>
      </c>
      <c r="D64" s="23" t="str">
        <f>IF(OR('Monitor Data'!J64="",ISBLANK('Monitor Data'!J64)),"",IF('Monitor Data'!J64&gt;Statistics!$D$6,"YES","NO"))</f>
        <v/>
      </c>
      <c r="E64" s="23" t="str">
        <f>IF(OR('Monitor Data'!K64="",ISBLANK('Monitor Data'!K64)),"",IF('Monitor Data'!K64&gt;Statistics!$E$6,"YES","NO"))</f>
        <v/>
      </c>
    </row>
    <row r="65" spans="1:5" x14ac:dyDescent="0.25">
      <c r="A65" s="4">
        <v>44260</v>
      </c>
      <c r="B65" s="23" t="str">
        <f>IF(OR('Monitor Data'!D65="",ISBLANK('Monitor Data'!D65)),"",IF('Monitor Data'!D65&gt;Statistics!$B$6,"YES","NO"))</f>
        <v>NO</v>
      </c>
      <c r="C65" s="23" t="str">
        <f>IF(OR('Monitor Data'!G65="",ISBLANK('Monitor Data'!G65)),"",IF('Monitor Data'!G65&gt;Statistics!$C$6,"YES","NO"))</f>
        <v>NO</v>
      </c>
      <c r="D65" s="23" t="str">
        <f>IF(OR('Monitor Data'!J65="",ISBLANK('Monitor Data'!J65)),"",IF('Monitor Data'!J65&gt;Statistics!$D$6,"YES","NO"))</f>
        <v>NO</v>
      </c>
      <c r="E65" s="23" t="str">
        <f>IF(OR('Monitor Data'!K65="",ISBLANK('Monitor Data'!K65)),"",IF('Monitor Data'!K65&gt;Statistics!$E$6,"YES","NO"))</f>
        <v>NO</v>
      </c>
    </row>
    <row r="66" spans="1:5" x14ac:dyDescent="0.25">
      <c r="A66" s="4">
        <v>44261</v>
      </c>
      <c r="B66" s="23" t="str">
        <f>IF(OR('Monitor Data'!D66="",ISBLANK('Monitor Data'!D66)),"",IF('Monitor Data'!D66&gt;Statistics!$B$6,"YES","NO"))</f>
        <v/>
      </c>
      <c r="C66" s="23" t="str">
        <f>IF(OR('Monitor Data'!G66="",ISBLANK('Monitor Data'!G66)),"",IF('Monitor Data'!G66&gt;Statistics!$C$6,"YES","NO"))</f>
        <v/>
      </c>
      <c r="D66" s="23" t="str">
        <f>IF(OR('Monitor Data'!J66="",ISBLANK('Monitor Data'!J66)),"",IF('Monitor Data'!J66&gt;Statistics!$D$6,"YES","NO"))</f>
        <v/>
      </c>
      <c r="E66" s="23" t="str">
        <f>IF(OR('Monitor Data'!K66="",ISBLANK('Monitor Data'!K66)),"",IF('Monitor Data'!K66&gt;Statistics!$E$6,"YES","NO"))</f>
        <v/>
      </c>
    </row>
    <row r="67" spans="1:5" x14ac:dyDescent="0.25">
      <c r="A67" s="4">
        <v>44262</v>
      </c>
      <c r="B67" s="23" t="str">
        <f>IF(OR('Monitor Data'!D67="",ISBLANK('Monitor Data'!D67)),"",IF('Monitor Data'!D67&gt;Statistics!$B$6,"YES","NO"))</f>
        <v/>
      </c>
      <c r="C67" s="23" t="str">
        <f>IF(OR('Monitor Data'!G67="",ISBLANK('Monitor Data'!G67)),"",IF('Monitor Data'!G67&gt;Statistics!$C$6,"YES","NO"))</f>
        <v/>
      </c>
      <c r="D67" s="23" t="str">
        <f>IF(OR('Monitor Data'!J67="",ISBLANK('Monitor Data'!J67)),"",IF('Monitor Data'!J67&gt;Statistics!$D$6,"YES","NO"))</f>
        <v/>
      </c>
      <c r="E67" s="23" t="str">
        <f>IF(OR('Monitor Data'!K67="",ISBLANK('Monitor Data'!K67)),"",IF('Monitor Data'!K67&gt;Statistics!$E$6,"YES","NO"))</f>
        <v/>
      </c>
    </row>
    <row r="68" spans="1:5" x14ac:dyDescent="0.25">
      <c r="A68" s="4">
        <v>44263</v>
      </c>
      <c r="B68" s="23" t="str">
        <f>IF(OR('Monitor Data'!D68="",ISBLANK('Monitor Data'!D68)),"",IF('Monitor Data'!D68&gt;Statistics!$B$6,"YES","NO"))</f>
        <v>NO</v>
      </c>
      <c r="C68" s="23" t="str">
        <f>IF(OR('Monitor Data'!G68="",ISBLANK('Monitor Data'!G68)),"",IF('Monitor Data'!G68&gt;Statistics!$C$6,"YES","NO"))</f>
        <v>NO</v>
      </c>
      <c r="D68" s="23" t="str">
        <f>IF(OR('Monitor Data'!J68="",ISBLANK('Monitor Data'!J68)),"",IF('Monitor Data'!J68&gt;Statistics!$D$6,"YES","NO"))</f>
        <v>NO</v>
      </c>
      <c r="E68" s="23" t="str">
        <f>IF(OR('Monitor Data'!K68="",ISBLANK('Monitor Data'!K68)),"",IF('Monitor Data'!K68&gt;Statistics!$E$6,"YES","NO"))</f>
        <v>NO</v>
      </c>
    </row>
    <row r="69" spans="1:5" x14ac:dyDescent="0.25">
      <c r="A69" s="4">
        <v>44264</v>
      </c>
      <c r="B69" s="23" t="str">
        <f>IF(OR('Monitor Data'!D69="",ISBLANK('Monitor Data'!D69)),"",IF('Monitor Data'!D69&gt;Statistics!$B$6,"YES","NO"))</f>
        <v/>
      </c>
      <c r="C69" s="23" t="str">
        <f>IF(OR('Monitor Data'!G69="",ISBLANK('Monitor Data'!G69)),"",IF('Monitor Data'!G69&gt;Statistics!$C$6,"YES","NO"))</f>
        <v/>
      </c>
      <c r="D69" s="23" t="str">
        <f>IF(OR('Monitor Data'!J69="",ISBLANK('Monitor Data'!J69)),"",IF('Monitor Data'!J69&gt;Statistics!$D$6,"YES","NO"))</f>
        <v/>
      </c>
      <c r="E69" s="23" t="str">
        <f>IF(OR('Monitor Data'!K69="",ISBLANK('Monitor Data'!K69)),"",IF('Monitor Data'!K69&gt;Statistics!$E$6,"YES","NO"))</f>
        <v/>
      </c>
    </row>
    <row r="70" spans="1:5" x14ac:dyDescent="0.25">
      <c r="A70" s="4">
        <v>44265</v>
      </c>
      <c r="B70" s="23" t="str">
        <f>IF(OR('Monitor Data'!D70="",ISBLANK('Monitor Data'!D70)),"",IF('Monitor Data'!D70&gt;Statistics!$B$6,"YES","NO"))</f>
        <v/>
      </c>
      <c r="C70" s="23" t="str">
        <f>IF(OR('Monitor Data'!G70="",ISBLANK('Monitor Data'!G70)),"",IF('Monitor Data'!G70&gt;Statistics!$C$6,"YES","NO"))</f>
        <v/>
      </c>
      <c r="D70" s="23" t="str">
        <f>IF(OR('Monitor Data'!J70="",ISBLANK('Monitor Data'!J70)),"",IF('Monitor Data'!J70&gt;Statistics!$D$6,"YES","NO"))</f>
        <v/>
      </c>
      <c r="E70" s="23" t="str">
        <f>IF(OR('Monitor Data'!K70="",ISBLANK('Monitor Data'!K70)),"",IF('Monitor Data'!K70&gt;Statistics!$E$6,"YES","NO"))</f>
        <v/>
      </c>
    </row>
    <row r="71" spans="1:5" x14ac:dyDescent="0.25">
      <c r="A71" s="4">
        <v>44266</v>
      </c>
      <c r="B71" s="23" t="str">
        <f>IF(OR('Monitor Data'!D71="",ISBLANK('Monitor Data'!D71)),"",IF('Monitor Data'!D71&gt;Statistics!$B$6,"YES","NO"))</f>
        <v>NO</v>
      </c>
      <c r="C71" s="23" t="str">
        <f>IF(OR('Monitor Data'!G71="",ISBLANK('Monitor Data'!G71)),"",IF('Monitor Data'!G71&gt;Statistics!$C$6,"YES","NO"))</f>
        <v>NO</v>
      </c>
      <c r="D71" s="23" t="str">
        <f>IF(OR('Monitor Data'!J71="",ISBLANK('Monitor Data'!J71)),"",IF('Monitor Data'!J71&gt;Statistics!$D$6,"YES","NO"))</f>
        <v>NO</v>
      </c>
      <c r="E71" s="23" t="str">
        <f>IF(OR('Monitor Data'!K71="",ISBLANK('Monitor Data'!K71)),"",IF('Monitor Data'!K71&gt;Statistics!$E$6,"YES","NO"))</f>
        <v>NO</v>
      </c>
    </row>
    <row r="72" spans="1:5" x14ac:dyDescent="0.25">
      <c r="A72" s="4">
        <v>44267</v>
      </c>
      <c r="B72" s="23" t="str">
        <f>IF(OR('Monitor Data'!D72="",ISBLANK('Monitor Data'!D72)),"",IF('Monitor Data'!D72&gt;Statistics!$B$6,"YES","NO"))</f>
        <v/>
      </c>
      <c r="C72" s="23" t="str">
        <f>IF(OR('Monitor Data'!G72="",ISBLANK('Monitor Data'!G72)),"",IF('Monitor Data'!G72&gt;Statistics!$C$6,"YES","NO"))</f>
        <v/>
      </c>
      <c r="D72" s="23" t="str">
        <f>IF(OR('Monitor Data'!J72="",ISBLANK('Monitor Data'!J72)),"",IF('Monitor Data'!J72&gt;Statistics!$D$6,"YES","NO"))</f>
        <v/>
      </c>
      <c r="E72" s="23" t="str">
        <f>IF(OR('Monitor Data'!K72="",ISBLANK('Monitor Data'!K72)),"",IF('Monitor Data'!K72&gt;Statistics!$E$6,"YES","NO"))</f>
        <v/>
      </c>
    </row>
    <row r="73" spans="1:5" x14ac:dyDescent="0.25">
      <c r="A73" s="4">
        <v>44268</v>
      </c>
      <c r="B73" s="23" t="str">
        <f>IF(OR('Monitor Data'!D73="",ISBLANK('Monitor Data'!D73)),"",IF('Monitor Data'!D73&gt;Statistics!$B$6,"YES","NO"))</f>
        <v/>
      </c>
      <c r="C73" s="23" t="str">
        <f>IF(OR('Monitor Data'!G73="",ISBLANK('Monitor Data'!G73)),"",IF('Monitor Data'!G73&gt;Statistics!$C$6,"YES","NO"))</f>
        <v/>
      </c>
      <c r="D73" s="23" t="str">
        <f>IF(OR('Monitor Data'!J73="",ISBLANK('Monitor Data'!J73)),"",IF('Monitor Data'!J73&gt;Statistics!$D$6,"YES","NO"))</f>
        <v/>
      </c>
      <c r="E73" s="23" t="str">
        <f>IF(OR('Monitor Data'!K73="",ISBLANK('Monitor Data'!K73)),"",IF('Monitor Data'!K73&gt;Statistics!$E$6,"YES","NO"))</f>
        <v/>
      </c>
    </row>
    <row r="74" spans="1:5" x14ac:dyDescent="0.25">
      <c r="A74" s="4">
        <v>44269</v>
      </c>
      <c r="B74" s="23" t="str">
        <f>IF(OR('Monitor Data'!D74="",ISBLANK('Monitor Data'!D74)),"",IF('Monitor Data'!D74&gt;Statistics!$B$6,"YES","NO"))</f>
        <v>NO</v>
      </c>
      <c r="C74" s="23" t="str">
        <f>IF(OR('Monitor Data'!G74="",ISBLANK('Monitor Data'!G74)),"",IF('Monitor Data'!G74&gt;Statistics!$C$6,"YES","NO"))</f>
        <v>NO</v>
      </c>
      <c r="D74" s="23" t="str">
        <f>IF(OR('Monitor Data'!J74="",ISBLANK('Monitor Data'!J74)),"",IF('Monitor Data'!J74&gt;Statistics!$D$6,"YES","NO"))</f>
        <v>NO</v>
      </c>
      <c r="E74" s="23" t="str">
        <f>IF(OR('Monitor Data'!K74="",ISBLANK('Monitor Data'!K74)),"",IF('Monitor Data'!K74&gt;Statistics!$E$6,"YES","NO"))</f>
        <v>NO</v>
      </c>
    </row>
    <row r="75" spans="1:5" x14ac:dyDescent="0.25">
      <c r="A75" s="4">
        <v>44270</v>
      </c>
      <c r="B75" s="23" t="str">
        <f>IF(OR('Monitor Data'!D75="",ISBLANK('Monitor Data'!D75)),"",IF('Monitor Data'!D75&gt;Statistics!$B$6,"YES","NO"))</f>
        <v/>
      </c>
      <c r="C75" s="23" t="str">
        <f>IF(OR('Monitor Data'!G75="",ISBLANK('Monitor Data'!G75)),"",IF('Monitor Data'!G75&gt;Statistics!$C$6,"YES","NO"))</f>
        <v/>
      </c>
      <c r="D75" s="23" t="str">
        <f>IF(OR('Monitor Data'!J75="",ISBLANK('Monitor Data'!J75)),"",IF('Monitor Data'!J75&gt;Statistics!$D$6,"YES","NO"))</f>
        <v/>
      </c>
      <c r="E75" s="23" t="str">
        <f>IF(OR('Monitor Data'!K75="",ISBLANK('Monitor Data'!K75)),"",IF('Monitor Data'!K75&gt;Statistics!$E$6,"YES","NO"))</f>
        <v/>
      </c>
    </row>
    <row r="76" spans="1:5" x14ac:dyDescent="0.25">
      <c r="A76" s="4">
        <v>44271</v>
      </c>
      <c r="B76" s="23" t="str">
        <f>IF(OR('Monitor Data'!D76="",ISBLANK('Monitor Data'!D76)),"",IF('Monitor Data'!D76&gt;Statistics!$B$6,"YES","NO"))</f>
        <v/>
      </c>
      <c r="C76" s="23" t="str">
        <f>IF(OR('Monitor Data'!G76="",ISBLANK('Monitor Data'!G76)),"",IF('Monitor Data'!G76&gt;Statistics!$C$6,"YES","NO"))</f>
        <v/>
      </c>
      <c r="D76" s="23" t="str">
        <f>IF(OR('Monitor Data'!J76="",ISBLANK('Monitor Data'!J76)),"",IF('Monitor Data'!J76&gt;Statistics!$D$6,"YES","NO"))</f>
        <v/>
      </c>
      <c r="E76" s="23" t="str">
        <f>IF(OR('Monitor Data'!K76="",ISBLANK('Monitor Data'!K76)),"",IF('Monitor Data'!K76&gt;Statistics!$E$6,"YES","NO"))</f>
        <v/>
      </c>
    </row>
    <row r="77" spans="1:5" x14ac:dyDescent="0.25">
      <c r="A77" s="4">
        <v>44272</v>
      </c>
      <c r="B77" s="23" t="str">
        <f>IF(OR('Monitor Data'!D77="",ISBLANK('Monitor Data'!D77)),"",IF('Monitor Data'!D77&gt;Statistics!$B$6,"YES","NO"))</f>
        <v>NO</v>
      </c>
      <c r="C77" s="23" t="str">
        <f>IF(OR('Monitor Data'!G77="",ISBLANK('Monitor Data'!G77)),"",IF('Monitor Data'!G77&gt;Statistics!$C$6,"YES","NO"))</f>
        <v>NO</v>
      </c>
      <c r="D77" s="23" t="str">
        <f>IF(OR('Monitor Data'!J77="",ISBLANK('Monitor Data'!J77)),"",IF('Monitor Data'!J77&gt;Statistics!$D$6,"YES","NO"))</f>
        <v>NO</v>
      </c>
      <c r="E77" s="23" t="str">
        <f>IF(OR('Monitor Data'!K77="",ISBLANK('Monitor Data'!K77)),"",IF('Monitor Data'!K77&gt;Statistics!$E$6,"YES","NO"))</f>
        <v>NO</v>
      </c>
    </row>
    <row r="78" spans="1:5" x14ac:dyDescent="0.25">
      <c r="A78" s="4">
        <v>44273</v>
      </c>
      <c r="B78" s="23" t="str">
        <f>IF(OR('Monitor Data'!D78="",ISBLANK('Monitor Data'!D78)),"",IF('Monitor Data'!D78&gt;Statistics!$B$6,"YES","NO"))</f>
        <v/>
      </c>
      <c r="C78" s="23" t="str">
        <f>IF(OR('Monitor Data'!G78="",ISBLANK('Monitor Data'!G78)),"",IF('Monitor Data'!G78&gt;Statistics!$C$6,"YES","NO"))</f>
        <v/>
      </c>
      <c r="D78" s="23" t="str">
        <f>IF(OR('Monitor Data'!J78="",ISBLANK('Monitor Data'!J78)),"",IF('Monitor Data'!J78&gt;Statistics!$D$6,"YES","NO"))</f>
        <v/>
      </c>
      <c r="E78" s="23" t="str">
        <f>IF(OR('Monitor Data'!K78="",ISBLANK('Monitor Data'!K78)),"",IF('Monitor Data'!K78&gt;Statistics!$E$6,"YES","NO"))</f>
        <v/>
      </c>
    </row>
    <row r="79" spans="1:5" x14ac:dyDescent="0.25">
      <c r="A79" s="4">
        <v>44274</v>
      </c>
      <c r="B79" s="23" t="str">
        <f>IF(OR('Monitor Data'!D79="",ISBLANK('Monitor Data'!D79)),"",IF('Monitor Data'!D79&gt;Statistics!$B$6,"YES","NO"))</f>
        <v/>
      </c>
      <c r="C79" s="23" t="str">
        <f>IF(OR('Monitor Data'!G79="",ISBLANK('Monitor Data'!G79)),"",IF('Monitor Data'!G79&gt;Statistics!$C$6,"YES","NO"))</f>
        <v/>
      </c>
      <c r="D79" s="23" t="str">
        <f>IF(OR('Monitor Data'!J79="",ISBLANK('Monitor Data'!J79)),"",IF('Monitor Data'!J79&gt;Statistics!$D$6,"YES","NO"))</f>
        <v/>
      </c>
      <c r="E79" s="23" t="str">
        <f>IF(OR('Monitor Data'!K79="",ISBLANK('Monitor Data'!K79)),"",IF('Monitor Data'!K79&gt;Statistics!$E$6,"YES","NO"))</f>
        <v/>
      </c>
    </row>
    <row r="80" spans="1:5" x14ac:dyDescent="0.25">
      <c r="A80" s="4">
        <v>44275</v>
      </c>
      <c r="B80" s="23" t="str">
        <f>IF(OR('Monitor Data'!D80="",ISBLANK('Monitor Data'!D80)),"",IF('Monitor Data'!D80&gt;Statistics!$B$6,"YES","NO"))</f>
        <v>NO</v>
      </c>
      <c r="C80" s="23" t="str">
        <f>IF(OR('Monitor Data'!G80="",ISBLANK('Monitor Data'!G80)),"",IF('Monitor Data'!G80&gt;Statistics!$C$6,"YES","NO"))</f>
        <v>NO</v>
      </c>
      <c r="D80" s="23" t="str">
        <f>IF(OR('Monitor Data'!J80="",ISBLANK('Monitor Data'!J80)),"",IF('Monitor Data'!J80&gt;Statistics!$D$6,"YES","NO"))</f>
        <v>NO</v>
      </c>
      <c r="E80" s="23" t="str">
        <f>IF(OR('Monitor Data'!K80="",ISBLANK('Monitor Data'!K80)),"",IF('Monitor Data'!K80&gt;Statistics!$E$6,"YES","NO"))</f>
        <v>NO</v>
      </c>
    </row>
    <row r="81" spans="1:5" x14ac:dyDescent="0.25">
      <c r="A81" s="4">
        <v>44276</v>
      </c>
      <c r="B81" s="23" t="str">
        <f>IF(OR('Monitor Data'!D81="",ISBLANK('Monitor Data'!D81)),"",IF('Monitor Data'!D81&gt;Statistics!$B$6,"YES","NO"))</f>
        <v/>
      </c>
      <c r="C81" s="23" t="str">
        <f>IF(OR('Monitor Data'!G81="",ISBLANK('Monitor Data'!G81)),"",IF('Monitor Data'!G81&gt;Statistics!$C$6,"YES","NO"))</f>
        <v/>
      </c>
      <c r="D81" s="23" t="str">
        <f>IF(OR('Monitor Data'!J81="",ISBLANK('Monitor Data'!J81)),"",IF('Monitor Data'!J81&gt;Statistics!$D$6,"YES","NO"))</f>
        <v/>
      </c>
      <c r="E81" s="23" t="str">
        <f>IF(OR('Monitor Data'!K81="",ISBLANK('Monitor Data'!K81)),"",IF('Monitor Data'!K81&gt;Statistics!$E$6,"YES","NO"))</f>
        <v/>
      </c>
    </row>
    <row r="82" spans="1:5" x14ac:dyDescent="0.25">
      <c r="A82" s="4">
        <v>44277</v>
      </c>
      <c r="B82" s="23" t="str">
        <f>IF(OR('Monitor Data'!D82="",ISBLANK('Monitor Data'!D82)),"",IF('Monitor Data'!D82&gt;Statistics!$B$6,"YES","NO"))</f>
        <v/>
      </c>
      <c r="C82" s="23" t="str">
        <f>IF(OR('Monitor Data'!G82="",ISBLANK('Monitor Data'!G82)),"",IF('Monitor Data'!G82&gt;Statistics!$C$6,"YES","NO"))</f>
        <v/>
      </c>
      <c r="D82" s="23" t="str">
        <f>IF(OR('Monitor Data'!J82="",ISBLANK('Monitor Data'!J82)),"",IF('Monitor Data'!J82&gt;Statistics!$D$6,"YES","NO"))</f>
        <v/>
      </c>
      <c r="E82" s="23" t="str">
        <f>IF(OR('Monitor Data'!K82="",ISBLANK('Monitor Data'!K82)),"",IF('Monitor Data'!K82&gt;Statistics!$E$6,"YES","NO"))</f>
        <v/>
      </c>
    </row>
    <row r="83" spans="1:5" x14ac:dyDescent="0.25">
      <c r="A83" s="4">
        <v>44278</v>
      </c>
      <c r="B83" s="23" t="str">
        <f>IF(OR('Monitor Data'!D83="",ISBLANK('Monitor Data'!D83)),"",IF('Monitor Data'!D83&gt;Statistics!$B$6,"YES","NO"))</f>
        <v>NO</v>
      </c>
      <c r="C83" s="23" t="str">
        <f>IF(OR('Monitor Data'!G83="",ISBLANK('Monitor Data'!G83)),"",IF('Monitor Data'!G83&gt;Statistics!$C$6,"YES","NO"))</f>
        <v>NO</v>
      </c>
      <c r="D83" s="23" t="str">
        <f>IF(OR('Monitor Data'!J83="",ISBLANK('Monitor Data'!J83)),"",IF('Monitor Data'!J83&gt;Statistics!$D$6,"YES","NO"))</f>
        <v>NO</v>
      </c>
      <c r="E83" s="23" t="str">
        <f>IF(OR('Monitor Data'!K83="",ISBLANK('Monitor Data'!K83)),"",IF('Monitor Data'!K83&gt;Statistics!$E$6,"YES","NO"))</f>
        <v>NO</v>
      </c>
    </row>
    <row r="84" spans="1:5" x14ac:dyDescent="0.25">
      <c r="A84" s="4">
        <v>44279</v>
      </c>
      <c r="B84" s="23" t="str">
        <f>IF(OR('Monitor Data'!D84="",ISBLANK('Monitor Data'!D84)),"",IF('Monitor Data'!D84&gt;Statistics!$B$6,"YES","NO"))</f>
        <v/>
      </c>
      <c r="C84" s="23" t="str">
        <f>IF(OR('Monitor Data'!G84="",ISBLANK('Monitor Data'!G84)),"",IF('Monitor Data'!G84&gt;Statistics!$C$6,"YES","NO"))</f>
        <v/>
      </c>
      <c r="D84" s="23" t="str">
        <f>IF(OR('Monitor Data'!J84="",ISBLANK('Monitor Data'!J84)),"",IF('Monitor Data'!J84&gt;Statistics!$D$6,"YES","NO"))</f>
        <v/>
      </c>
      <c r="E84" s="23" t="str">
        <f>IF(OR('Monitor Data'!K84="",ISBLANK('Monitor Data'!K84)),"",IF('Monitor Data'!K84&gt;Statistics!$E$6,"YES","NO"))</f>
        <v/>
      </c>
    </row>
    <row r="85" spans="1:5" x14ac:dyDescent="0.25">
      <c r="A85" s="4">
        <v>44280</v>
      </c>
      <c r="B85" s="23" t="str">
        <f>IF(OR('Monitor Data'!D85="",ISBLANK('Monitor Data'!D85)),"",IF('Monitor Data'!D85&gt;Statistics!$B$6,"YES","NO"))</f>
        <v/>
      </c>
      <c r="C85" s="23" t="str">
        <f>IF(OR('Monitor Data'!G85="",ISBLANK('Monitor Data'!G85)),"",IF('Monitor Data'!G85&gt;Statistics!$C$6,"YES","NO"))</f>
        <v/>
      </c>
      <c r="D85" s="23" t="str">
        <f>IF(OR('Monitor Data'!J85="",ISBLANK('Monitor Data'!J85)),"",IF('Monitor Data'!J85&gt;Statistics!$D$6,"YES","NO"))</f>
        <v/>
      </c>
      <c r="E85" s="23" t="str">
        <f>IF(OR('Monitor Data'!K85="",ISBLANK('Monitor Data'!K85)),"",IF('Monitor Data'!K85&gt;Statistics!$E$6,"YES","NO"))</f>
        <v/>
      </c>
    </row>
    <row r="86" spans="1:5" x14ac:dyDescent="0.25">
      <c r="A86" s="4">
        <v>44281</v>
      </c>
      <c r="B86" s="23" t="str">
        <f>IF(OR('Monitor Data'!D86="",ISBLANK('Monitor Data'!D86)),"",IF('Monitor Data'!D86&gt;Statistics!$B$6,"YES","NO"))</f>
        <v>NO</v>
      </c>
      <c r="C86" s="23" t="str">
        <f>IF(OR('Monitor Data'!G86="",ISBLANK('Monitor Data'!G86)),"",IF('Monitor Data'!G86&gt;Statistics!$C$6,"YES","NO"))</f>
        <v>NO</v>
      </c>
      <c r="D86" s="23" t="str">
        <f>IF(OR('Monitor Data'!J86="",ISBLANK('Monitor Data'!J86)),"",IF('Monitor Data'!J86&gt;Statistics!$D$6,"YES","NO"))</f>
        <v>NO</v>
      </c>
      <c r="E86" s="23" t="str">
        <f>IF(OR('Monitor Data'!K86="",ISBLANK('Monitor Data'!K86)),"",IF('Monitor Data'!K86&gt;Statistics!$E$6,"YES","NO"))</f>
        <v>NO</v>
      </c>
    </row>
    <row r="87" spans="1:5" x14ac:dyDescent="0.25">
      <c r="A87" s="4">
        <v>44282</v>
      </c>
      <c r="B87" s="23" t="str">
        <f>IF(OR('Monitor Data'!D87="",ISBLANK('Monitor Data'!D87)),"",IF('Monitor Data'!D87&gt;Statistics!$B$6,"YES","NO"))</f>
        <v/>
      </c>
      <c r="C87" s="23" t="str">
        <f>IF(OR('Monitor Data'!G87="",ISBLANK('Monitor Data'!G87)),"",IF('Monitor Data'!G87&gt;Statistics!$C$6,"YES","NO"))</f>
        <v/>
      </c>
      <c r="D87" s="23" t="str">
        <f>IF(OR('Monitor Data'!J87="",ISBLANK('Monitor Data'!J87)),"",IF('Monitor Data'!J87&gt;Statistics!$D$6,"YES","NO"))</f>
        <v/>
      </c>
      <c r="E87" s="23" t="str">
        <f>IF(OR('Monitor Data'!K87="",ISBLANK('Monitor Data'!K87)),"",IF('Monitor Data'!K87&gt;Statistics!$E$6,"YES","NO"))</f>
        <v/>
      </c>
    </row>
    <row r="88" spans="1:5" x14ac:dyDescent="0.25">
      <c r="A88" s="4">
        <v>44283</v>
      </c>
      <c r="B88" s="23" t="str">
        <f>IF(OR('Monitor Data'!D88="",ISBLANK('Monitor Data'!D88)),"",IF('Monitor Data'!D88&gt;Statistics!$B$6,"YES","NO"))</f>
        <v/>
      </c>
      <c r="C88" s="23" t="str">
        <f>IF(OR('Monitor Data'!G88="",ISBLANK('Monitor Data'!G88)),"",IF('Monitor Data'!G88&gt;Statistics!$C$6,"YES","NO"))</f>
        <v/>
      </c>
      <c r="D88" s="23" t="str">
        <f>IF(OR('Monitor Data'!J88="",ISBLANK('Monitor Data'!J88)),"",IF('Monitor Data'!J88&gt;Statistics!$D$6,"YES","NO"))</f>
        <v/>
      </c>
      <c r="E88" s="23" t="str">
        <f>IF(OR('Monitor Data'!K88="",ISBLANK('Monitor Data'!K88)),"",IF('Monitor Data'!K88&gt;Statistics!$E$6,"YES","NO"))</f>
        <v/>
      </c>
    </row>
    <row r="89" spans="1:5" x14ac:dyDescent="0.25">
      <c r="A89" s="4">
        <v>44284</v>
      </c>
      <c r="B89" s="23" t="str">
        <f>IF(OR('Monitor Data'!D89="",ISBLANK('Monitor Data'!D89)),"",IF('Monitor Data'!D89&gt;Statistics!$B$6,"YES","NO"))</f>
        <v>NO</v>
      </c>
      <c r="C89" s="23" t="str">
        <f>IF(OR('Monitor Data'!G89="",ISBLANK('Monitor Data'!G89)),"",IF('Monitor Data'!G89&gt;Statistics!$C$6,"YES","NO"))</f>
        <v>NO</v>
      </c>
      <c r="D89" s="23" t="str">
        <f>IF(OR('Monitor Data'!J89="",ISBLANK('Monitor Data'!J89)),"",IF('Monitor Data'!J89&gt;Statistics!$D$6,"YES","NO"))</f>
        <v>NO</v>
      </c>
      <c r="E89" s="23" t="str">
        <f>IF(OR('Monitor Data'!K89="",ISBLANK('Monitor Data'!K89)),"",IF('Monitor Data'!K89&gt;Statistics!$E$6,"YES","NO"))</f>
        <v>NO</v>
      </c>
    </row>
    <row r="90" spans="1:5" x14ac:dyDescent="0.25">
      <c r="A90" s="4">
        <v>44285</v>
      </c>
      <c r="B90" s="23" t="str">
        <f>IF(OR('Monitor Data'!D90="",ISBLANK('Monitor Data'!D90)),"",IF('Monitor Data'!D90&gt;Statistics!$B$6,"YES","NO"))</f>
        <v/>
      </c>
      <c r="C90" s="23" t="str">
        <f>IF(OR('Monitor Data'!G90="",ISBLANK('Monitor Data'!G90)),"",IF('Monitor Data'!G90&gt;Statistics!$C$6,"YES","NO"))</f>
        <v/>
      </c>
      <c r="D90" s="23" t="str">
        <f>IF(OR('Monitor Data'!J90="",ISBLANK('Monitor Data'!J90)),"",IF('Monitor Data'!J90&gt;Statistics!$D$6,"YES","NO"))</f>
        <v/>
      </c>
      <c r="E90" s="23" t="str">
        <f>IF(OR('Monitor Data'!K90="",ISBLANK('Monitor Data'!K90)),"",IF('Monitor Data'!K90&gt;Statistics!$E$6,"YES","NO"))</f>
        <v/>
      </c>
    </row>
    <row r="91" spans="1:5" x14ac:dyDescent="0.25">
      <c r="A91" s="4">
        <v>44286</v>
      </c>
      <c r="B91" s="23" t="str">
        <f>IF(OR('Monitor Data'!D91="",ISBLANK('Monitor Data'!D91)),"",IF('Monitor Data'!D91&gt;Statistics!$B$6,"YES","NO"))</f>
        <v/>
      </c>
      <c r="C91" s="23" t="str">
        <f>IF(OR('Monitor Data'!G91="",ISBLANK('Monitor Data'!G91)),"",IF('Monitor Data'!G91&gt;Statistics!$C$6,"YES","NO"))</f>
        <v/>
      </c>
      <c r="D91" s="23" t="str">
        <f>IF(OR('Monitor Data'!J91="",ISBLANK('Monitor Data'!J91)),"",IF('Monitor Data'!J91&gt;Statistics!$D$6,"YES","NO"))</f>
        <v/>
      </c>
      <c r="E91" s="23" t="str">
        <f>IF(OR('Monitor Data'!K91="",ISBLANK('Monitor Data'!K91)),"",IF('Monitor Data'!K91&gt;Statistics!$E$6,"YES","NO"))</f>
        <v/>
      </c>
    </row>
    <row r="92" spans="1:5" x14ac:dyDescent="0.25">
      <c r="A92" s="4">
        <v>44287</v>
      </c>
      <c r="B92" s="23" t="str">
        <f>IF(OR('Monitor Data'!D92="",ISBLANK('Monitor Data'!D92)),"",IF('Monitor Data'!D92&gt;Statistics!$B$6,"YES","NO"))</f>
        <v>NO</v>
      </c>
      <c r="C92" s="23" t="str">
        <f>IF(OR('Monitor Data'!G92="",ISBLANK('Monitor Data'!G92)),"",IF('Monitor Data'!G92&gt;Statistics!$C$6,"YES","NO"))</f>
        <v>NO</v>
      </c>
      <c r="D92" s="23" t="str">
        <f>IF(OR('Monitor Data'!J92="",ISBLANK('Monitor Data'!J92)),"",IF('Monitor Data'!J92&gt;Statistics!$D$6,"YES","NO"))</f>
        <v>NO</v>
      </c>
      <c r="E92" s="23" t="str">
        <f>IF(OR('Monitor Data'!K92="",ISBLANK('Monitor Data'!K92)),"",IF('Monitor Data'!K92&gt;Statistics!$E$6,"YES","NO"))</f>
        <v>NO</v>
      </c>
    </row>
    <row r="93" spans="1:5" x14ac:dyDescent="0.25">
      <c r="A93" s="4">
        <v>44288</v>
      </c>
      <c r="B93" s="23" t="str">
        <f>IF(OR('Monitor Data'!D93="",ISBLANK('Monitor Data'!D93)),"",IF('Monitor Data'!D93&gt;Statistics!$B$6,"YES","NO"))</f>
        <v/>
      </c>
      <c r="C93" s="23" t="str">
        <f>IF(OR('Monitor Data'!G93="",ISBLANK('Monitor Data'!G93)),"",IF('Monitor Data'!G93&gt;Statistics!$C$6,"YES","NO"))</f>
        <v/>
      </c>
      <c r="D93" s="23" t="str">
        <f>IF(OR('Monitor Data'!J93="",ISBLANK('Monitor Data'!J93)),"",IF('Monitor Data'!J93&gt;Statistics!$D$6,"YES","NO"))</f>
        <v/>
      </c>
      <c r="E93" s="23" t="str">
        <f>IF(OR('Monitor Data'!K93="",ISBLANK('Monitor Data'!K93)),"",IF('Monitor Data'!K93&gt;Statistics!$E$6,"YES","NO"))</f>
        <v/>
      </c>
    </row>
    <row r="94" spans="1:5" x14ac:dyDescent="0.25">
      <c r="A94" s="4">
        <v>44289</v>
      </c>
      <c r="B94" s="23" t="str">
        <f>IF(OR('Monitor Data'!D94="",ISBLANK('Monitor Data'!D94)),"",IF('Monitor Data'!D94&gt;Statistics!$B$6,"YES","NO"))</f>
        <v/>
      </c>
      <c r="C94" s="23" t="str">
        <f>IF(OR('Monitor Data'!G94="",ISBLANK('Monitor Data'!G94)),"",IF('Monitor Data'!G94&gt;Statistics!$C$6,"YES","NO"))</f>
        <v/>
      </c>
      <c r="D94" s="23" t="str">
        <f>IF(OR('Monitor Data'!J94="",ISBLANK('Monitor Data'!J94)),"",IF('Monitor Data'!J94&gt;Statistics!$D$6,"YES","NO"))</f>
        <v/>
      </c>
      <c r="E94" s="23" t="str">
        <f>IF(OR('Monitor Data'!K94="",ISBLANK('Monitor Data'!K94)),"",IF('Monitor Data'!K94&gt;Statistics!$E$6,"YES","NO"))</f>
        <v/>
      </c>
    </row>
    <row r="95" spans="1:5" x14ac:dyDescent="0.25">
      <c r="A95" s="4">
        <v>44290</v>
      </c>
      <c r="B95" s="23" t="str">
        <f>IF(OR('Monitor Data'!D95="",ISBLANK('Monitor Data'!D95)),"",IF('Monitor Data'!D95&gt;Statistics!$B$6,"YES","NO"))</f>
        <v>YES</v>
      </c>
      <c r="C95" s="23" t="str">
        <f>IF(OR('Monitor Data'!G95="",ISBLANK('Monitor Data'!G95)),"",IF('Monitor Data'!G95&gt;Statistics!$C$6,"YES","NO"))</f>
        <v>YES</v>
      </c>
      <c r="D95" s="23" t="str">
        <f>IF(OR('Monitor Data'!J95="",ISBLANK('Monitor Data'!J95)),"",IF('Monitor Data'!J95&gt;Statistics!$D$6,"YES","NO"))</f>
        <v>YES</v>
      </c>
      <c r="E95" s="23" t="str">
        <f>IF(OR('Monitor Data'!K95="",ISBLANK('Monitor Data'!K95)),"",IF('Monitor Data'!K95&gt;Statistics!$E$6,"YES","NO"))</f>
        <v>YES</v>
      </c>
    </row>
    <row r="96" spans="1:5" x14ac:dyDescent="0.25">
      <c r="A96" s="4">
        <v>44291</v>
      </c>
      <c r="B96" s="23" t="str">
        <f>IF(OR('Monitor Data'!D96="",ISBLANK('Monitor Data'!D96)),"",IF('Monitor Data'!D96&gt;Statistics!$B$6,"YES","NO"))</f>
        <v/>
      </c>
      <c r="C96" s="23" t="str">
        <f>IF(OR('Monitor Data'!G96="",ISBLANK('Monitor Data'!G96)),"",IF('Monitor Data'!G96&gt;Statistics!$C$6,"YES","NO"))</f>
        <v/>
      </c>
      <c r="D96" s="23" t="str">
        <f>IF(OR('Monitor Data'!J96="",ISBLANK('Monitor Data'!J96)),"",IF('Monitor Data'!J96&gt;Statistics!$D$6,"YES","NO"))</f>
        <v/>
      </c>
      <c r="E96" s="23" t="str">
        <f>IF(OR('Monitor Data'!K96="",ISBLANK('Monitor Data'!K96)),"",IF('Monitor Data'!K96&gt;Statistics!$E$6,"YES","NO"))</f>
        <v/>
      </c>
    </row>
    <row r="97" spans="1:5" x14ac:dyDescent="0.25">
      <c r="A97" s="4">
        <v>44292</v>
      </c>
      <c r="B97" s="23" t="str">
        <f>IF(OR('Monitor Data'!D97="",ISBLANK('Monitor Data'!D97)),"",IF('Monitor Data'!D97&gt;Statistics!$B$6,"YES","NO"))</f>
        <v/>
      </c>
      <c r="C97" s="23" t="str">
        <f>IF(OR('Monitor Data'!G97="",ISBLANK('Monitor Data'!G97)),"",IF('Monitor Data'!G97&gt;Statistics!$C$6,"YES","NO"))</f>
        <v/>
      </c>
      <c r="D97" s="23" t="str">
        <f>IF(OR('Monitor Data'!J97="",ISBLANK('Monitor Data'!J97)),"",IF('Monitor Data'!J97&gt;Statistics!$D$6,"YES","NO"))</f>
        <v/>
      </c>
      <c r="E97" s="23" t="str">
        <f>IF(OR('Monitor Data'!K97="",ISBLANK('Monitor Data'!K97)),"",IF('Monitor Data'!K97&gt;Statistics!$E$6,"YES","NO"))</f>
        <v/>
      </c>
    </row>
    <row r="98" spans="1:5" x14ac:dyDescent="0.25">
      <c r="A98" s="4">
        <v>44293</v>
      </c>
      <c r="B98" s="23" t="str">
        <f>IF(OR('Monitor Data'!D98="",ISBLANK('Monitor Data'!D98)),"",IF('Monitor Data'!D98&gt;Statistics!$B$6,"YES","NO"))</f>
        <v>NO</v>
      </c>
      <c r="C98" s="23" t="str">
        <f>IF(OR('Monitor Data'!G98="",ISBLANK('Monitor Data'!G98)),"",IF('Monitor Data'!G98&gt;Statistics!$C$6,"YES","NO"))</f>
        <v>NO</v>
      </c>
      <c r="D98" s="23" t="str">
        <f>IF(OR('Monitor Data'!J98="",ISBLANK('Monitor Data'!J98)),"",IF('Monitor Data'!J98&gt;Statistics!$D$6,"YES","NO"))</f>
        <v/>
      </c>
      <c r="E98" s="23" t="str">
        <f>IF(OR('Monitor Data'!K98="",ISBLANK('Monitor Data'!K98)),"",IF('Monitor Data'!K98&gt;Statistics!$E$6,"YES","NO"))</f>
        <v>NO</v>
      </c>
    </row>
    <row r="99" spans="1:5" x14ac:dyDescent="0.25">
      <c r="A99" s="4">
        <v>44294</v>
      </c>
      <c r="B99" s="23" t="str">
        <f>IF(OR('Monitor Data'!D99="",ISBLANK('Monitor Data'!D99)),"",IF('Monitor Data'!D99&gt;Statistics!$B$6,"YES","NO"))</f>
        <v/>
      </c>
      <c r="C99" s="23" t="str">
        <f>IF(OR('Monitor Data'!G99="",ISBLANK('Monitor Data'!G99)),"",IF('Monitor Data'!G99&gt;Statistics!$C$6,"YES","NO"))</f>
        <v/>
      </c>
      <c r="D99" s="23" t="str">
        <f>IF(OR('Monitor Data'!J99="",ISBLANK('Monitor Data'!J99)),"",IF('Monitor Data'!J99&gt;Statistics!$D$6,"YES","NO"))</f>
        <v/>
      </c>
      <c r="E99" s="23" t="str">
        <f>IF(OR('Monitor Data'!K99="",ISBLANK('Monitor Data'!K99)),"",IF('Monitor Data'!K99&gt;Statistics!$E$6,"YES","NO"))</f>
        <v/>
      </c>
    </row>
    <row r="100" spans="1:5" x14ac:dyDescent="0.25">
      <c r="A100" s="4">
        <v>44295</v>
      </c>
      <c r="B100" s="23" t="str">
        <f>IF(OR('Monitor Data'!D100="",ISBLANK('Monitor Data'!D100)),"",IF('Monitor Data'!D100&gt;Statistics!$B$6,"YES","NO"))</f>
        <v/>
      </c>
      <c r="C100" s="23" t="str">
        <f>IF(OR('Monitor Data'!G100="",ISBLANK('Monitor Data'!G100)),"",IF('Monitor Data'!G100&gt;Statistics!$C$6,"YES","NO"))</f>
        <v/>
      </c>
      <c r="D100" s="23" t="str">
        <f>IF(OR('Monitor Data'!J100="",ISBLANK('Monitor Data'!J100)),"",IF('Monitor Data'!J100&gt;Statistics!$D$6,"YES","NO"))</f>
        <v/>
      </c>
      <c r="E100" s="23" t="str">
        <f>IF(OR('Monitor Data'!K100="",ISBLANK('Monitor Data'!K100)),"",IF('Monitor Data'!K100&gt;Statistics!$E$6,"YES","NO"))</f>
        <v/>
      </c>
    </row>
    <row r="101" spans="1:5" x14ac:dyDescent="0.25">
      <c r="A101" s="4">
        <v>44296</v>
      </c>
      <c r="B101" s="23" t="str">
        <f>IF(OR('Monitor Data'!D101="",ISBLANK('Monitor Data'!D101)),"",IF('Monitor Data'!D101&gt;Statistics!$B$6,"YES","NO"))</f>
        <v>NO</v>
      </c>
      <c r="C101" s="23" t="str">
        <f>IF(OR('Monitor Data'!G101="",ISBLANK('Monitor Data'!G101)),"",IF('Monitor Data'!G101&gt;Statistics!$C$6,"YES","NO"))</f>
        <v>NO</v>
      </c>
      <c r="D101" s="23" t="str">
        <f>IF(OR('Monitor Data'!J101="",ISBLANK('Monitor Data'!J101)),"",IF('Monitor Data'!J101&gt;Statistics!$D$6,"YES","NO"))</f>
        <v/>
      </c>
      <c r="E101" s="23" t="str">
        <f>IF(OR('Monitor Data'!K101="",ISBLANK('Monitor Data'!K101)),"",IF('Monitor Data'!K101&gt;Statistics!$E$6,"YES","NO"))</f>
        <v>NO</v>
      </c>
    </row>
    <row r="102" spans="1:5" x14ac:dyDescent="0.25">
      <c r="A102" s="4">
        <v>44297</v>
      </c>
      <c r="B102" s="23" t="str">
        <f>IF(OR('Monitor Data'!D102="",ISBLANK('Monitor Data'!D102)),"",IF('Monitor Data'!D102&gt;Statistics!$B$6,"YES","NO"))</f>
        <v/>
      </c>
      <c r="C102" s="23" t="str">
        <f>IF(OR('Monitor Data'!G102="",ISBLANK('Monitor Data'!G102)),"",IF('Monitor Data'!G102&gt;Statistics!$C$6,"YES","NO"))</f>
        <v/>
      </c>
      <c r="D102" s="23" t="str">
        <f>IF(OR('Monitor Data'!J102="",ISBLANK('Monitor Data'!J102)),"",IF('Monitor Data'!J102&gt;Statistics!$D$6,"YES","NO"))</f>
        <v/>
      </c>
      <c r="E102" s="23" t="str">
        <f>IF(OR('Monitor Data'!K102="",ISBLANK('Monitor Data'!K102)),"",IF('Monitor Data'!K102&gt;Statistics!$E$6,"YES","NO"))</f>
        <v/>
      </c>
    </row>
    <row r="103" spans="1:5" x14ac:dyDescent="0.25">
      <c r="A103" s="4">
        <v>44298</v>
      </c>
      <c r="B103" s="23" t="str">
        <f>IF(OR('Monitor Data'!D103="",ISBLANK('Monitor Data'!D103)),"",IF('Monitor Data'!D103&gt;Statistics!$B$6,"YES","NO"))</f>
        <v/>
      </c>
      <c r="C103" s="23" t="str">
        <f>IF(OR('Monitor Data'!G103="",ISBLANK('Monitor Data'!G103)),"",IF('Monitor Data'!G103&gt;Statistics!$C$6,"YES","NO"))</f>
        <v/>
      </c>
      <c r="D103" s="23" t="str">
        <f>IF(OR('Monitor Data'!J103="",ISBLANK('Monitor Data'!J103)),"",IF('Monitor Data'!J103&gt;Statistics!$D$6,"YES","NO"))</f>
        <v/>
      </c>
      <c r="E103" s="23" t="str">
        <f>IF(OR('Monitor Data'!K103="",ISBLANK('Monitor Data'!K103)),"",IF('Monitor Data'!K103&gt;Statistics!$E$6,"YES","NO"))</f>
        <v/>
      </c>
    </row>
    <row r="104" spans="1:5" x14ac:dyDescent="0.25">
      <c r="A104" s="4">
        <v>44299</v>
      </c>
      <c r="B104" s="23" t="str">
        <f>IF(OR('Monitor Data'!D104="",ISBLANK('Monitor Data'!D104)),"",IF('Monitor Data'!D104&gt;Statistics!$B$6,"YES","NO"))</f>
        <v>NO</v>
      </c>
      <c r="C104" s="23" t="str">
        <f>IF(OR('Monitor Data'!G104="",ISBLANK('Monitor Data'!G104)),"",IF('Monitor Data'!G104&gt;Statistics!$C$6,"YES","NO"))</f>
        <v>NO</v>
      </c>
      <c r="D104" s="23" t="str">
        <f>IF(OR('Monitor Data'!J104="",ISBLANK('Monitor Data'!J104)),"",IF('Monitor Data'!J104&gt;Statistics!$D$6,"YES","NO"))</f>
        <v>NO</v>
      </c>
      <c r="E104" s="23" t="str">
        <f>IF(OR('Monitor Data'!K104="",ISBLANK('Monitor Data'!K104)),"",IF('Monitor Data'!K104&gt;Statistics!$E$6,"YES","NO"))</f>
        <v>NO</v>
      </c>
    </row>
    <row r="105" spans="1:5" x14ac:dyDescent="0.25">
      <c r="A105" s="4">
        <v>44300</v>
      </c>
      <c r="B105" s="23" t="str">
        <f>IF(OR('Monitor Data'!D105="",ISBLANK('Monitor Data'!D105)),"",IF('Monitor Data'!D105&gt;Statistics!$B$6,"YES","NO"))</f>
        <v/>
      </c>
      <c r="C105" s="23" t="str">
        <f>IF(OR('Monitor Data'!G105="",ISBLANK('Monitor Data'!G105)),"",IF('Monitor Data'!G105&gt;Statistics!$C$6,"YES","NO"))</f>
        <v/>
      </c>
      <c r="D105" s="23" t="str">
        <f>IF(OR('Monitor Data'!J105="",ISBLANK('Monitor Data'!J105)),"",IF('Monitor Data'!J105&gt;Statistics!$D$6,"YES","NO"))</f>
        <v/>
      </c>
      <c r="E105" s="23" t="str">
        <f>IF(OR('Monitor Data'!K105="",ISBLANK('Monitor Data'!K105)),"",IF('Monitor Data'!K105&gt;Statistics!$E$6,"YES","NO"))</f>
        <v/>
      </c>
    </row>
    <row r="106" spans="1:5" x14ac:dyDescent="0.25">
      <c r="A106" s="4">
        <v>44301</v>
      </c>
      <c r="B106" s="23" t="str">
        <f>IF(OR('Monitor Data'!D106="",ISBLANK('Monitor Data'!D106)),"",IF('Monitor Data'!D106&gt;Statistics!$B$6,"YES","NO"))</f>
        <v/>
      </c>
      <c r="C106" s="23" t="str">
        <f>IF(OR('Monitor Data'!G106="",ISBLANK('Monitor Data'!G106)),"",IF('Monitor Data'!G106&gt;Statistics!$C$6,"YES","NO"))</f>
        <v/>
      </c>
      <c r="D106" s="23" t="str">
        <f>IF(OR('Monitor Data'!J106="",ISBLANK('Monitor Data'!J106)),"",IF('Monitor Data'!J106&gt;Statistics!$D$6,"YES","NO"))</f>
        <v/>
      </c>
      <c r="E106" s="23" t="str">
        <f>IF(OR('Monitor Data'!K106="",ISBLANK('Monitor Data'!K106)),"",IF('Monitor Data'!K106&gt;Statistics!$E$6,"YES","NO"))</f>
        <v/>
      </c>
    </row>
    <row r="107" spans="1:5" x14ac:dyDescent="0.25">
      <c r="A107" s="4">
        <v>44302</v>
      </c>
      <c r="B107" s="23" t="str">
        <f>IF(OR('Monitor Data'!D107="",ISBLANK('Monitor Data'!D107)),"",IF('Monitor Data'!D107&gt;Statistics!$B$6,"YES","NO"))</f>
        <v>NO</v>
      </c>
      <c r="C107" s="23" t="str">
        <f>IF(OR('Monitor Data'!G107="",ISBLANK('Monitor Data'!G107)),"",IF('Monitor Data'!G107&gt;Statistics!$C$6,"YES","NO"))</f>
        <v>NO</v>
      </c>
      <c r="D107" s="23" t="str">
        <f>IF(OR('Monitor Data'!J107="",ISBLANK('Monitor Data'!J107)),"",IF('Monitor Data'!J107&gt;Statistics!$D$6,"YES","NO"))</f>
        <v>NO</v>
      </c>
      <c r="E107" s="23" t="str">
        <f>IF(OR('Monitor Data'!K107="",ISBLANK('Monitor Data'!K107)),"",IF('Monitor Data'!K107&gt;Statistics!$E$6,"YES","NO"))</f>
        <v>NO</v>
      </c>
    </row>
    <row r="108" spans="1:5" x14ac:dyDescent="0.25">
      <c r="A108" s="4">
        <v>44303</v>
      </c>
      <c r="B108" s="23" t="str">
        <f>IF(OR('Monitor Data'!D108="",ISBLANK('Monitor Data'!D108)),"",IF('Monitor Data'!D108&gt;Statistics!$B$6,"YES","NO"))</f>
        <v/>
      </c>
      <c r="C108" s="23" t="str">
        <f>IF(OR('Monitor Data'!G108="",ISBLANK('Monitor Data'!G108)),"",IF('Monitor Data'!G108&gt;Statistics!$C$6,"YES","NO"))</f>
        <v/>
      </c>
      <c r="D108" s="23" t="str">
        <f>IF(OR('Monitor Data'!J108="",ISBLANK('Monitor Data'!J108)),"",IF('Monitor Data'!J108&gt;Statistics!$D$6,"YES","NO"))</f>
        <v/>
      </c>
      <c r="E108" s="23" t="str">
        <f>IF(OR('Monitor Data'!K108="",ISBLANK('Monitor Data'!K108)),"",IF('Monitor Data'!K108&gt;Statistics!$E$6,"YES","NO"))</f>
        <v/>
      </c>
    </row>
    <row r="109" spans="1:5" x14ac:dyDescent="0.25">
      <c r="A109" s="4">
        <v>44304</v>
      </c>
      <c r="B109" s="23" t="str">
        <f>IF(OR('Monitor Data'!D109="",ISBLANK('Monitor Data'!D109)),"",IF('Monitor Data'!D109&gt;Statistics!$B$6,"YES","NO"))</f>
        <v/>
      </c>
      <c r="C109" s="23" t="str">
        <f>IF(OR('Monitor Data'!G109="",ISBLANK('Monitor Data'!G109)),"",IF('Monitor Data'!G109&gt;Statistics!$C$6,"YES","NO"))</f>
        <v/>
      </c>
      <c r="D109" s="23" t="str">
        <f>IF(OR('Monitor Data'!J109="",ISBLANK('Monitor Data'!J109)),"",IF('Monitor Data'!J109&gt;Statistics!$D$6,"YES","NO"))</f>
        <v/>
      </c>
      <c r="E109" s="23" t="str">
        <f>IF(OR('Monitor Data'!K109="",ISBLANK('Monitor Data'!K109)),"",IF('Monitor Data'!K109&gt;Statistics!$E$6,"YES","NO"))</f>
        <v/>
      </c>
    </row>
    <row r="110" spans="1:5" x14ac:dyDescent="0.25">
      <c r="A110" s="4">
        <v>44305</v>
      </c>
      <c r="B110" s="23" t="str">
        <f>IF(OR('Monitor Data'!D110="",ISBLANK('Monitor Data'!D110)),"",IF('Monitor Data'!D110&gt;Statistics!$B$6,"YES","NO"))</f>
        <v>NO</v>
      </c>
      <c r="C110" s="23" t="str">
        <f>IF(OR('Monitor Data'!G110="",ISBLANK('Monitor Data'!G110)),"",IF('Monitor Data'!G110&gt;Statistics!$C$6,"YES","NO"))</f>
        <v>NO</v>
      </c>
      <c r="D110" s="23" t="str">
        <f>IF(OR('Monitor Data'!J110="",ISBLANK('Monitor Data'!J110)),"",IF('Monitor Data'!J110&gt;Statistics!$D$6,"YES","NO"))</f>
        <v>NO</v>
      </c>
      <c r="E110" s="23" t="str">
        <f>IF(OR('Monitor Data'!K110="",ISBLANK('Monitor Data'!K110)),"",IF('Monitor Data'!K110&gt;Statistics!$E$6,"YES","NO"))</f>
        <v>NO</v>
      </c>
    </row>
    <row r="111" spans="1:5" x14ac:dyDescent="0.25">
      <c r="A111" s="4">
        <v>44306</v>
      </c>
      <c r="B111" s="23" t="str">
        <f>IF(OR('Monitor Data'!D111="",ISBLANK('Monitor Data'!D111)),"",IF('Monitor Data'!D111&gt;Statistics!$B$6,"YES","NO"))</f>
        <v/>
      </c>
      <c r="C111" s="23" t="str">
        <f>IF(OR('Monitor Data'!G111="",ISBLANK('Monitor Data'!G111)),"",IF('Monitor Data'!G111&gt;Statistics!$C$6,"YES","NO"))</f>
        <v/>
      </c>
      <c r="D111" s="23" t="str">
        <f>IF(OR('Monitor Data'!J111="",ISBLANK('Monitor Data'!J111)),"",IF('Monitor Data'!J111&gt;Statistics!$D$6,"YES","NO"))</f>
        <v/>
      </c>
      <c r="E111" s="23" t="str">
        <f>IF(OR('Monitor Data'!K111="",ISBLANK('Monitor Data'!K111)),"",IF('Monitor Data'!K111&gt;Statistics!$E$6,"YES","NO"))</f>
        <v/>
      </c>
    </row>
    <row r="112" spans="1:5" x14ac:dyDescent="0.25">
      <c r="A112" s="4">
        <v>44307</v>
      </c>
      <c r="B112" s="23" t="str">
        <f>IF(OR('Monitor Data'!D112="",ISBLANK('Monitor Data'!D112)),"",IF('Monitor Data'!D112&gt;Statistics!$B$6,"YES","NO"))</f>
        <v/>
      </c>
      <c r="C112" s="23" t="str">
        <f>IF(OR('Monitor Data'!G112="",ISBLANK('Monitor Data'!G112)),"",IF('Monitor Data'!G112&gt;Statistics!$C$6,"YES","NO"))</f>
        <v/>
      </c>
      <c r="D112" s="23" t="str">
        <f>IF(OR('Monitor Data'!J112="",ISBLANK('Monitor Data'!J112)),"",IF('Monitor Data'!J112&gt;Statistics!$D$6,"YES","NO"))</f>
        <v/>
      </c>
      <c r="E112" s="23" t="str">
        <f>IF(OR('Monitor Data'!K112="",ISBLANK('Monitor Data'!K112)),"",IF('Monitor Data'!K112&gt;Statistics!$E$6,"YES","NO"))</f>
        <v/>
      </c>
    </row>
    <row r="113" spans="1:5" x14ac:dyDescent="0.25">
      <c r="A113" s="4">
        <v>44308</v>
      </c>
      <c r="B113" s="23" t="str">
        <f>IF(OR('Monitor Data'!D113="",ISBLANK('Monitor Data'!D113)),"",IF('Monitor Data'!D113&gt;Statistics!$B$6,"YES","NO"))</f>
        <v>NO</v>
      </c>
      <c r="C113" s="23" t="str">
        <f>IF(OR('Monitor Data'!G113="",ISBLANK('Monitor Data'!G113)),"",IF('Monitor Data'!G113&gt;Statistics!$C$6,"YES","NO"))</f>
        <v>NO</v>
      </c>
      <c r="D113" s="23" t="str">
        <f>IF(OR('Monitor Data'!J113="",ISBLANK('Monitor Data'!J113)),"",IF('Monitor Data'!J113&gt;Statistics!$D$6,"YES","NO"))</f>
        <v>NO</v>
      </c>
      <c r="E113" s="23" t="str">
        <f>IF(OR('Monitor Data'!K113="",ISBLANK('Monitor Data'!K113)),"",IF('Monitor Data'!K113&gt;Statistics!$E$6,"YES","NO"))</f>
        <v>NO</v>
      </c>
    </row>
    <row r="114" spans="1:5" x14ac:dyDescent="0.25">
      <c r="A114" s="4">
        <v>44309</v>
      </c>
      <c r="B114" s="23" t="str">
        <f>IF(OR('Monitor Data'!D114="",ISBLANK('Monitor Data'!D114)),"",IF('Monitor Data'!D114&gt;Statistics!$B$6,"YES","NO"))</f>
        <v/>
      </c>
      <c r="C114" s="23" t="str">
        <f>IF(OR('Monitor Data'!G114="",ISBLANK('Monitor Data'!G114)),"",IF('Monitor Data'!G114&gt;Statistics!$C$6,"YES","NO"))</f>
        <v/>
      </c>
      <c r="D114" s="23" t="str">
        <f>IF(OR('Monitor Data'!J114="",ISBLANK('Monitor Data'!J114)),"",IF('Monitor Data'!J114&gt;Statistics!$D$6,"YES","NO"))</f>
        <v/>
      </c>
      <c r="E114" s="23" t="str">
        <f>IF(OR('Monitor Data'!K114="",ISBLANK('Monitor Data'!K114)),"",IF('Monitor Data'!K114&gt;Statistics!$E$6,"YES","NO"))</f>
        <v/>
      </c>
    </row>
    <row r="115" spans="1:5" x14ac:dyDescent="0.25">
      <c r="A115" s="4">
        <v>44310</v>
      </c>
      <c r="B115" s="23" t="str">
        <f>IF(OR('Monitor Data'!D115="",ISBLANK('Monitor Data'!D115)),"",IF('Monitor Data'!D115&gt;Statistics!$B$6,"YES","NO"))</f>
        <v/>
      </c>
      <c r="C115" s="23" t="str">
        <f>IF(OR('Monitor Data'!G115="",ISBLANK('Monitor Data'!G115)),"",IF('Monitor Data'!G115&gt;Statistics!$C$6,"YES","NO"))</f>
        <v/>
      </c>
      <c r="D115" s="23" t="str">
        <f>IF(OR('Monitor Data'!J115="",ISBLANK('Monitor Data'!J115)),"",IF('Monitor Data'!J115&gt;Statistics!$D$6,"YES","NO"))</f>
        <v/>
      </c>
      <c r="E115" s="23" t="str">
        <f>IF(OR('Monitor Data'!K115="",ISBLANK('Monitor Data'!K115)),"",IF('Monitor Data'!K115&gt;Statistics!$E$6,"YES","NO"))</f>
        <v/>
      </c>
    </row>
    <row r="116" spans="1:5" x14ac:dyDescent="0.25">
      <c r="A116" s="4">
        <v>44311</v>
      </c>
      <c r="B116" s="23" t="str">
        <f>IF(OR('Monitor Data'!D116="",ISBLANK('Monitor Data'!D116)),"",IF('Monitor Data'!D116&gt;Statistics!$B$6,"YES","NO"))</f>
        <v>NO</v>
      </c>
      <c r="C116" s="23" t="str">
        <f>IF(OR('Monitor Data'!G116="",ISBLANK('Monitor Data'!G116)),"",IF('Monitor Data'!G116&gt;Statistics!$C$6,"YES","NO"))</f>
        <v>NO</v>
      </c>
      <c r="D116" s="23" t="str">
        <f>IF(OR('Monitor Data'!J116="",ISBLANK('Monitor Data'!J116)),"",IF('Monitor Data'!J116&gt;Statistics!$D$6,"YES","NO"))</f>
        <v>NO</v>
      </c>
      <c r="E116" s="23" t="str">
        <f>IF(OR('Monitor Data'!K116="",ISBLANK('Monitor Data'!K116)),"",IF('Monitor Data'!K116&gt;Statistics!$E$6,"YES","NO"))</f>
        <v>NO</v>
      </c>
    </row>
    <row r="117" spans="1:5" x14ac:dyDescent="0.25">
      <c r="A117" s="4">
        <v>44312</v>
      </c>
      <c r="B117" s="23" t="str">
        <f>IF(OR('Monitor Data'!D117="",ISBLANK('Monitor Data'!D117)),"",IF('Monitor Data'!D117&gt;Statistics!$B$6,"YES","NO"))</f>
        <v/>
      </c>
      <c r="C117" s="23" t="str">
        <f>IF(OR('Monitor Data'!G117="",ISBLANK('Monitor Data'!G117)),"",IF('Monitor Data'!G117&gt;Statistics!$C$6,"YES","NO"))</f>
        <v/>
      </c>
      <c r="D117" s="23" t="str">
        <f>IF(OR('Monitor Data'!J117="",ISBLANK('Monitor Data'!J117)),"",IF('Monitor Data'!J117&gt;Statistics!$D$6,"YES","NO"))</f>
        <v/>
      </c>
      <c r="E117" s="23" t="str">
        <f>IF(OR('Monitor Data'!K117="",ISBLANK('Monitor Data'!K117)),"",IF('Monitor Data'!K117&gt;Statistics!$E$6,"YES","NO"))</f>
        <v/>
      </c>
    </row>
    <row r="118" spans="1:5" x14ac:dyDescent="0.25">
      <c r="A118" s="4">
        <v>44313</v>
      </c>
      <c r="B118" s="23" t="str">
        <f>IF(OR('Monitor Data'!D118="",ISBLANK('Monitor Data'!D118)),"",IF('Monitor Data'!D118&gt;Statistics!$B$6,"YES","NO"))</f>
        <v/>
      </c>
      <c r="C118" s="23" t="str">
        <f>IF(OR('Monitor Data'!G118="",ISBLANK('Monitor Data'!G118)),"",IF('Monitor Data'!G118&gt;Statistics!$C$6,"YES","NO"))</f>
        <v/>
      </c>
      <c r="D118" s="23" t="str">
        <f>IF(OR('Monitor Data'!J118="",ISBLANK('Monitor Data'!J118)),"",IF('Monitor Data'!J118&gt;Statistics!$D$6,"YES","NO"))</f>
        <v/>
      </c>
      <c r="E118" s="23" t="str">
        <f>IF(OR('Monitor Data'!K118="",ISBLANK('Monitor Data'!K118)),"",IF('Monitor Data'!K118&gt;Statistics!$E$6,"YES","NO"))</f>
        <v/>
      </c>
    </row>
    <row r="119" spans="1:5" x14ac:dyDescent="0.25">
      <c r="A119" s="4">
        <v>44314</v>
      </c>
      <c r="B119" s="23" t="str">
        <f>IF(OR('Monitor Data'!D119="",ISBLANK('Monitor Data'!D119)),"",IF('Monitor Data'!D119&gt;Statistics!$B$6,"YES","NO"))</f>
        <v>NO</v>
      </c>
      <c r="C119" s="23" t="str">
        <f>IF(OR('Monitor Data'!G119="",ISBLANK('Monitor Data'!G119)),"",IF('Monitor Data'!G119&gt;Statistics!$C$6,"YES","NO"))</f>
        <v>NO</v>
      </c>
      <c r="D119" s="23" t="str">
        <f>IF(OR('Monitor Data'!J119="",ISBLANK('Monitor Data'!J119)),"",IF('Monitor Data'!J119&gt;Statistics!$D$6,"YES","NO"))</f>
        <v>YES</v>
      </c>
      <c r="E119" s="23" t="str">
        <f>IF(OR('Monitor Data'!K119="",ISBLANK('Monitor Data'!K119)),"",IF('Monitor Data'!K119&gt;Statistics!$E$6,"YES","NO"))</f>
        <v>YES</v>
      </c>
    </row>
    <row r="120" spans="1:5" x14ac:dyDescent="0.25">
      <c r="A120" s="4">
        <v>44315</v>
      </c>
      <c r="B120" s="23" t="str">
        <f>IF(OR('Monitor Data'!D120="",ISBLANK('Monitor Data'!D120)),"",IF('Monitor Data'!D120&gt;Statistics!$B$6,"YES","NO"))</f>
        <v/>
      </c>
      <c r="C120" s="23" t="str">
        <f>IF(OR('Monitor Data'!G120="",ISBLANK('Monitor Data'!G120)),"",IF('Monitor Data'!G120&gt;Statistics!$C$6,"YES","NO"))</f>
        <v/>
      </c>
      <c r="D120" s="23" t="str">
        <f>IF(OR('Monitor Data'!J120="",ISBLANK('Monitor Data'!J120)),"",IF('Monitor Data'!J120&gt;Statistics!$D$6,"YES","NO"))</f>
        <v/>
      </c>
      <c r="E120" s="23" t="str">
        <f>IF(OR('Monitor Data'!K120="",ISBLANK('Monitor Data'!K120)),"",IF('Monitor Data'!K120&gt;Statistics!$E$6,"YES","NO"))</f>
        <v/>
      </c>
    </row>
    <row r="121" spans="1:5" x14ac:dyDescent="0.25">
      <c r="A121" s="4">
        <v>44316</v>
      </c>
      <c r="B121" s="23" t="str">
        <f>IF(OR('Monitor Data'!D121="",ISBLANK('Monitor Data'!D121)),"",IF('Monitor Data'!D121&gt;Statistics!$B$6,"YES","NO"))</f>
        <v/>
      </c>
      <c r="C121" s="23" t="str">
        <f>IF(OR('Monitor Data'!G121="",ISBLANK('Monitor Data'!G121)),"",IF('Monitor Data'!G121&gt;Statistics!$C$6,"YES","NO"))</f>
        <v/>
      </c>
      <c r="D121" s="23" t="str">
        <f>IF(OR('Monitor Data'!J121="",ISBLANK('Monitor Data'!J121)),"",IF('Monitor Data'!J121&gt;Statistics!$D$6,"YES","NO"))</f>
        <v/>
      </c>
      <c r="E121" s="23" t="str">
        <f>IF(OR('Monitor Data'!K121="",ISBLANK('Monitor Data'!K121)),"",IF('Monitor Data'!K121&gt;Statistics!$E$6,"YES","NO"))</f>
        <v/>
      </c>
    </row>
    <row r="122" spans="1:5" x14ac:dyDescent="0.25">
      <c r="A122" s="4">
        <v>44317</v>
      </c>
      <c r="B122" s="23" t="str">
        <f>IF(OR('Monitor Data'!D122="",ISBLANK('Monitor Data'!D122)),"",IF('Monitor Data'!D122&gt;Statistics!$B$6,"YES","NO"))</f>
        <v>YES</v>
      </c>
      <c r="C122" s="23" t="str">
        <f>IF(OR('Monitor Data'!G122="",ISBLANK('Monitor Data'!G122)),"",IF('Monitor Data'!G122&gt;Statistics!$C$6,"YES","NO"))</f>
        <v>NO</v>
      </c>
      <c r="D122" s="23" t="str">
        <f>IF(OR('Monitor Data'!J122="",ISBLANK('Monitor Data'!J122)),"",IF('Monitor Data'!J122&gt;Statistics!$D$6,"YES","NO"))</f>
        <v>NO</v>
      </c>
      <c r="E122" s="23" t="str">
        <f>IF(OR('Monitor Data'!K122="",ISBLANK('Monitor Data'!K122)),"",IF('Monitor Data'!K122&gt;Statistics!$E$6,"YES","NO"))</f>
        <v>NO</v>
      </c>
    </row>
    <row r="123" spans="1:5" x14ac:dyDescent="0.25">
      <c r="A123" s="4">
        <v>44318</v>
      </c>
      <c r="B123" s="23" t="str">
        <f>IF(OR('Monitor Data'!D123="",ISBLANK('Monitor Data'!D123)),"",IF('Monitor Data'!D123&gt;Statistics!$B$6,"YES","NO"))</f>
        <v/>
      </c>
      <c r="C123" s="23" t="str">
        <f>IF(OR('Monitor Data'!G123="",ISBLANK('Monitor Data'!G123)),"",IF('Monitor Data'!G123&gt;Statistics!$C$6,"YES","NO"))</f>
        <v/>
      </c>
      <c r="D123" s="23" t="str">
        <f>IF(OR('Monitor Data'!J123="",ISBLANK('Monitor Data'!J123)),"",IF('Monitor Data'!J123&gt;Statistics!$D$6,"YES","NO"))</f>
        <v/>
      </c>
      <c r="E123" s="23" t="str">
        <f>IF(OR('Monitor Data'!K123="",ISBLANK('Monitor Data'!K123)),"",IF('Monitor Data'!K123&gt;Statistics!$E$6,"YES","NO"))</f>
        <v/>
      </c>
    </row>
    <row r="124" spans="1:5" x14ac:dyDescent="0.25">
      <c r="A124" s="4">
        <v>44319</v>
      </c>
      <c r="B124" s="23" t="str">
        <f>IF(OR('Monitor Data'!D124="",ISBLANK('Monitor Data'!D124)),"",IF('Monitor Data'!D124&gt;Statistics!$B$6,"YES","NO"))</f>
        <v/>
      </c>
      <c r="C124" s="23" t="str">
        <f>IF(OR('Monitor Data'!G124="",ISBLANK('Monitor Data'!G124)),"",IF('Monitor Data'!G124&gt;Statistics!$C$6,"YES","NO"))</f>
        <v/>
      </c>
      <c r="D124" s="23" t="str">
        <f>IF(OR('Monitor Data'!J124="",ISBLANK('Monitor Data'!J124)),"",IF('Monitor Data'!J124&gt;Statistics!$D$6,"YES","NO"))</f>
        <v/>
      </c>
      <c r="E124" s="23" t="str">
        <f>IF(OR('Monitor Data'!K124="",ISBLANK('Monitor Data'!K124)),"",IF('Monitor Data'!K124&gt;Statistics!$E$6,"YES","NO"))</f>
        <v/>
      </c>
    </row>
    <row r="125" spans="1:5" x14ac:dyDescent="0.25">
      <c r="A125" s="4">
        <v>44320</v>
      </c>
      <c r="B125" s="23" t="str">
        <f>IF(OR('Monitor Data'!D125="",ISBLANK('Monitor Data'!D125)),"",IF('Monitor Data'!D125&gt;Statistics!$B$6,"YES","NO"))</f>
        <v>NO</v>
      </c>
      <c r="C125" s="23" t="str">
        <f>IF(OR('Monitor Data'!G125="",ISBLANK('Monitor Data'!G125)),"",IF('Monitor Data'!G125&gt;Statistics!$C$6,"YES","NO"))</f>
        <v>NO</v>
      </c>
      <c r="D125" s="23" t="str">
        <f>IF(OR('Monitor Data'!J125="",ISBLANK('Monitor Data'!J125)),"",IF('Monitor Data'!J125&gt;Statistics!$D$6,"YES","NO"))</f>
        <v>NO</v>
      </c>
      <c r="E125" s="23" t="str">
        <f>IF(OR('Monitor Data'!K125="",ISBLANK('Monitor Data'!K125)),"",IF('Monitor Data'!K125&gt;Statistics!$E$6,"YES","NO"))</f>
        <v>NO</v>
      </c>
    </row>
    <row r="126" spans="1:5" x14ac:dyDescent="0.25">
      <c r="A126" s="4">
        <v>44321</v>
      </c>
      <c r="B126" s="23" t="str">
        <f>IF(OR('Monitor Data'!D126="",ISBLANK('Monitor Data'!D126)),"",IF('Monitor Data'!D126&gt;Statistics!$B$6,"YES","NO"))</f>
        <v/>
      </c>
      <c r="C126" s="23" t="str">
        <f>IF(OR('Monitor Data'!G126="",ISBLANK('Monitor Data'!G126)),"",IF('Monitor Data'!G126&gt;Statistics!$C$6,"YES","NO"))</f>
        <v/>
      </c>
      <c r="D126" s="23" t="str">
        <f>IF(OR('Monitor Data'!J126="",ISBLANK('Monitor Data'!J126)),"",IF('Monitor Data'!J126&gt;Statistics!$D$6,"YES","NO"))</f>
        <v/>
      </c>
      <c r="E126" s="23" t="str">
        <f>IF(OR('Monitor Data'!K126="",ISBLANK('Monitor Data'!K126)),"",IF('Monitor Data'!K126&gt;Statistics!$E$6,"YES","NO"))</f>
        <v/>
      </c>
    </row>
    <row r="127" spans="1:5" x14ac:dyDescent="0.25">
      <c r="A127" s="4">
        <v>44322</v>
      </c>
      <c r="B127" s="23" t="str">
        <f>IF(OR('Monitor Data'!D127="",ISBLANK('Monitor Data'!D127)),"",IF('Monitor Data'!D127&gt;Statistics!$B$6,"YES","NO"))</f>
        <v/>
      </c>
      <c r="C127" s="23" t="str">
        <f>IF(OR('Monitor Data'!G127="",ISBLANK('Monitor Data'!G127)),"",IF('Monitor Data'!G127&gt;Statistics!$C$6,"YES","NO"))</f>
        <v/>
      </c>
      <c r="D127" s="23" t="str">
        <f>IF(OR('Monitor Data'!J127="",ISBLANK('Monitor Data'!J127)),"",IF('Monitor Data'!J127&gt;Statistics!$D$6,"YES","NO"))</f>
        <v/>
      </c>
      <c r="E127" s="23" t="str">
        <f>IF(OR('Monitor Data'!K127="",ISBLANK('Monitor Data'!K127)),"",IF('Monitor Data'!K127&gt;Statistics!$E$6,"YES","NO"))</f>
        <v/>
      </c>
    </row>
    <row r="128" spans="1:5" x14ac:dyDescent="0.25">
      <c r="A128" s="4">
        <v>44323</v>
      </c>
      <c r="B128" s="23" t="str">
        <f>IF(OR('Monitor Data'!D128="",ISBLANK('Monitor Data'!D128)),"",IF('Monitor Data'!D128&gt;Statistics!$B$6,"YES","NO"))</f>
        <v>NO</v>
      </c>
      <c r="C128" s="23" t="str">
        <f>IF(OR('Monitor Data'!G128="",ISBLANK('Monitor Data'!G128)),"",IF('Monitor Data'!G128&gt;Statistics!$C$6,"YES","NO"))</f>
        <v>NO</v>
      </c>
      <c r="D128" s="23" t="str">
        <f>IF(OR('Monitor Data'!J128="",ISBLANK('Monitor Data'!J128)),"",IF('Monitor Data'!J128&gt;Statistics!$D$6,"YES","NO"))</f>
        <v>NO</v>
      </c>
      <c r="E128" s="23" t="str">
        <f>IF(OR('Monitor Data'!K128="",ISBLANK('Monitor Data'!K128)),"",IF('Monitor Data'!K128&gt;Statistics!$E$6,"YES","NO"))</f>
        <v>NO</v>
      </c>
    </row>
    <row r="129" spans="1:5" x14ac:dyDescent="0.25">
      <c r="A129" s="4">
        <v>44324</v>
      </c>
      <c r="B129" s="23" t="str">
        <f>IF(OR('Monitor Data'!D129="",ISBLANK('Monitor Data'!D129)),"",IF('Monitor Data'!D129&gt;Statistics!$B$6,"YES","NO"))</f>
        <v/>
      </c>
      <c r="C129" s="23" t="str">
        <f>IF(OR('Monitor Data'!G129="",ISBLANK('Monitor Data'!G129)),"",IF('Monitor Data'!G129&gt;Statistics!$C$6,"YES","NO"))</f>
        <v/>
      </c>
      <c r="D129" s="23" t="str">
        <f>IF(OR('Monitor Data'!J129="",ISBLANK('Monitor Data'!J129)),"",IF('Monitor Data'!J129&gt;Statistics!$D$6,"YES","NO"))</f>
        <v/>
      </c>
      <c r="E129" s="23" t="str">
        <f>IF(OR('Monitor Data'!K129="",ISBLANK('Monitor Data'!K129)),"",IF('Monitor Data'!K129&gt;Statistics!$E$6,"YES","NO"))</f>
        <v/>
      </c>
    </row>
    <row r="130" spans="1:5" x14ac:dyDescent="0.25">
      <c r="A130" s="4">
        <v>44325</v>
      </c>
      <c r="B130" s="23" t="str">
        <f>IF(OR('Monitor Data'!D130="",ISBLANK('Monitor Data'!D130)),"",IF('Monitor Data'!D130&gt;Statistics!$B$6,"YES","NO"))</f>
        <v/>
      </c>
      <c r="C130" s="23" t="str">
        <f>IF(OR('Monitor Data'!G130="",ISBLANK('Monitor Data'!G130)),"",IF('Monitor Data'!G130&gt;Statistics!$C$6,"YES","NO"))</f>
        <v/>
      </c>
      <c r="D130" s="23" t="str">
        <f>IF(OR('Monitor Data'!J130="",ISBLANK('Monitor Data'!J130)),"",IF('Monitor Data'!J130&gt;Statistics!$D$6,"YES","NO"))</f>
        <v/>
      </c>
      <c r="E130" s="23" t="str">
        <f>IF(OR('Monitor Data'!K130="",ISBLANK('Monitor Data'!K130)),"",IF('Monitor Data'!K130&gt;Statistics!$E$6,"YES","NO"))</f>
        <v/>
      </c>
    </row>
    <row r="131" spans="1:5" x14ac:dyDescent="0.25">
      <c r="A131" s="4">
        <v>44326</v>
      </c>
      <c r="B131" s="23" t="str">
        <f>IF(OR('Monitor Data'!D131="",ISBLANK('Monitor Data'!D131)),"",IF('Monitor Data'!D131&gt;Statistics!$B$6,"YES","NO"))</f>
        <v>NO</v>
      </c>
      <c r="C131" s="23" t="str">
        <f>IF(OR('Monitor Data'!G131="",ISBLANK('Monitor Data'!G131)),"",IF('Monitor Data'!G131&gt;Statistics!$C$6,"YES","NO"))</f>
        <v>NO</v>
      </c>
      <c r="D131" s="23" t="str">
        <f>IF(OR('Monitor Data'!J131="",ISBLANK('Monitor Data'!J131)),"",IF('Monitor Data'!J131&gt;Statistics!$D$6,"YES","NO"))</f>
        <v>NO</v>
      </c>
      <c r="E131" s="23" t="str">
        <f>IF(OR('Monitor Data'!K131="",ISBLANK('Monitor Data'!K131)),"",IF('Monitor Data'!K131&gt;Statistics!$E$6,"YES","NO"))</f>
        <v>NO</v>
      </c>
    </row>
    <row r="132" spans="1:5" x14ac:dyDescent="0.25">
      <c r="A132" s="4">
        <v>44327</v>
      </c>
      <c r="B132" s="23" t="str">
        <f>IF(OR('Monitor Data'!D132="",ISBLANK('Monitor Data'!D132)),"",IF('Monitor Data'!D132&gt;Statistics!$B$6,"YES","NO"))</f>
        <v/>
      </c>
      <c r="C132" s="23" t="str">
        <f>IF(OR('Monitor Data'!G132="",ISBLANK('Monitor Data'!G132)),"",IF('Monitor Data'!G132&gt;Statistics!$C$6,"YES","NO"))</f>
        <v/>
      </c>
      <c r="D132" s="23" t="str">
        <f>IF(OR('Monitor Data'!J132="",ISBLANK('Monitor Data'!J132)),"",IF('Monitor Data'!J132&gt;Statistics!$D$6,"YES","NO"))</f>
        <v/>
      </c>
      <c r="E132" s="23" t="str">
        <f>IF(OR('Monitor Data'!K132="",ISBLANK('Monitor Data'!K132)),"",IF('Monitor Data'!K132&gt;Statistics!$E$6,"YES","NO"))</f>
        <v/>
      </c>
    </row>
    <row r="133" spans="1:5" x14ac:dyDescent="0.25">
      <c r="A133" s="4">
        <v>44328</v>
      </c>
      <c r="B133" s="23" t="str">
        <f>IF(OR('Monitor Data'!D133="",ISBLANK('Monitor Data'!D133)),"",IF('Monitor Data'!D133&gt;Statistics!$B$6,"YES","NO"))</f>
        <v/>
      </c>
      <c r="C133" s="23" t="str">
        <f>IF(OR('Monitor Data'!G133="",ISBLANK('Monitor Data'!G133)),"",IF('Monitor Data'!G133&gt;Statistics!$C$6,"YES","NO"))</f>
        <v/>
      </c>
      <c r="D133" s="23" t="str">
        <f>IF(OR('Monitor Data'!J133="",ISBLANK('Monitor Data'!J133)),"",IF('Monitor Data'!J133&gt;Statistics!$D$6,"YES","NO"))</f>
        <v/>
      </c>
      <c r="E133" s="23" t="str">
        <f>IF(OR('Monitor Data'!K133="",ISBLANK('Monitor Data'!K133)),"",IF('Monitor Data'!K133&gt;Statistics!$E$6,"YES","NO"))</f>
        <v/>
      </c>
    </row>
    <row r="134" spans="1:5" x14ac:dyDescent="0.25">
      <c r="A134" s="4">
        <v>44329</v>
      </c>
      <c r="B134" s="23" t="str">
        <f>IF(OR('Monitor Data'!D134="",ISBLANK('Monitor Data'!D134)),"",IF('Monitor Data'!D134&gt;Statistics!$B$6,"YES","NO"))</f>
        <v>NO</v>
      </c>
      <c r="C134" s="23" t="str">
        <f>IF(OR('Monitor Data'!G134="",ISBLANK('Monitor Data'!G134)),"",IF('Monitor Data'!G134&gt;Statistics!$C$6,"YES","NO"))</f>
        <v>NO</v>
      </c>
      <c r="D134" s="23" t="str">
        <f>IF(OR('Monitor Data'!J134="",ISBLANK('Monitor Data'!J134)),"",IF('Monitor Data'!J134&gt;Statistics!$D$6,"YES","NO"))</f>
        <v>NO</v>
      </c>
      <c r="E134" s="23" t="str">
        <f>IF(OR('Monitor Data'!K134="",ISBLANK('Monitor Data'!K134)),"",IF('Monitor Data'!K134&gt;Statistics!$E$6,"YES","NO"))</f>
        <v>NO</v>
      </c>
    </row>
    <row r="135" spans="1:5" x14ac:dyDescent="0.25">
      <c r="A135" s="4">
        <v>44330</v>
      </c>
      <c r="B135" s="23" t="str">
        <f>IF(OR('Monitor Data'!D135="",ISBLANK('Monitor Data'!D135)),"",IF('Monitor Data'!D135&gt;Statistics!$B$6,"YES","NO"))</f>
        <v/>
      </c>
      <c r="C135" s="23" t="str">
        <f>IF(OR('Monitor Data'!G135="",ISBLANK('Monitor Data'!G135)),"",IF('Monitor Data'!G135&gt;Statistics!$C$6,"YES","NO"))</f>
        <v/>
      </c>
      <c r="D135" s="23" t="str">
        <f>IF(OR('Monitor Data'!J135="",ISBLANK('Monitor Data'!J135)),"",IF('Monitor Data'!J135&gt;Statistics!$D$6,"YES","NO"))</f>
        <v/>
      </c>
      <c r="E135" s="23" t="str">
        <f>IF(OR('Monitor Data'!K135="",ISBLANK('Monitor Data'!K135)),"",IF('Monitor Data'!K135&gt;Statistics!$E$6,"YES","NO"))</f>
        <v/>
      </c>
    </row>
    <row r="136" spans="1:5" x14ac:dyDescent="0.25">
      <c r="A136" s="4">
        <v>44331</v>
      </c>
      <c r="B136" s="23" t="str">
        <f>IF(OR('Monitor Data'!D136="",ISBLANK('Monitor Data'!D136)),"",IF('Monitor Data'!D136&gt;Statistics!$B$6,"YES","NO"))</f>
        <v/>
      </c>
      <c r="C136" s="23" t="str">
        <f>IF(OR('Monitor Data'!G136="",ISBLANK('Monitor Data'!G136)),"",IF('Monitor Data'!G136&gt;Statistics!$C$6,"YES","NO"))</f>
        <v/>
      </c>
      <c r="D136" s="23" t="str">
        <f>IF(OR('Monitor Data'!J136="",ISBLANK('Monitor Data'!J136)),"",IF('Monitor Data'!J136&gt;Statistics!$D$6,"YES","NO"))</f>
        <v/>
      </c>
      <c r="E136" s="23" t="str">
        <f>IF(OR('Monitor Data'!K136="",ISBLANK('Monitor Data'!K136)),"",IF('Monitor Data'!K136&gt;Statistics!$E$6,"YES","NO"))</f>
        <v/>
      </c>
    </row>
    <row r="137" spans="1:5" x14ac:dyDescent="0.25">
      <c r="A137" s="4">
        <v>44332</v>
      </c>
      <c r="B137" s="23" t="str">
        <f>IF(OR('Monitor Data'!D137="",ISBLANK('Monitor Data'!D137)),"",IF('Monitor Data'!D137&gt;Statistics!$B$6,"YES","NO"))</f>
        <v>NO</v>
      </c>
      <c r="C137" s="23" t="str">
        <f>IF(OR('Monitor Data'!G137="",ISBLANK('Monitor Data'!G137)),"",IF('Monitor Data'!G137&gt;Statistics!$C$6,"YES","NO"))</f>
        <v>NO</v>
      </c>
      <c r="D137" s="23" t="str">
        <f>IF(OR('Monitor Data'!J137="",ISBLANK('Monitor Data'!J137)),"",IF('Monitor Data'!J137&gt;Statistics!$D$6,"YES","NO"))</f>
        <v>NO</v>
      </c>
      <c r="E137" s="23" t="str">
        <f>IF(OR('Monitor Data'!K137="",ISBLANK('Monitor Data'!K137)),"",IF('Monitor Data'!K137&gt;Statistics!$E$6,"YES","NO"))</f>
        <v>NO</v>
      </c>
    </row>
    <row r="138" spans="1:5" x14ac:dyDescent="0.25">
      <c r="A138" s="4">
        <v>44333</v>
      </c>
      <c r="B138" s="23" t="str">
        <f>IF(OR('Monitor Data'!D138="",ISBLANK('Monitor Data'!D138)),"",IF('Monitor Data'!D138&gt;Statistics!$B$6,"YES","NO"))</f>
        <v/>
      </c>
      <c r="C138" s="23" t="str">
        <f>IF(OR('Monitor Data'!G138="",ISBLANK('Monitor Data'!G138)),"",IF('Monitor Data'!G138&gt;Statistics!$C$6,"YES","NO"))</f>
        <v/>
      </c>
      <c r="D138" s="23" t="str">
        <f>IF(OR('Monitor Data'!J138="",ISBLANK('Monitor Data'!J138)),"",IF('Monitor Data'!J138&gt;Statistics!$D$6,"YES","NO"))</f>
        <v/>
      </c>
      <c r="E138" s="23" t="str">
        <f>IF(OR('Monitor Data'!K138="",ISBLANK('Monitor Data'!K138)),"",IF('Monitor Data'!K138&gt;Statistics!$E$6,"YES","NO"))</f>
        <v/>
      </c>
    </row>
    <row r="139" spans="1:5" x14ac:dyDescent="0.25">
      <c r="A139" s="4">
        <v>44334</v>
      </c>
      <c r="B139" s="23" t="str">
        <f>IF(OR('Monitor Data'!D139="",ISBLANK('Monitor Data'!D139)),"",IF('Monitor Data'!D139&gt;Statistics!$B$6,"YES","NO"))</f>
        <v/>
      </c>
      <c r="C139" s="23" t="str">
        <f>IF(OR('Monitor Data'!G139="",ISBLANK('Monitor Data'!G139)),"",IF('Monitor Data'!G139&gt;Statistics!$C$6,"YES","NO"))</f>
        <v/>
      </c>
      <c r="D139" s="23" t="str">
        <f>IF(OR('Monitor Data'!J139="",ISBLANK('Monitor Data'!J139)),"",IF('Monitor Data'!J139&gt;Statistics!$D$6,"YES","NO"))</f>
        <v/>
      </c>
      <c r="E139" s="23" t="str">
        <f>IF(OR('Monitor Data'!K139="",ISBLANK('Monitor Data'!K139)),"",IF('Monitor Data'!K139&gt;Statistics!$E$6,"YES","NO"))</f>
        <v/>
      </c>
    </row>
    <row r="140" spans="1:5" x14ac:dyDescent="0.25">
      <c r="A140" s="4">
        <v>44335</v>
      </c>
      <c r="B140" s="23" t="str">
        <f>IF(OR('Monitor Data'!D140="",ISBLANK('Monitor Data'!D140)),"",IF('Monitor Data'!D140&gt;Statistics!$B$6,"YES","NO"))</f>
        <v>NO</v>
      </c>
      <c r="C140" s="23" t="str">
        <f>IF(OR('Monitor Data'!G140="",ISBLANK('Monitor Data'!G140)),"",IF('Monitor Data'!G140&gt;Statistics!$C$6,"YES","NO"))</f>
        <v>NO</v>
      </c>
      <c r="D140" s="23" t="str">
        <f>IF(OR('Monitor Data'!J140="",ISBLANK('Monitor Data'!J140)),"",IF('Monitor Data'!J140&gt;Statistics!$D$6,"YES","NO"))</f>
        <v>NO</v>
      </c>
      <c r="E140" s="23" t="str">
        <f>IF(OR('Monitor Data'!K140="",ISBLANK('Monitor Data'!K140)),"",IF('Monitor Data'!K140&gt;Statistics!$E$6,"YES","NO"))</f>
        <v>NO</v>
      </c>
    </row>
    <row r="141" spans="1:5" x14ac:dyDescent="0.25">
      <c r="A141" s="4">
        <v>44336</v>
      </c>
      <c r="B141" s="23" t="str">
        <f>IF(OR('Monitor Data'!D141="",ISBLANK('Monitor Data'!D141)),"",IF('Monitor Data'!D141&gt;Statistics!$B$6,"YES","NO"))</f>
        <v/>
      </c>
      <c r="C141" s="23" t="str">
        <f>IF(OR('Monitor Data'!G141="",ISBLANK('Monitor Data'!G141)),"",IF('Monitor Data'!G141&gt;Statistics!$C$6,"YES","NO"))</f>
        <v/>
      </c>
      <c r="D141" s="23" t="str">
        <f>IF(OR('Monitor Data'!J141="",ISBLANK('Monitor Data'!J141)),"",IF('Monitor Data'!J141&gt;Statistics!$D$6,"YES","NO"))</f>
        <v/>
      </c>
      <c r="E141" s="23" t="str">
        <f>IF(OR('Monitor Data'!K141="",ISBLANK('Monitor Data'!K141)),"",IF('Monitor Data'!K141&gt;Statistics!$E$6,"YES","NO"))</f>
        <v/>
      </c>
    </row>
    <row r="142" spans="1:5" x14ac:dyDescent="0.25">
      <c r="A142" s="4">
        <v>44337</v>
      </c>
      <c r="B142" s="23" t="str">
        <f>IF(OR('Monitor Data'!D142="",ISBLANK('Monitor Data'!D142)),"",IF('Monitor Data'!D142&gt;Statistics!$B$6,"YES","NO"))</f>
        <v/>
      </c>
      <c r="C142" s="23" t="str">
        <f>IF(OR('Monitor Data'!G142="",ISBLANK('Monitor Data'!G142)),"",IF('Monitor Data'!G142&gt;Statistics!$C$6,"YES","NO"))</f>
        <v/>
      </c>
      <c r="D142" s="23" t="str">
        <f>IF(OR('Monitor Data'!J142="",ISBLANK('Monitor Data'!J142)),"",IF('Monitor Data'!J142&gt;Statistics!$D$6,"YES","NO"))</f>
        <v/>
      </c>
      <c r="E142" s="23" t="str">
        <f>IF(OR('Monitor Data'!K142="",ISBLANK('Monitor Data'!K142)),"",IF('Monitor Data'!K142&gt;Statistics!$E$6,"YES","NO"))</f>
        <v/>
      </c>
    </row>
    <row r="143" spans="1:5" x14ac:dyDescent="0.25">
      <c r="A143" s="4">
        <v>44338</v>
      </c>
      <c r="B143" s="23" t="str">
        <f>IF(OR('Monitor Data'!D143="",ISBLANK('Monitor Data'!D143)),"",IF('Monitor Data'!D143&gt;Statistics!$B$6,"YES","NO"))</f>
        <v>NO</v>
      </c>
      <c r="C143" s="23" t="str">
        <f>IF(OR('Monitor Data'!G143="",ISBLANK('Monitor Data'!G143)),"",IF('Monitor Data'!G143&gt;Statistics!$C$6,"YES","NO"))</f>
        <v>NO</v>
      </c>
      <c r="D143" s="23" t="str">
        <f>IF(OR('Monitor Data'!J143="",ISBLANK('Monitor Data'!J143)),"",IF('Monitor Data'!J143&gt;Statistics!$D$6,"YES","NO"))</f>
        <v>NO</v>
      </c>
      <c r="E143" s="23" t="str">
        <f>IF(OR('Monitor Data'!K143="",ISBLANK('Monitor Data'!K143)),"",IF('Monitor Data'!K143&gt;Statistics!$E$6,"YES","NO"))</f>
        <v>NO</v>
      </c>
    </row>
    <row r="144" spans="1:5" x14ac:dyDescent="0.25">
      <c r="A144" s="4">
        <v>44339</v>
      </c>
      <c r="B144" s="23" t="str">
        <f>IF(OR('Monitor Data'!D144="",ISBLANK('Monitor Data'!D144)),"",IF('Monitor Data'!D144&gt;Statistics!$B$6,"YES","NO"))</f>
        <v/>
      </c>
      <c r="C144" s="23" t="str">
        <f>IF(OR('Monitor Data'!G144="",ISBLANK('Monitor Data'!G144)),"",IF('Monitor Data'!G144&gt;Statistics!$C$6,"YES","NO"))</f>
        <v/>
      </c>
      <c r="D144" s="23" t="str">
        <f>IF(OR('Monitor Data'!J144="",ISBLANK('Monitor Data'!J144)),"",IF('Monitor Data'!J144&gt;Statistics!$D$6,"YES","NO"))</f>
        <v/>
      </c>
      <c r="E144" s="23" t="str">
        <f>IF(OR('Monitor Data'!K144="",ISBLANK('Monitor Data'!K144)),"",IF('Monitor Data'!K144&gt;Statistics!$E$6,"YES","NO"))</f>
        <v/>
      </c>
    </row>
    <row r="145" spans="1:5" x14ac:dyDescent="0.25">
      <c r="A145" s="4">
        <v>44340</v>
      </c>
      <c r="B145" s="23" t="str">
        <f>IF(OR('Monitor Data'!D145="",ISBLANK('Monitor Data'!D145)),"",IF('Monitor Data'!D145&gt;Statistics!$B$6,"YES","NO"))</f>
        <v/>
      </c>
      <c r="C145" s="23" t="str">
        <f>IF(OR('Monitor Data'!G145="",ISBLANK('Monitor Data'!G145)),"",IF('Monitor Data'!G145&gt;Statistics!$C$6,"YES","NO"))</f>
        <v/>
      </c>
      <c r="D145" s="23" t="str">
        <f>IF(OR('Monitor Data'!J145="",ISBLANK('Monitor Data'!J145)),"",IF('Monitor Data'!J145&gt;Statistics!$D$6,"YES","NO"))</f>
        <v/>
      </c>
      <c r="E145" s="23" t="str">
        <f>IF(OR('Monitor Data'!K145="",ISBLANK('Monitor Data'!K145)),"",IF('Monitor Data'!K145&gt;Statistics!$E$6,"YES","NO"))</f>
        <v/>
      </c>
    </row>
    <row r="146" spans="1:5" x14ac:dyDescent="0.25">
      <c r="A146" s="4">
        <v>44341</v>
      </c>
      <c r="B146" s="23" t="str">
        <f>IF(OR('Monitor Data'!D146="",ISBLANK('Monitor Data'!D146)),"",IF('Monitor Data'!D146&gt;Statistics!$B$6,"YES","NO"))</f>
        <v>NO</v>
      </c>
      <c r="C146" s="23" t="str">
        <f>IF(OR('Monitor Data'!G146="",ISBLANK('Monitor Data'!G146)),"",IF('Monitor Data'!G146&gt;Statistics!$C$6,"YES","NO"))</f>
        <v>NO</v>
      </c>
      <c r="D146" s="23" t="str">
        <f>IF(OR('Monitor Data'!J146="",ISBLANK('Monitor Data'!J146)),"",IF('Monitor Data'!J146&gt;Statistics!$D$6,"YES","NO"))</f>
        <v>NO</v>
      </c>
      <c r="E146" s="23" t="str">
        <f>IF(OR('Monitor Data'!K146="",ISBLANK('Monitor Data'!K146)),"",IF('Monitor Data'!K146&gt;Statistics!$E$6,"YES","NO"))</f>
        <v>NO</v>
      </c>
    </row>
    <row r="147" spans="1:5" x14ac:dyDescent="0.25">
      <c r="A147" s="4">
        <v>44342</v>
      </c>
      <c r="B147" s="23" t="str">
        <f>IF(OR('Monitor Data'!D147="",ISBLANK('Monitor Data'!D147)),"",IF('Monitor Data'!D147&gt;Statistics!$B$6,"YES","NO"))</f>
        <v/>
      </c>
      <c r="C147" s="23" t="str">
        <f>IF(OR('Monitor Data'!G147="",ISBLANK('Monitor Data'!G147)),"",IF('Monitor Data'!G147&gt;Statistics!$C$6,"YES","NO"))</f>
        <v/>
      </c>
      <c r="D147" s="23" t="str">
        <f>IF(OR('Monitor Data'!J147="",ISBLANK('Monitor Data'!J147)),"",IF('Monitor Data'!J147&gt;Statistics!$D$6,"YES","NO"))</f>
        <v/>
      </c>
      <c r="E147" s="23" t="str">
        <f>IF(OR('Monitor Data'!K147="",ISBLANK('Monitor Data'!K147)),"",IF('Monitor Data'!K147&gt;Statistics!$E$6,"YES","NO"))</f>
        <v/>
      </c>
    </row>
    <row r="148" spans="1:5" x14ac:dyDescent="0.25">
      <c r="A148" s="4">
        <v>44343</v>
      </c>
      <c r="B148" s="23" t="str">
        <f>IF(OR('Monitor Data'!D148="",ISBLANK('Monitor Data'!D148)),"",IF('Monitor Data'!D148&gt;Statistics!$B$6,"YES","NO"))</f>
        <v/>
      </c>
      <c r="C148" s="23" t="str">
        <f>IF(OR('Monitor Data'!G148="",ISBLANK('Monitor Data'!G148)),"",IF('Monitor Data'!G148&gt;Statistics!$C$6,"YES","NO"))</f>
        <v/>
      </c>
      <c r="D148" s="23" t="str">
        <f>IF(OR('Monitor Data'!J148="",ISBLANK('Monitor Data'!J148)),"",IF('Monitor Data'!J148&gt;Statistics!$D$6,"YES","NO"))</f>
        <v/>
      </c>
      <c r="E148" s="23" t="str">
        <f>IF(OR('Monitor Data'!K148="",ISBLANK('Monitor Data'!K148)),"",IF('Monitor Data'!K148&gt;Statistics!$E$6,"YES","NO"))</f>
        <v/>
      </c>
    </row>
    <row r="149" spans="1:5" x14ac:dyDescent="0.25">
      <c r="A149" s="4">
        <v>44344</v>
      </c>
      <c r="B149" s="23" t="str">
        <f>IF(OR('Monitor Data'!D149="",ISBLANK('Monitor Data'!D149)),"",IF('Monitor Data'!D149&gt;Statistics!$B$6,"YES","NO"))</f>
        <v>NO</v>
      </c>
      <c r="C149" s="23" t="str">
        <f>IF(OR('Monitor Data'!G149="",ISBLANK('Monitor Data'!G149)),"",IF('Monitor Data'!G149&gt;Statistics!$C$6,"YES","NO"))</f>
        <v>NO</v>
      </c>
      <c r="D149" s="23" t="str">
        <f>IF(OR('Monitor Data'!J149="",ISBLANK('Monitor Data'!J149)),"",IF('Monitor Data'!J149&gt;Statistics!$D$6,"YES","NO"))</f>
        <v>NO</v>
      </c>
      <c r="E149" s="23" t="str">
        <f>IF(OR('Monitor Data'!K149="",ISBLANK('Monitor Data'!K149)),"",IF('Monitor Data'!K149&gt;Statistics!$E$6,"YES","NO"))</f>
        <v>NO</v>
      </c>
    </row>
    <row r="150" spans="1:5" x14ac:dyDescent="0.25">
      <c r="A150" s="4">
        <v>44345</v>
      </c>
      <c r="B150" s="23" t="str">
        <f>IF(OR('Monitor Data'!D150="",ISBLANK('Monitor Data'!D150)),"",IF('Monitor Data'!D150&gt;Statistics!$B$6,"YES","NO"))</f>
        <v/>
      </c>
      <c r="C150" s="23" t="str">
        <f>IF(OR('Monitor Data'!G150="",ISBLANK('Monitor Data'!G150)),"",IF('Monitor Data'!G150&gt;Statistics!$C$6,"YES","NO"))</f>
        <v/>
      </c>
      <c r="D150" s="23" t="str">
        <f>IF(OR('Monitor Data'!J150="",ISBLANK('Monitor Data'!J150)),"",IF('Monitor Data'!J150&gt;Statistics!$D$6,"YES","NO"))</f>
        <v/>
      </c>
      <c r="E150" s="23" t="str">
        <f>IF(OR('Monitor Data'!K150="",ISBLANK('Monitor Data'!K150)),"",IF('Monitor Data'!K150&gt;Statistics!$E$6,"YES","NO"))</f>
        <v/>
      </c>
    </row>
    <row r="151" spans="1:5" x14ac:dyDescent="0.25">
      <c r="A151" s="4">
        <v>44346</v>
      </c>
      <c r="B151" s="23" t="str">
        <f>IF(OR('Monitor Data'!D151="",ISBLANK('Monitor Data'!D151)),"",IF('Monitor Data'!D151&gt;Statistics!$B$6,"YES","NO"))</f>
        <v/>
      </c>
      <c r="C151" s="23" t="str">
        <f>IF(OR('Monitor Data'!G151="",ISBLANK('Monitor Data'!G151)),"",IF('Monitor Data'!G151&gt;Statistics!$C$6,"YES","NO"))</f>
        <v/>
      </c>
      <c r="D151" s="23" t="str">
        <f>IF(OR('Monitor Data'!J151="",ISBLANK('Monitor Data'!J151)),"",IF('Monitor Data'!J151&gt;Statistics!$D$6,"YES","NO"))</f>
        <v/>
      </c>
      <c r="E151" s="23" t="str">
        <f>IF(OR('Monitor Data'!K151="",ISBLANK('Monitor Data'!K151)),"",IF('Monitor Data'!K151&gt;Statistics!$E$6,"YES","NO"))</f>
        <v/>
      </c>
    </row>
    <row r="152" spans="1:5" x14ac:dyDescent="0.25">
      <c r="A152" s="4">
        <v>44347</v>
      </c>
      <c r="B152" s="23" t="str">
        <f>IF(OR('Monitor Data'!D152="",ISBLANK('Monitor Data'!D152)),"",IF('Monitor Data'!D152&gt;Statistics!$B$6,"YES","NO"))</f>
        <v>NO</v>
      </c>
      <c r="C152" s="23" t="str">
        <f>IF(OR('Monitor Data'!G152="",ISBLANK('Monitor Data'!G152)),"",IF('Monitor Data'!G152&gt;Statistics!$C$6,"YES","NO"))</f>
        <v>NO</v>
      </c>
      <c r="D152" s="23" t="str">
        <f>IF(OR('Monitor Data'!J152="",ISBLANK('Monitor Data'!J152)),"",IF('Monitor Data'!J152&gt;Statistics!$D$6,"YES","NO"))</f>
        <v>NO</v>
      </c>
      <c r="E152" s="23" t="str">
        <f>IF(OR('Monitor Data'!K152="",ISBLANK('Monitor Data'!K152)),"",IF('Monitor Data'!K152&gt;Statistics!$E$6,"YES","NO"))</f>
        <v>NO</v>
      </c>
    </row>
    <row r="153" spans="1:5" x14ac:dyDescent="0.25">
      <c r="A153" s="4">
        <v>44348</v>
      </c>
      <c r="B153" s="23" t="str">
        <f>IF(OR('Monitor Data'!D153="",ISBLANK('Monitor Data'!D153)),"",IF('Monitor Data'!D153&gt;Statistics!$B$6,"YES","NO"))</f>
        <v/>
      </c>
      <c r="C153" s="23" t="str">
        <f>IF(OR('Monitor Data'!G153="",ISBLANK('Monitor Data'!G153)),"",IF('Monitor Data'!G153&gt;Statistics!$C$6,"YES","NO"))</f>
        <v/>
      </c>
      <c r="D153" s="23" t="str">
        <f>IF(OR('Monitor Data'!J153="",ISBLANK('Monitor Data'!J153)),"",IF('Monitor Data'!J153&gt;Statistics!$D$6,"YES","NO"))</f>
        <v/>
      </c>
      <c r="E153" s="23" t="str">
        <f>IF(OR('Monitor Data'!K153="",ISBLANK('Monitor Data'!K153)),"",IF('Monitor Data'!K153&gt;Statistics!$E$6,"YES","NO"))</f>
        <v/>
      </c>
    </row>
    <row r="154" spans="1:5" x14ac:dyDescent="0.25">
      <c r="A154" s="4">
        <v>44349</v>
      </c>
      <c r="B154" s="23" t="str">
        <f>IF(OR('Monitor Data'!D154="",ISBLANK('Monitor Data'!D154)),"",IF('Monitor Data'!D154&gt;Statistics!$B$6,"YES","NO"))</f>
        <v/>
      </c>
      <c r="C154" s="23" t="str">
        <f>IF(OR('Monitor Data'!G154="",ISBLANK('Monitor Data'!G154)),"",IF('Monitor Data'!G154&gt;Statistics!$C$6,"YES","NO"))</f>
        <v/>
      </c>
      <c r="D154" s="23" t="str">
        <f>IF(OR('Monitor Data'!J154="",ISBLANK('Monitor Data'!J154)),"",IF('Monitor Data'!J154&gt;Statistics!$D$6,"YES","NO"))</f>
        <v/>
      </c>
      <c r="E154" s="23" t="str">
        <f>IF(OR('Monitor Data'!K154="",ISBLANK('Monitor Data'!K154)),"",IF('Monitor Data'!K154&gt;Statistics!$E$6,"YES","NO"))</f>
        <v/>
      </c>
    </row>
    <row r="155" spans="1:5" x14ac:dyDescent="0.25">
      <c r="A155" s="4">
        <v>44350</v>
      </c>
      <c r="B155" s="23" t="str">
        <f>IF(OR('Monitor Data'!D155="",ISBLANK('Monitor Data'!D155)),"",IF('Monitor Data'!D155&gt;Statistics!$B$6,"YES","NO"))</f>
        <v>NO</v>
      </c>
      <c r="C155" s="23" t="str">
        <f>IF(OR('Monitor Data'!G155="",ISBLANK('Monitor Data'!G155)),"",IF('Monitor Data'!G155&gt;Statistics!$C$6,"YES","NO"))</f>
        <v>NO</v>
      </c>
      <c r="D155" s="23" t="str">
        <f>IF(OR('Monitor Data'!J155="",ISBLANK('Monitor Data'!J155)),"",IF('Monitor Data'!J155&gt;Statistics!$D$6,"YES","NO"))</f>
        <v>YES</v>
      </c>
      <c r="E155" s="23" t="str">
        <f>IF(OR('Monitor Data'!K155="",ISBLANK('Monitor Data'!K155)),"",IF('Monitor Data'!K155&gt;Statistics!$E$6,"YES","NO"))</f>
        <v>NO</v>
      </c>
    </row>
    <row r="156" spans="1:5" x14ac:dyDescent="0.25">
      <c r="A156" s="4">
        <v>44351</v>
      </c>
      <c r="B156" s="23" t="str">
        <f>IF(OR('Monitor Data'!D156="",ISBLANK('Monitor Data'!D156)),"",IF('Monitor Data'!D156&gt;Statistics!$B$6,"YES","NO"))</f>
        <v/>
      </c>
      <c r="C156" s="23" t="str">
        <f>IF(OR('Monitor Data'!G156="",ISBLANK('Monitor Data'!G156)),"",IF('Monitor Data'!G156&gt;Statistics!$C$6,"YES","NO"))</f>
        <v/>
      </c>
      <c r="D156" s="23" t="str">
        <f>IF(OR('Monitor Data'!J156="",ISBLANK('Monitor Data'!J156)),"",IF('Monitor Data'!J156&gt;Statistics!$D$6,"YES","NO"))</f>
        <v/>
      </c>
      <c r="E156" s="23" t="str">
        <f>IF(OR('Monitor Data'!K156="",ISBLANK('Monitor Data'!K156)),"",IF('Monitor Data'!K156&gt;Statistics!$E$6,"YES","NO"))</f>
        <v/>
      </c>
    </row>
    <row r="157" spans="1:5" x14ac:dyDescent="0.25">
      <c r="A157" s="4">
        <v>44352</v>
      </c>
      <c r="B157" s="23" t="str">
        <f>IF(OR('Monitor Data'!D157="",ISBLANK('Monitor Data'!D157)),"",IF('Monitor Data'!D157&gt;Statistics!$B$6,"YES","NO"))</f>
        <v/>
      </c>
      <c r="C157" s="23" t="str">
        <f>IF(OR('Monitor Data'!G157="",ISBLANK('Monitor Data'!G157)),"",IF('Monitor Data'!G157&gt;Statistics!$C$6,"YES","NO"))</f>
        <v/>
      </c>
      <c r="D157" s="23" t="str">
        <f>IF(OR('Monitor Data'!J157="",ISBLANK('Monitor Data'!J157)),"",IF('Monitor Data'!J157&gt;Statistics!$D$6,"YES","NO"))</f>
        <v/>
      </c>
      <c r="E157" s="23" t="str">
        <f>IF(OR('Monitor Data'!K157="",ISBLANK('Monitor Data'!K157)),"",IF('Monitor Data'!K157&gt;Statistics!$E$6,"YES","NO"))</f>
        <v/>
      </c>
    </row>
    <row r="158" spans="1:5" x14ac:dyDescent="0.25">
      <c r="A158" s="4">
        <v>44353</v>
      </c>
      <c r="B158" s="23" t="str">
        <f>IF(OR('Monitor Data'!D158="",ISBLANK('Monitor Data'!D158)),"",IF('Monitor Data'!D158&gt;Statistics!$B$6,"YES","NO"))</f>
        <v>NO</v>
      </c>
      <c r="C158" s="23" t="str">
        <f>IF(OR('Monitor Data'!G158="",ISBLANK('Monitor Data'!G158)),"",IF('Monitor Data'!G158&gt;Statistics!$C$6,"YES","NO"))</f>
        <v>NO</v>
      </c>
      <c r="D158" s="23" t="str">
        <f>IF(OR('Monitor Data'!J158="",ISBLANK('Monitor Data'!J158)),"",IF('Monitor Data'!J158&gt;Statistics!$D$6,"YES","NO"))</f>
        <v>NO</v>
      </c>
      <c r="E158" s="23" t="str">
        <f>IF(OR('Monitor Data'!K158="",ISBLANK('Monitor Data'!K158)),"",IF('Monitor Data'!K158&gt;Statistics!$E$6,"YES","NO"))</f>
        <v>NO</v>
      </c>
    </row>
    <row r="159" spans="1:5" x14ac:dyDescent="0.25">
      <c r="A159" s="4">
        <v>44354</v>
      </c>
      <c r="B159" s="23" t="str">
        <f>IF(OR('Monitor Data'!D159="",ISBLANK('Monitor Data'!D159)),"",IF('Monitor Data'!D159&gt;Statistics!$B$6,"YES","NO"))</f>
        <v/>
      </c>
      <c r="C159" s="23" t="str">
        <f>IF(OR('Monitor Data'!G159="",ISBLANK('Monitor Data'!G159)),"",IF('Monitor Data'!G159&gt;Statistics!$C$6,"YES","NO"))</f>
        <v/>
      </c>
      <c r="D159" s="23" t="str">
        <f>IF(OR('Monitor Data'!J159="",ISBLANK('Monitor Data'!J159)),"",IF('Monitor Data'!J159&gt;Statistics!$D$6,"YES","NO"))</f>
        <v/>
      </c>
      <c r="E159" s="23" t="str">
        <f>IF(OR('Monitor Data'!K159="",ISBLANK('Monitor Data'!K159)),"",IF('Monitor Data'!K159&gt;Statistics!$E$6,"YES","NO"))</f>
        <v/>
      </c>
    </row>
    <row r="160" spans="1:5" x14ac:dyDescent="0.25">
      <c r="A160" s="4">
        <v>44355</v>
      </c>
      <c r="B160" s="23" t="str">
        <f>IF(OR('Monitor Data'!D160="",ISBLANK('Monitor Data'!D160)),"",IF('Monitor Data'!D160&gt;Statistics!$B$6,"YES","NO"))</f>
        <v/>
      </c>
      <c r="C160" s="23" t="str">
        <f>IF(OR('Monitor Data'!G160="",ISBLANK('Monitor Data'!G160)),"",IF('Monitor Data'!G160&gt;Statistics!$C$6,"YES","NO"))</f>
        <v/>
      </c>
      <c r="D160" s="23" t="str">
        <f>IF(OR('Monitor Data'!J160="",ISBLANK('Monitor Data'!J160)),"",IF('Monitor Data'!J160&gt;Statistics!$D$6,"YES","NO"))</f>
        <v/>
      </c>
      <c r="E160" s="23" t="str">
        <f>IF(OR('Monitor Data'!K160="",ISBLANK('Monitor Data'!K160)),"",IF('Monitor Data'!K160&gt;Statistics!$E$6,"YES","NO"))</f>
        <v/>
      </c>
    </row>
    <row r="161" spans="1:5" x14ac:dyDescent="0.25">
      <c r="A161" s="4">
        <v>44356</v>
      </c>
      <c r="B161" s="23" t="str">
        <f>IF(OR('Monitor Data'!D161="",ISBLANK('Monitor Data'!D161)),"",IF('Monitor Data'!D161&gt;Statistics!$B$6,"YES","NO"))</f>
        <v>NO</v>
      </c>
      <c r="C161" s="23" t="str">
        <f>IF(OR('Monitor Data'!G161="",ISBLANK('Monitor Data'!G161)),"",IF('Monitor Data'!G161&gt;Statistics!$C$6,"YES","NO"))</f>
        <v>NO</v>
      </c>
      <c r="D161" s="23" t="str">
        <f>IF(OR('Monitor Data'!J161="",ISBLANK('Monitor Data'!J161)),"",IF('Monitor Data'!J161&gt;Statistics!$D$6,"YES","NO"))</f>
        <v>NO</v>
      </c>
      <c r="E161" s="23" t="str">
        <f>IF(OR('Monitor Data'!K161="",ISBLANK('Monitor Data'!K161)),"",IF('Monitor Data'!K161&gt;Statistics!$E$6,"YES","NO"))</f>
        <v>NO</v>
      </c>
    </row>
    <row r="162" spans="1:5" x14ac:dyDescent="0.25">
      <c r="A162" s="4">
        <v>44357</v>
      </c>
      <c r="B162" s="23" t="str">
        <f>IF(OR('Monitor Data'!D162="",ISBLANK('Monitor Data'!D162)),"",IF('Monitor Data'!D162&gt;Statistics!$B$6,"YES","NO"))</f>
        <v/>
      </c>
      <c r="C162" s="23" t="str">
        <f>IF(OR('Monitor Data'!G162="",ISBLANK('Monitor Data'!G162)),"",IF('Monitor Data'!G162&gt;Statistics!$C$6,"YES","NO"))</f>
        <v/>
      </c>
      <c r="D162" s="23" t="str">
        <f>IF(OR('Monitor Data'!J162="",ISBLANK('Monitor Data'!J162)),"",IF('Monitor Data'!J162&gt;Statistics!$D$6,"YES","NO"))</f>
        <v/>
      </c>
      <c r="E162" s="23" t="str">
        <f>IF(OR('Monitor Data'!K162="",ISBLANK('Monitor Data'!K162)),"",IF('Monitor Data'!K162&gt;Statistics!$E$6,"YES","NO"))</f>
        <v/>
      </c>
    </row>
    <row r="163" spans="1:5" x14ac:dyDescent="0.25">
      <c r="A163" s="4">
        <v>44358</v>
      </c>
      <c r="B163" s="23" t="str">
        <f>IF(OR('Monitor Data'!D163="",ISBLANK('Monitor Data'!D163)),"",IF('Monitor Data'!D163&gt;Statistics!$B$6,"YES","NO"))</f>
        <v/>
      </c>
      <c r="C163" s="23" t="str">
        <f>IF(OR('Monitor Data'!G163="",ISBLANK('Monitor Data'!G163)),"",IF('Monitor Data'!G163&gt;Statistics!$C$6,"YES","NO"))</f>
        <v/>
      </c>
      <c r="D163" s="23" t="str">
        <f>IF(OR('Monitor Data'!J163="",ISBLANK('Monitor Data'!J163)),"",IF('Monitor Data'!J163&gt;Statistics!$D$6,"YES","NO"))</f>
        <v/>
      </c>
      <c r="E163" s="23" t="str">
        <f>IF(OR('Monitor Data'!K163="",ISBLANK('Monitor Data'!K163)),"",IF('Monitor Data'!K163&gt;Statistics!$E$6,"YES","NO"))</f>
        <v/>
      </c>
    </row>
    <row r="164" spans="1:5" x14ac:dyDescent="0.25">
      <c r="A164" s="4">
        <v>44359</v>
      </c>
      <c r="B164" s="23" t="str">
        <f>IF(OR('Monitor Data'!D164="",ISBLANK('Monitor Data'!D164)),"",IF('Monitor Data'!D164&gt;Statistics!$B$6,"YES","NO"))</f>
        <v>NO</v>
      </c>
      <c r="C164" s="23" t="str">
        <f>IF(OR('Monitor Data'!G164="",ISBLANK('Monitor Data'!G164)),"",IF('Monitor Data'!G164&gt;Statistics!$C$6,"YES","NO"))</f>
        <v>NO</v>
      </c>
      <c r="D164" s="23" t="str">
        <f>IF(OR('Monitor Data'!J164="",ISBLANK('Monitor Data'!J164)),"",IF('Monitor Data'!J164&gt;Statistics!$D$6,"YES","NO"))</f>
        <v>NO</v>
      </c>
      <c r="E164" s="23" t="str">
        <f>IF(OR('Monitor Data'!K164="",ISBLANK('Monitor Data'!K164)),"",IF('Monitor Data'!K164&gt;Statistics!$E$6,"YES","NO"))</f>
        <v>NO</v>
      </c>
    </row>
    <row r="165" spans="1:5" x14ac:dyDescent="0.25">
      <c r="A165" s="4">
        <v>44360</v>
      </c>
      <c r="B165" s="23" t="str">
        <f>IF(OR('Monitor Data'!D165="",ISBLANK('Monitor Data'!D165)),"",IF('Monitor Data'!D165&gt;Statistics!$B$6,"YES","NO"))</f>
        <v/>
      </c>
      <c r="C165" s="23" t="str">
        <f>IF(OR('Monitor Data'!G165="",ISBLANK('Monitor Data'!G165)),"",IF('Monitor Data'!G165&gt;Statistics!$C$6,"YES","NO"))</f>
        <v/>
      </c>
      <c r="D165" s="23" t="str">
        <f>IF(OR('Monitor Data'!J165="",ISBLANK('Monitor Data'!J165)),"",IF('Monitor Data'!J165&gt;Statistics!$D$6,"YES","NO"))</f>
        <v/>
      </c>
      <c r="E165" s="23" t="str">
        <f>IF(OR('Monitor Data'!K165="",ISBLANK('Monitor Data'!K165)),"",IF('Monitor Data'!K165&gt;Statistics!$E$6,"YES","NO"))</f>
        <v/>
      </c>
    </row>
    <row r="166" spans="1:5" x14ac:dyDescent="0.25">
      <c r="A166" s="4">
        <v>44361</v>
      </c>
      <c r="B166" s="23" t="str">
        <f>IF(OR('Monitor Data'!D166="",ISBLANK('Monitor Data'!D166)),"",IF('Monitor Data'!D166&gt;Statistics!$B$6,"YES","NO"))</f>
        <v/>
      </c>
      <c r="C166" s="23" t="str">
        <f>IF(OR('Monitor Data'!G166="",ISBLANK('Monitor Data'!G166)),"",IF('Monitor Data'!G166&gt;Statistics!$C$6,"YES","NO"))</f>
        <v/>
      </c>
      <c r="D166" s="23" t="str">
        <f>IF(OR('Monitor Data'!J166="",ISBLANK('Monitor Data'!J166)),"",IF('Monitor Data'!J166&gt;Statistics!$D$6,"YES","NO"))</f>
        <v/>
      </c>
      <c r="E166" s="23" t="str">
        <f>IF(OR('Monitor Data'!K166="",ISBLANK('Monitor Data'!K166)),"",IF('Monitor Data'!K166&gt;Statistics!$E$6,"YES","NO"))</f>
        <v/>
      </c>
    </row>
    <row r="167" spans="1:5" x14ac:dyDescent="0.25">
      <c r="A167" s="4">
        <v>44362</v>
      </c>
      <c r="B167" s="23" t="str">
        <f>IF(OR('Monitor Data'!D167="",ISBLANK('Monitor Data'!D167)),"",IF('Monitor Data'!D167&gt;Statistics!$B$6,"YES","NO"))</f>
        <v>NO</v>
      </c>
      <c r="C167" s="23" t="str">
        <f>IF(OR('Monitor Data'!G167="",ISBLANK('Monitor Data'!G167)),"",IF('Monitor Data'!G167&gt;Statistics!$C$6,"YES","NO"))</f>
        <v>NO</v>
      </c>
      <c r="D167" s="23" t="str">
        <f>IF(OR('Monitor Data'!J167="",ISBLANK('Monitor Data'!J167)),"",IF('Monitor Data'!J167&gt;Statistics!$D$6,"YES","NO"))</f>
        <v>NO</v>
      </c>
      <c r="E167" s="23" t="str">
        <f>IF(OR('Monitor Data'!K167="",ISBLANK('Monitor Data'!K167)),"",IF('Monitor Data'!K167&gt;Statistics!$E$6,"YES","NO"))</f>
        <v>NO</v>
      </c>
    </row>
    <row r="168" spans="1:5" x14ac:dyDescent="0.25">
      <c r="A168" s="4">
        <v>44363</v>
      </c>
      <c r="B168" s="23" t="str">
        <f>IF(OR('Monitor Data'!D168="",ISBLANK('Monitor Data'!D168)),"",IF('Monitor Data'!D168&gt;Statistics!$B$6,"YES","NO"))</f>
        <v/>
      </c>
      <c r="C168" s="23" t="str">
        <f>IF(OR('Monitor Data'!G168="",ISBLANK('Monitor Data'!G168)),"",IF('Monitor Data'!G168&gt;Statistics!$C$6,"YES","NO"))</f>
        <v/>
      </c>
      <c r="D168" s="23" t="str">
        <f>IF(OR('Monitor Data'!J168="",ISBLANK('Monitor Data'!J168)),"",IF('Monitor Data'!J168&gt;Statistics!$D$6,"YES","NO"))</f>
        <v/>
      </c>
      <c r="E168" s="23" t="str">
        <f>IF(OR('Monitor Data'!K168="",ISBLANK('Monitor Data'!K168)),"",IF('Monitor Data'!K168&gt;Statistics!$E$6,"YES","NO"))</f>
        <v/>
      </c>
    </row>
    <row r="169" spans="1:5" x14ac:dyDescent="0.25">
      <c r="A169" s="4">
        <v>44364</v>
      </c>
      <c r="B169" s="23" t="str">
        <f>IF(OR('Monitor Data'!D169="",ISBLANK('Monitor Data'!D169)),"",IF('Monitor Data'!D169&gt;Statistics!$B$6,"YES","NO"))</f>
        <v/>
      </c>
      <c r="C169" s="23" t="str">
        <f>IF(OR('Monitor Data'!G169="",ISBLANK('Monitor Data'!G169)),"",IF('Monitor Data'!G169&gt;Statistics!$C$6,"YES","NO"))</f>
        <v/>
      </c>
      <c r="D169" s="23" t="str">
        <f>IF(OR('Monitor Data'!J169="",ISBLANK('Monitor Data'!J169)),"",IF('Monitor Data'!J169&gt;Statistics!$D$6,"YES","NO"))</f>
        <v/>
      </c>
      <c r="E169" s="23" t="str">
        <f>IF(OR('Monitor Data'!K169="",ISBLANK('Monitor Data'!K169)),"",IF('Monitor Data'!K169&gt;Statistics!$E$6,"YES","NO"))</f>
        <v/>
      </c>
    </row>
    <row r="170" spans="1:5" x14ac:dyDescent="0.25">
      <c r="A170" s="4">
        <v>44365</v>
      </c>
      <c r="B170" s="23" t="str">
        <f>IF(OR('Monitor Data'!D170="",ISBLANK('Monitor Data'!D170)),"",IF('Monitor Data'!D170&gt;Statistics!$B$6,"YES","NO"))</f>
        <v>NO</v>
      </c>
      <c r="C170" s="23" t="str">
        <f>IF(OR('Monitor Data'!G170="",ISBLANK('Monitor Data'!G170)),"",IF('Monitor Data'!G170&gt;Statistics!$C$6,"YES","NO"))</f>
        <v>NO</v>
      </c>
      <c r="D170" s="23" t="str">
        <f>IF(OR('Monitor Data'!J170="",ISBLANK('Monitor Data'!J170)),"",IF('Monitor Data'!J170&gt;Statistics!$D$6,"YES","NO"))</f>
        <v>NO</v>
      </c>
      <c r="E170" s="23" t="str">
        <f>IF(OR('Monitor Data'!K170="",ISBLANK('Monitor Data'!K170)),"",IF('Monitor Data'!K170&gt;Statistics!$E$6,"YES","NO"))</f>
        <v>YES</v>
      </c>
    </row>
    <row r="171" spans="1:5" x14ac:dyDescent="0.25">
      <c r="A171" s="4">
        <v>44366</v>
      </c>
      <c r="B171" s="23" t="str">
        <f>IF(OR('Monitor Data'!D171="",ISBLANK('Monitor Data'!D171)),"",IF('Monitor Data'!D171&gt;Statistics!$B$6,"YES","NO"))</f>
        <v/>
      </c>
      <c r="C171" s="23" t="str">
        <f>IF(OR('Monitor Data'!G171="",ISBLANK('Monitor Data'!G171)),"",IF('Monitor Data'!G171&gt;Statistics!$C$6,"YES","NO"))</f>
        <v/>
      </c>
      <c r="D171" s="23" t="str">
        <f>IF(OR('Monitor Data'!J171="",ISBLANK('Monitor Data'!J171)),"",IF('Monitor Data'!J171&gt;Statistics!$D$6,"YES","NO"))</f>
        <v/>
      </c>
      <c r="E171" s="23" t="str">
        <f>IF(OR('Monitor Data'!K171="",ISBLANK('Monitor Data'!K171)),"",IF('Monitor Data'!K171&gt;Statistics!$E$6,"YES","NO"))</f>
        <v/>
      </c>
    </row>
    <row r="172" spans="1:5" x14ac:dyDescent="0.25">
      <c r="A172" s="4">
        <v>44367</v>
      </c>
      <c r="B172" s="23" t="str">
        <f>IF(OR('Monitor Data'!D172="",ISBLANK('Monitor Data'!D172)),"",IF('Monitor Data'!D172&gt;Statistics!$B$6,"YES","NO"))</f>
        <v/>
      </c>
      <c r="C172" s="23" t="str">
        <f>IF(OR('Monitor Data'!G172="",ISBLANK('Monitor Data'!G172)),"",IF('Monitor Data'!G172&gt;Statistics!$C$6,"YES","NO"))</f>
        <v/>
      </c>
      <c r="D172" s="23" t="str">
        <f>IF(OR('Monitor Data'!J172="",ISBLANK('Monitor Data'!J172)),"",IF('Monitor Data'!J172&gt;Statistics!$D$6,"YES","NO"))</f>
        <v/>
      </c>
      <c r="E172" s="23" t="str">
        <f>IF(OR('Monitor Data'!K172="",ISBLANK('Monitor Data'!K172)),"",IF('Monitor Data'!K172&gt;Statistics!$E$6,"YES","NO"))</f>
        <v/>
      </c>
    </row>
    <row r="173" spans="1:5" x14ac:dyDescent="0.25">
      <c r="A173" s="4">
        <v>44368</v>
      </c>
      <c r="B173" s="23" t="str">
        <f>IF(OR('Monitor Data'!D173="",ISBLANK('Monitor Data'!D173)),"",IF('Monitor Data'!D173&gt;Statistics!$B$6,"YES","NO"))</f>
        <v>NO</v>
      </c>
      <c r="C173" s="23" t="str">
        <f>IF(OR('Monitor Data'!G173="",ISBLANK('Monitor Data'!G173)),"",IF('Monitor Data'!G173&gt;Statistics!$C$6,"YES","NO"))</f>
        <v>NO</v>
      </c>
      <c r="D173" s="23" t="str">
        <f>IF(OR('Monitor Data'!J173="",ISBLANK('Monitor Data'!J173)),"",IF('Monitor Data'!J173&gt;Statistics!$D$6,"YES","NO"))</f>
        <v>NO</v>
      </c>
      <c r="E173" s="23" t="str">
        <f>IF(OR('Monitor Data'!K173="",ISBLANK('Monitor Data'!K173)),"",IF('Monitor Data'!K173&gt;Statistics!$E$6,"YES","NO"))</f>
        <v>NO</v>
      </c>
    </row>
    <row r="174" spans="1:5" x14ac:dyDescent="0.25">
      <c r="A174" s="4">
        <v>44369</v>
      </c>
      <c r="B174" s="23" t="str">
        <f>IF(OR('Monitor Data'!D174="",ISBLANK('Monitor Data'!D174)),"",IF('Monitor Data'!D174&gt;Statistics!$B$6,"YES","NO"))</f>
        <v/>
      </c>
      <c r="C174" s="23" t="str">
        <f>IF(OR('Monitor Data'!G174="",ISBLANK('Monitor Data'!G174)),"",IF('Monitor Data'!G174&gt;Statistics!$C$6,"YES","NO"))</f>
        <v/>
      </c>
      <c r="D174" s="23" t="str">
        <f>IF(OR('Monitor Data'!J174="",ISBLANK('Monitor Data'!J174)),"",IF('Monitor Data'!J174&gt;Statistics!$D$6,"YES","NO"))</f>
        <v/>
      </c>
      <c r="E174" s="23" t="str">
        <f>IF(OR('Monitor Data'!K174="",ISBLANK('Monitor Data'!K174)),"",IF('Monitor Data'!K174&gt;Statistics!$E$6,"YES","NO"))</f>
        <v/>
      </c>
    </row>
    <row r="175" spans="1:5" x14ac:dyDescent="0.25">
      <c r="A175" s="4">
        <v>44370</v>
      </c>
      <c r="B175" s="23" t="str">
        <f>IF(OR('Monitor Data'!D175="",ISBLANK('Monitor Data'!D175)),"",IF('Monitor Data'!D175&gt;Statistics!$B$6,"YES","NO"))</f>
        <v/>
      </c>
      <c r="C175" s="23" t="str">
        <f>IF(OR('Monitor Data'!G175="",ISBLANK('Monitor Data'!G175)),"",IF('Monitor Data'!G175&gt;Statistics!$C$6,"YES","NO"))</f>
        <v/>
      </c>
      <c r="D175" s="23" t="str">
        <f>IF(OR('Monitor Data'!J175="",ISBLANK('Monitor Data'!J175)),"",IF('Monitor Data'!J175&gt;Statistics!$D$6,"YES","NO"))</f>
        <v/>
      </c>
      <c r="E175" s="23" t="str">
        <f>IF(OR('Monitor Data'!K175="",ISBLANK('Monitor Data'!K175)),"",IF('Monitor Data'!K175&gt;Statistics!$E$6,"YES","NO"))</f>
        <v/>
      </c>
    </row>
    <row r="176" spans="1:5" x14ac:dyDescent="0.25">
      <c r="A176" s="4">
        <v>44371</v>
      </c>
      <c r="B176" s="23" t="str">
        <f>IF(OR('Monitor Data'!D176="",ISBLANK('Monitor Data'!D176)),"",IF('Monitor Data'!D176&gt;Statistics!$B$6,"YES","NO"))</f>
        <v>NO</v>
      </c>
      <c r="C176" s="23" t="str">
        <f>IF(OR('Monitor Data'!G176="",ISBLANK('Monitor Data'!G176)),"",IF('Monitor Data'!G176&gt;Statistics!$C$6,"YES","NO"))</f>
        <v>NO</v>
      </c>
      <c r="D176" s="23" t="str">
        <f>IF(OR('Monitor Data'!J176="",ISBLANK('Monitor Data'!J176)),"",IF('Monitor Data'!J176&gt;Statistics!$D$6,"YES","NO"))</f>
        <v>NO</v>
      </c>
      <c r="E176" s="23" t="str">
        <f>IF(OR('Monitor Data'!K176="",ISBLANK('Monitor Data'!K176)),"",IF('Monitor Data'!K176&gt;Statistics!$E$6,"YES","NO"))</f>
        <v>NO</v>
      </c>
    </row>
    <row r="177" spans="1:5" x14ac:dyDescent="0.25">
      <c r="A177" s="4">
        <v>44372</v>
      </c>
      <c r="B177" s="23" t="str">
        <f>IF(OR('Monitor Data'!D177="",ISBLANK('Monitor Data'!D177)),"",IF('Monitor Data'!D177&gt;Statistics!$B$6,"YES","NO"))</f>
        <v/>
      </c>
      <c r="C177" s="23" t="str">
        <f>IF(OR('Monitor Data'!G177="",ISBLANK('Monitor Data'!G177)),"",IF('Monitor Data'!G177&gt;Statistics!$C$6,"YES","NO"))</f>
        <v/>
      </c>
      <c r="D177" s="23" t="str">
        <f>IF(OR('Monitor Data'!J177="",ISBLANK('Monitor Data'!J177)),"",IF('Monitor Data'!J177&gt;Statistics!$D$6,"YES","NO"))</f>
        <v/>
      </c>
      <c r="E177" s="23" t="str">
        <f>IF(OR('Monitor Data'!K177="",ISBLANK('Monitor Data'!K177)),"",IF('Monitor Data'!K177&gt;Statistics!$E$6,"YES","NO"))</f>
        <v/>
      </c>
    </row>
    <row r="178" spans="1:5" x14ac:dyDescent="0.25">
      <c r="A178" s="4">
        <v>44373</v>
      </c>
      <c r="B178" s="23" t="str">
        <f>IF(OR('Monitor Data'!D178="",ISBLANK('Monitor Data'!D178)),"",IF('Monitor Data'!D178&gt;Statistics!$B$6,"YES","NO"))</f>
        <v/>
      </c>
      <c r="C178" s="23" t="str">
        <f>IF(OR('Monitor Data'!G178="",ISBLANK('Monitor Data'!G178)),"",IF('Monitor Data'!G178&gt;Statistics!$C$6,"YES","NO"))</f>
        <v/>
      </c>
      <c r="D178" s="23" t="str">
        <f>IF(OR('Monitor Data'!J178="",ISBLANK('Monitor Data'!J178)),"",IF('Monitor Data'!J178&gt;Statistics!$D$6,"YES","NO"))</f>
        <v/>
      </c>
      <c r="E178" s="23" t="str">
        <f>IF(OR('Monitor Data'!K178="",ISBLANK('Monitor Data'!K178)),"",IF('Monitor Data'!K178&gt;Statistics!$E$6,"YES","NO"))</f>
        <v/>
      </c>
    </row>
    <row r="179" spans="1:5" x14ac:dyDescent="0.25">
      <c r="A179" s="4">
        <v>44374</v>
      </c>
      <c r="B179" s="23" t="str">
        <f>IF(OR('Monitor Data'!D179="",ISBLANK('Monitor Data'!D179)),"",IF('Monitor Data'!D179&gt;Statistics!$B$6,"YES","NO"))</f>
        <v>NO</v>
      </c>
      <c r="C179" s="23" t="str">
        <f>IF(OR('Monitor Data'!G179="",ISBLANK('Monitor Data'!G179)),"",IF('Monitor Data'!G179&gt;Statistics!$C$6,"YES","NO"))</f>
        <v>NO</v>
      </c>
      <c r="D179" s="23" t="str">
        <f>IF(OR('Monitor Data'!J179="",ISBLANK('Monitor Data'!J179)),"",IF('Monitor Data'!J179&gt;Statistics!$D$6,"YES","NO"))</f>
        <v>NO</v>
      </c>
      <c r="E179" s="23" t="str">
        <f>IF(OR('Monitor Data'!K179="",ISBLANK('Monitor Data'!K179)),"",IF('Monitor Data'!K179&gt;Statistics!$E$6,"YES","NO"))</f>
        <v>NO</v>
      </c>
    </row>
    <row r="180" spans="1:5" x14ac:dyDescent="0.25">
      <c r="A180" s="4">
        <v>44375</v>
      </c>
      <c r="B180" s="23" t="str">
        <f>IF(OR('Monitor Data'!D180="",ISBLANK('Monitor Data'!D180)),"",IF('Monitor Data'!D180&gt;Statistics!$B$6,"YES","NO"))</f>
        <v/>
      </c>
      <c r="C180" s="23" t="str">
        <f>IF(OR('Monitor Data'!G180="",ISBLANK('Monitor Data'!G180)),"",IF('Monitor Data'!G180&gt;Statistics!$C$6,"YES","NO"))</f>
        <v/>
      </c>
      <c r="D180" s="23" t="str">
        <f>IF(OR('Monitor Data'!J180="",ISBLANK('Monitor Data'!J180)),"",IF('Monitor Data'!J180&gt;Statistics!$D$6,"YES","NO"))</f>
        <v/>
      </c>
      <c r="E180" s="23" t="str">
        <f>IF(OR('Monitor Data'!K180="",ISBLANK('Monitor Data'!K180)),"",IF('Monitor Data'!K180&gt;Statistics!$E$6,"YES","NO"))</f>
        <v/>
      </c>
    </row>
    <row r="181" spans="1:5" x14ac:dyDescent="0.25">
      <c r="A181" s="4">
        <v>44376</v>
      </c>
      <c r="B181" s="23" t="str">
        <f>IF(OR('Monitor Data'!D181="",ISBLANK('Monitor Data'!D181)),"",IF('Monitor Data'!D181&gt;Statistics!$B$6,"YES","NO"))</f>
        <v/>
      </c>
      <c r="C181" s="23" t="str">
        <f>IF(OR('Monitor Data'!G181="",ISBLANK('Monitor Data'!G181)),"",IF('Monitor Data'!G181&gt;Statistics!$C$6,"YES","NO"))</f>
        <v/>
      </c>
      <c r="D181" s="23" t="str">
        <f>IF(OR('Monitor Data'!J181="",ISBLANK('Monitor Data'!J181)),"",IF('Monitor Data'!J181&gt;Statistics!$D$6,"YES","NO"))</f>
        <v/>
      </c>
      <c r="E181" s="23" t="str">
        <f>IF(OR('Monitor Data'!K181="",ISBLANK('Monitor Data'!K181)),"",IF('Monitor Data'!K181&gt;Statistics!$E$6,"YES","NO"))</f>
        <v/>
      </c>
    </row>
    <row r="182" spans="1:5" x14ac:dyDescent="0.25">
      <c r="A182" s="4">
        <v>44377</v>
      </c>
      <c r="B182" s="23" t="str">
        <f>IF(OR('Monitor Data'!D182="",ISBLANK('Monitor Data'!D182)),"",IF('Monitor Data'!D182&gt;Statistics!$B$6,"YES","NO"))</f>
        <v>NO</v>
      </c>
      <c r="C182" s="23" t="str">
        <f>IF(OR('Monitor Data'!G182="",ISBLANK('Monitor Data'!G182)),"",IF('Monitor Data'!G182&gt;Statistics!$C$6,"YES","NO"))</f>
        <v>NO</v>
      </c>
      <c r="D182" s="23" t="str">
        <f>IF(OR('Monitor Data'!J182="",ISBLANK('Monitor Data'!J182)),"",IF('Monitor Data'!J182&gt;Statistics!$D$6,"YES","NO"))</f>
        <v/>
      </c>
      <c r="E182" s="23" t="str">
        <f>IF(OR('Monitor Data'!K182="",ISBLANK('Monitor Data'!K182)),"",IF('Monitor Data'!K182&gt;Statistics!$E$6,"YES","NO"))</f>
        <v>NO</v>
      </c>
    </row>
    <row r="183" spans="1:5" x14ac:dyDescent="0.25">
      <c r="A183" s="4">
        <v>44378</v>
      </c>
      <c r="B183" s="23" t="str">
        <f>IF(OR('Monitor Data'!D183="",ISBLANK('Monitor Data'!D183)),"",IF('Monitor Data'!D183&gt;Statistics!$B$6,"YES","NO"))</f>
        <v/>
      </c>
      <c r="C183" s="23" t="str">
        <f>IF(OR('Monitor Data'!G183="",ISBLANK('Monitor Data'!G183)),"",IF('Monitor Data'!G183&gt;Statistics!$C$6,"YES","NO"))</f>
        <v/>
      </c>
      <c r="D183" s="23" t="str">
        <f>IF(OR('Monitor Data'!J183="",ISBLANK('Monitor Data'!J183)),"",IF('Monitor Data'!J183&gt;Statistics!$D$6,"YES","NO"))</f>
        <v>NO</v>
      </c>
      <c r="E183" s="23" t="str">
        <f>IF(OR('Monitor Data'!K183="",ISBLANK('Monitor Data'!K183)),"",IF('Monitor Data'!K183&gt;Statistics!$E$6,"YES","NO"))</f>
        <v/>
      </c>
    </row>
    <row r="184" spans="1:5" x14ac:dyDescent="0.25">
      <c r="A184" s="4">
        <v>44379</v>
      </c>
      <c r="B184" s="23" t="str">
        <f>IF(OR('Monitor Data'!D184="",ISBLANK('Monitor Data'!D184)),"",IF('Monitor Data'!D184&gt;Statistics!$B$6,"YES","NO"))</f>
        <v/>
      </c>
      <c r="C184" s="23" t="str">
        <f>IF(OR('Monitor Data'!G184="",ISBLANK('Monitor Data'!G184)),"",IF('Monitor Data'!G184&gt;Statistics!$C$6,"YES","NO"))</f>
        <v/>
      </c>
      <c r="D184" s="23" t="str">
        <f>IF(OR('Monitor Data'!J184="",ISBLANK('Monitor Data'!J184)),"",IF('Monitor Data'!J184&gt;Statistics!$D$6,"YES","NO"))</f>
        <v/>
      </c>
      <c r="E184" s="23" t="str">
        <f>IF(OR('Monitor Data'!K184="",ISBLANK('Monitor Data'!K184)),"",IF('Monitor Data'!K184&gt;Statistics!$E$6,"YES","NO"))</f>
        <v/>
      </c>
    </row>
    <row r="185" spans="1:5" x14ac:dyDescent="0.25">
      <c r="A185" s="4">
        <v>44380</v>
      </c>
      <c r="B185" s="23" t="str">
        <f>IF(OR('Monitor Data'!D185="",ISBLANK('Monitor Data'!D185)),"",IF('Monitor Data'!D185&gt;Statistics!$B$6,"YES","NO"))</f>
        <v>NO</v>
      </c>
      <c r="C185" s="23" t="str">
        <f>IF(OR('Monitor Data'!G185="",ISBLANK('Monitor Data'!G185)),"",IF('Monitor Data'!G185&gt;Statistics!$C$6,"YES","NO"))</f>
        <v>NO</v>
      </c>
      <c r="D185" s="23" t="str">
        <f>IF(OR('Monitor Data'!J185="",ISBLANK('Monitor Data'!J185)),"",IF('Monitor Data'!J185&gt;Statistics!$D$6,"YES","NO"))</f>
        <v>YES</v>
      </c>
      <c r="E185" s="23" t="str">
        <f>IF(OR('Monitor Data'!K185="",ISBLANK('Monitor Data'!K185)),"",IF('Monitor Data'!K185&gt;Statistics!$E$6,"YES","NO"))</f>
        <v>NO</v>
      </c>
    </row>
    <row r="186" spans="1:5" x14ac:dyDescent="0.25">
      <c r="A186" s="4">
        <v>44381</v>
      </c>
      <c r="B186" s="23" t="str">
        <f>IF(OR('Monitor Data'!D186="",ISBLANK('Monitor Data'!D186)),"",IF('Monitor Data'!D186&gt;Statistics!$B$6,"YES","NO"))</f>
        <v/>
      </c>
      <c r="C186" s="23" t="str">
        <f>IF(OR('Monitor Data'!G186="",ISBLANK('Monitor Data'!G186)),"",IF('Monitor Data'!G186&gt;Statistics!$C$6,"YES","NO"))</f>
        <v/>
      </c>
      <c r="D186" s="23" t="str">
        <f>IF(OR('Monitor Data'!J186="",ISBLANK('Monitor Data'!J186)),"",IF('Monitor Data'!J186&gt;Statistics!$D$6,"YES","NO"))</f>
        <v/>
      </c>
      <c r="E186" s="23" t="str">
        <f>IF(OR('Monitor Data'!K186="",ISBLANK('Monitor Data'!K186)),"",IF('Monitor Data'!K186&gt;Statistics!$E$6,"YES","NO"))</f>
        <v/>
      </c>
    </row>
    <row r="187" spans="1:5" x14ac:dyDescent="0.25">
      <c r="A187" s="4">
        <v>44382</v>
      </c>
      <c r="B187" s="23" t="str">
        <f>IF(OR('Monitor Data'!D187="",ISBLANK('Monitor Data'!D187)),"",IF('Monitor Data'!D187&gt;Statistics!$B$6,"YES","NO"))</f>
        <v/>
      </c>
      <c r="C187" s="23" t="str">
        <f>IF(OR('Monitor Data'!G187="",ISBLANK('Monitor Data'!G187)),"",IF('Monitor Data'!G187&gt;Statistics!$C$6,"YES","NO"))</f>
        <v/>
      </c>
      <c r="D187" s="23" t="str">
        <f>IF(OR('Monitor Data'!J187="",ISBLANK('Monitor Data'!J187)),"",IF('Monitor Data'!J187&gt;Statistics!$D$6,"YES","NO"))</f>
        <v/>
      </c>
      <c r="E187" s="23" t="str">
        <f>IF(OR('Monitor Data'!K187="",ISBLANK('Monitor Data'!K187)),"",IF('Monitor Data'!K187&gt;Statistics!$E$6,"YES","NO"))</f>
        <v/>
      </c>
    </row>
    <row r="188" spans="1:5" x14ac:dyDescent="0.25">
      <c r="A188" s="4">
        <v>44383</v>
      </c>
      <c r="B188" s="23" t="str">
        <f>IF(OR('Monitor Data'!D188="",ISBLANK('Monitor Data'!D188)),"",IF('Monitor Data'!D188&gt;Statistics!$B$6,"YES","NO"))</f>
        <v>NO</v>
      </c>
      <c r="C188" s="23" t="str">
        <f>IF(OR('Monitor Data'!G188="",ISBLANK('Monitor Data'!G188)),"",IF('Monitor Data'!G188&gt;Statistics!$C$6,"YES","NO"))</f>
        <v>NO</v>
      </c>
      <c r="D188" s="23" t="str">
        <f>IF(OR('Monitor Data'!J188="",ISBLANK('Monitor Data'!J188)),"",IF('Monitor Data'!J188&gt;Statistics!$D$6,"YES","NO"))</f>
        <v>NO</v>
      </c>
      <c r="E188" s="23" t="str">
        <f>IF(OR('Monitor Data'!K188="",ISBLANK('Monitor Data'!K188)),"",IF('Monitor Data'!K188&gt;Statistics!$E$6,"YES","NO"))</f>
        <v>NO</v>
      </c>
    </row>
    <row r="189" spans="1:5" x14ac:dyDescent="0.25">
      <c r="A189" s="4">
        <v>44384</v>
      </c>
      <c r="B189" s="23" t="str">
        <f>IF(OR('Monitor Data'!D189="",ISBLANK('Monitor Data'!D189)),"",IF('Monitor Data'!D189&gt;Statistics!$B$6,"YES","NO"))</f>
        <v/>
      </c>
      <c r="C189" s="23" t="str">
        <f>IF(OR('Monitor Data'!G189="",ISBLANK('Monitor Data'!G189)),"",IF('Monitor Data'!G189&gt;Statistics!$C$6,"YES","NO"))</f>
        <v/>
      </c>
      <c r="D189" s="23" t="str">
        <f>IF(OR('Monitor Data'!J189="",ISBLANK('Monitor Data'!J189)),"",IF('Monitor Data'!J189&gt;Statistics!$D$6,"YES","NO"))</f>
        <v/>
      </c>
      <c r="E189" s="23" t="str">
        <f>IF(OR('Monitor Data'!K189="",ISBLANK('Monitor Data'!K189)),"",IF('Monitor Data'!K189&gt;Statistics!$E$6,"YES","NO"))</f>
        <v/>
      </c>
    </row>
    <row r="190" spans="1:5" x14ac:dyDescent="0.25">
      <c r="A190" s="4">
        <v>44385</v>
      </c>
      <c r="B190" s="23" t="str">
        <f>IF(OR('Monitor Data'!D190="",ISBLANK('Monitor Data'!D190)),"",IF('Monitor Data'!D190&gt;Statistics!$B$6,"YES","NO"))</f>
        <v/>
      </c>
      <c r="C190" s="23" t="str">
        <f>IF(OR('Monitor Data'!G190="",ISBLANK('Monitor Data'!G190)),"",IF('Monitor Data'!G190&gt;Statistics!$C$6,"YES","NO"))</f>
        <v/>
      </c>
      <c r="D190" s="23" t="str">
        <f>IF(OR('Monitor Data'!J190="",ISBLANK('Monitor Data'!J190)),"",IF('Monitor Data'!J190&gt;Statistics!$D$6,"YES","NO"))</f>
        <v/>
      </c>
      <c r="E190" s="23" t="str">
        <f>IF(OR('Monitor Data'!K190="",ISBLANK('Monitor Data'!K190)),"",IF('Monitor Data'!K190&gt;Statistics!$E$6,"YES","NO"))</f>
        <v/>
      </c>
    </row>
    <row r="191" spans="1:5" x14ac:dyDescent="0.25">
      <c r="A191" s="4">
        <v>44386</v>
      </c>
      <c r="B191" s="23" t="str">
        <f>IF(OR('Monitor Data'!D191="",ISBLANK('Monitor Data'!D191)),"",IF('Monitor Data'!D191&gt;Statistics!$B$6,"YES","NO"))</f>
        <v>NO</v>
      </c>
      <c r="C191" s="23" t="str">
        <f>IF(OR('Monitor Data'!G191="",ISBLANK('Monitor Data'!G191)),"",IF('Monitor Data'!G191&gt;Statistics!$C$6,"YES","NO"))</f>
        <v>NO</v>
      </c>
      <c r="D191" s="23" t="str">
        <f>IF(OR('Monitor Data'!J191="",ISBLANK('Monitor Data'!J191)),"",IF('Monitor Data'!J191&gt;Statistics!$D$6,"YES","NO"))</f>
        <v>NO</v>
      </c>
      <c r="E191" s="23" t="str">
        <f>IF(OR('Monitor Data'!K191="",ISBLANK('Monitor Data'!K191)),"",IF('Monitor Data'!K191&gt;Statistics!$E$6,"YES","NO"))</f>
        <v>NO</v>
      </c>
    </row>
    <row r="192" spans="1:5" x14ac:dyDescent="0.25">
      <c r="A192" s="4">
        <v>44387</v>
      </c>
      <c r="B192" s="23" t="str">
        <f>IF(OR('Monitor Data'!D192="",ISBLANK('Monitor Data'!D192)),"",IF('Monitor Data'!D192&gt;Statistics!$B$6,"YES","NO"))</f>
        <v/>
      </c>
      <c r="C192" s="23" t="str">
        <f>IF(OR('Monitor Data'!G192="",ISBLANK('Monitor Data'!G192)),"",IF('Monitor Data'!G192&gt;Statistics!$C$6,"YES","NO"))</f>
        <v/>
      </c>
      <c r="D192" s="23" t="str">
        <f>IF(OR('Monitor Data'!J192="",ISBLANK('Monitor Data'!J192)),"",IF('Monitor Data'!J192&gt;Statistics!$D$6,"YES","NO"))</f>
        <v/>
      </c>
      <c r="E192" s="23" t="str">
        <f>IF(OR('Monitor Data'!K192="",ISBLANK('Monitor Data'!K192)),"",IF('Monitor Data'!K192&gt;Statistics!$E$6,"YES","NO"))</f>
        <v/>
      </c>
    </row>
    <row r="193" spans="1:5" x14ac:dyDescent="0.25">
      <c r="A193" s="4">
        <v>44388</v>
      </c>
      <c r="B193" s="23" t="str">
        <f>IF(OR('Monitor Data'!D193="",ISBLANK('Monitor Data'!D193)),"",IF('Monitor Data'!D193&gt;Statistics!$B$6,"YES","NO"))</f>
        <v/>
      </c>
      <c r="C193" s="23" t="str">
        <f>IF(OR('Monitor Data'!G193="",ISBLANK('Monitor Data'!G193)),"",IF('Monitor Data'!G193&gt;Statistics!$C$6,"YES","NO"))</f>
        <v/>
      </c>
      <c r="D193" s="23" t="str">
        <f>IF(OR('Monitor Data'!J193="",ISBLANK('Monitor Data'!J193)),"",IF('Monitor Data'!J193&gt;Statistics!$D$6,"YES","NO"))</f>
        <v/>
      </c>
      <c r="E193" s="23" t="str">
        <f>IF(OR('Monitor Data'!K193="",ISBLANK('Monitor Data'!K193)),"",IF('Monitor Data'!K193&gt;Statistics!$E$6,"YES","NO"))</f>
        <v/>
      </c>
    </row>
    <row r="194" spans="1:5" x14ac:dyDescent="0.25">
      <c r="A194" s="4">
        <v>44389</v>
      </c>
      <c r="B194" s="23" t="str">
        <f>IF(OR('Monitor Data'!D194="",ISBLANK('Monitor Data'!D194)),"",IF('Monitor Data'!D194&gt;Statistics!$B$6,"YES","NO"))</f>
        <v>NO</v>
      </c>
      <c r="C194" s="23" t="str">
        <f>IF(OR('Monitor Data'!G194="",ISBLANK('Monitor Data'!G194)),"",IF('Monitor Data'!G194&gt;Statistics!$C$6,"YES","NO"))</f>
        <v>NO</v>
      </c>
      <c r="D194" s="23" t="str">
        <f>IF(OR('Monitor Data'!J194="",ISBLANK('Monitor Data'!J194)),"",IF('Monitor Data'!J194&gt;Statistics!$D$6,"YES","NO"))</f>
        <v>NO</v>
      </c>
      <c r="E194" s="23" t="str">
        <f>IF(OR('Monitor Data'!K194="",ISBLANK('Monitor Data'!K194)),"",IF('Monitor Data'!K194&gt;Statistics!$E$6,"YES","NO"))</f>
        <v>NO</v>
      </c>
    </row>
    <row r="195" spans="1:5" x14ac:dyDescent="0.25">
      <c r="A195" s="4">
        <v>44390</v>
      </c>
      <c r="B195" s="23" t="str">
        <f>IF(OR('Monitor Data'!D195="",ISBLANK('Monitor Data'!D195)),"",IF('Monitor Data'!D195&gt;Statistics!$B$6,"YES","NO"))</f>
        <v/>
      </c>
      <c r="C195" s="23" t="str">
        <f>IF(OR('Monitor Data'!G195="",ISBLANK('Monitor Data'!G195)),"",IF('Monitor Data'!G195&gt;Statistics!$C$6,"YES","NO"))</f>
        <v/>
      </c>
      <c r="D195" s="23" t="str">
        <f>IF(OR('Monitor Data'!J195="",ISBLANK('Monitor Data'!J195)),"",IF('Monitor Data'!J195&gt;Statistics!$D$6,"YES","NO"))</f>
        <v/>
      </c>
      <c r="E195" s="23" t="str">
        <f>IF(OR('Monitor Data'!K195="",ISBLANK('Monitor Data'!K195)),"",IF('Monitor Data'!K195&gt;Statistics!$E$6,"YES","NO"))</f>
        <v/>
      </c>
    </row>
    <row r="196" spans="1:5" x14ac:dyDescent="0.25">
      <c r="A196" s="4">
        <v>44391</v>
      </c>
      <c r="B196" s="23" t="str">
        <f>IF(OR('Monitor Data'!D196="",ISBLANK('Monitor Data'!D196)),"",IF('Monitor Data'!D196&gt;Statistics!$B$6,"YES","NO"))</f>
        <v/>
      </c>
      <c r="C196" s="23" t="str">
        <f>IF(OR('Monitor Data'!G196="",ISBLANK('Monitor Data'!G196)),"",IF('Monitor Data'!G196&gt;Statistics!$C$6,"YES","NO"))</f>
        <v/>
      </c>
      <c r="D196" s="23" t="str">
        <f>IF(OR('Monitor Data'!J196="",ISBLANK('Monitor Data'!J196)),"",IF('Monitor Data'!J196&gt;Statistics!$D$6,"YES","NO"))</f>
        <v/>
      </c>
      <c r="E196" s="23" t="str">
        <f>IF(OR('Monitor Data'!K196="",ISBLANK('Monitor Data'!K196)),"",IF('Monitor Data'!K196&gt;Statistics!$E$6,"YES","NO"))</f>
        <v/>
      </c>
    </row>
    <row r="197" spans="1:5" x14ac:dyDescent="0.25">
      <c r="A197" s="4">
        <v>44392</v>
      </c>
      <c r="B197" s="23" t="str">
        <f>IF(OR('Monitor Data'!D197="",ISBLANK('Monitor Data'!D197)),"",IF('Monitor Data'!D197&gt;Statistics!$B$6,"YES","NO"))</f>
        <v>NO</v>
      </c>
      <c r="C197" s="23" t="str">
        <f>IF(OR('Monitor Data'!G197="",ISBLANK('Monitor Data'!G197)),"",IF('Monitor Data'!G197&gt;Statistics!$C$6,"YES","NO"))</f>
        <v>NO</v>
      </c>
      <c r="D197" s="23" t="str">
        <f>IF(OR('Monitor Data'!J197="",ISBLANK('Monitor Data'!J197)),"",IF('Monitor Data'!J197&gt;Statistics!$D$6,"YES","NO"))</f>
        <v>NO</v>
      </c>
      <c r="E197" s="23" t="str">
        <f>IF(OR('Monitor Data'!K197="",ISBLANK('Monitor Data'!K197)),"",IF('Monitor Data'!K197&gt;Statistics!$E$6,"YES","NO"))</f>
        <v>NO</v>
      </c>
    </row>
    <row r="198" spans="1:5" x14ac:dyDescent="0.25">
      <c r="A198" s="4">
        <v>44393</v>
      </c>
      <c r="B198" s="23" t="str">
        <f>IF(OR('Monitor Data'!D198="",ISBLANK('Monitor Data'!D198)),"",IF('Monitor Data'!D198&gt;Statistics!$B$6,"YES","NO"))</f>
        <v/>
      </c>
      <c r="C198" s="23" t="str">
        <f>IF(OR('Monitor Data'!G198="",ISBLANK('Monitor Data'!G198)),"",IF('Monitor Data'!G198&gt;Statistics!$C$6,"YES","NO"))</f>
        <v/>
      </c>
      <c r="D198" s="23" t="str">
        <f>IF(OR('Monitor Data'!J198="",ISBLANK('Monitor Data'!J198)),"",IF('Monitor Data'!J198&gt;Statistics!$D$6,"YES","NO"))</f>
        <v/>
      </c>
      <c r="E198" s="23" t="str">
        <f>IF(OR('Monitor Data'!K198="",ISBLANK('Monitor Data'!K198)),"",IF('Monitor Data'!K198&gt;Statistics!$E$6,"YES","NO"))</f>
        <v/>
      </c>
    </row>
    <row r="199" spans="1:5" x14ac:dyDescent="0.25">
      <c r="A199" s="4">
        <v>44394</v>
      </c>
      <c r="B199" s="23" t="str">
        <f>IF(OR('Monitor Data'!D199="",ISBLANK('Monitor Data'!D199)),"",IF('Monitor Data'!D199&gt;Statistics!$B$6,"YES","NO"))</f>
        <v/>
      </c>
      <c r="C199" s="23" t="str">
        <f>IF(OR('Monitor Data'!G199="",ISBLANK('Monitor Data'!G199)),"",IF('Monitor Data'!G199&gt;Statistics!$C$6,"YES","NO"))</f>
        <v/>
      </c>
      <c r="D199" s="23" t="str">
        <f>IF(OR('Monitor Data'!J199="",ISBLANK('Monitor Data'!J199)),"",IF('Monitor Data'!J199&gt;Statistics!$D$6,"YES","NO"))</f>
        <v/>
      </c>
      <c r="E199" s="23" t="str">
        <f>IF(OR('Monitor Data'!K199="",ISBLANK('Monitor Data'!K199)),"",IF('Monitor Data'!K199&gt;Statistics!$E$6,"YES","NO"))</f>
        <v/>
      </c>
    </row>
    <row r="200" spans="1:5" x14ac:dyDescent="0.25">
      <c r="A200" s="4">
        <v>44395</v>
      </c>
      <c r="B200" s="23" t="str">
        <f>IF(OR('Monitor Data'!D200="",ISBLANK('Monitor Data'!D200)),"",IF('Monitor Data'!D200&gt;Statistics!$B$6,"YES","NO"))</f>
        <v>NO</v>
      </c>
      <c r="C200" s="23" t="str">
        <f>IF(OR('Monitor Data'!G200="",ISBLANK('Monitor Data'!G200)),"",IF('Monitor Data'!G200&gt;Statistics!$C$6,"YES","NO"))</f>
        <v>NO</v>
      </c>
      <c r="D200" s="23" t="str">
        <f>IF(OR('Monitor Data'!J200="",ISBLANK('Monitor Data'!J200)),"",IF('Monitor Data'!J200&gt;Statistics!$D$6,"YES","NO"))</f>
        <v>NO</v>
      </c>
      <c r="E200" s="23" t="str">
        <f>IF(OR('Monitor Data'!K200="",ISBLANK('Monitor Data'!K200)),"",IF('Monitor Data'!K200&gt;Statistics!$E$6,"YES","NO"))</f>
        <v>NO</v>
      </c>
    </row>
    <row r="201" spans="1:5" x14ac:dyDescent="0.25">
      <c r="A201" s="4">
        <v>44396</v>
      </c>
      <c r="B201" s="23" t="str">
        <f>IF(OR('Monitor Data'!D201="",ISBLANK('Monitor Data'!D201)),"",IF('Monitor Data'!D201&gt;Statistics!$B$6,"YES","NO"))</f>
        <v/>
      </c>
      <c r="C201" s="23" t="str">
        <f>IF(OR('Monitor Data'!G201="",ISBLANK('Monitor Data'!G201)),"",IF('Monitor Data'!G201&gt;Statistics!$C$6,"YES","NO"))</f>
        <v/>
      </c>
      <c r="D201" s="23" t="str">
        <f>IF(OR('Monitor Data'!J201="",ISBLANK('Monitor Data'!J201)),"",IF('Monitor Data'!J201&gt;Statistics!$D$6,"YES","NO"))</f>
        <v/>
      </c>
      <c r="E201" s="23" t="str">
        <f>IF(OR('Monitor Data'!K201="",ISBLANK('Monitor Data'!K201)),"",IF('Monitor Data'!K201&gt;Statistics!$E$6,"YES","NO"))</f>
        <v/>
      </c>
    </row>
    <row r="202" spans="1:5" x14ac:dyDescent="0.25">
      <c r="A202" s="4">
        <v>44397</v>
      </c>
      <c r="B202" s="23" t="str">
        <f>IF(OR('Monitor Data'!D202="",ISBLANK('Monitor Data'!D202)),"",IF('Monitor Data'!D202&gt;Statistics!$B$6,"YES","NO"))</f>
        <v/>
      </c>
      <c r="C202" s="23" t="str">
        <f>IF(OR('Monitor Data'!G202="",ISBLANK('Monitor Data'!G202)),"",IF('Monitor Data'!G202&gt;Statistics!$C$6,"YES","NO"))</f>
        <v/>
      </c>
      <c r="D202" s="23" t="str">
        <f>IF(OR('Monitor Data'!J202="",ISBLANK('Monitor Data'!J202)),"",IF('Monitor Data'!J202&gt;Statistics!$D$6,"YES","NO"))</f>
        <v/>
      </c>
      <c r="E202" s="23" t="str">
        <f>IF(OR('Monitor Data'!K202="",ISBLANK('Monitor Data'!K202)),"",IF('Monitor Data'!K202&gt;Statistics!$E$6,"YES","NO"))</f>
        <v/>
      </c>
    </row>
    <row r="203" spans="1:5" x14ac:dyDescent="0.25">
      <c r="A203" s="4">
        <v>44398</v>
      </c>
      <c r="B203" s="23" t="str">
        <f>IF(OR('Monitor Data'!D203="",ISBLANK('Monitor Data'!D203)),"",IF('Monitor Data'!D203&gt;Statistics!$B$6,"YES","NO"))</f>
        <v>NO</v>
      </c>
      <c r="C203" s="23" t="str">
        <f>IF(OR('Monitor Data'!G203="",ISBLANK('Monitor Data'!G203)),"",IF('Monitor Data'!G203&gt;Statistics!$C$6,"YES","NO"))</f>
        <v>NO</v>
      </c>
      <c r="D203" s="23" t="str">
        <f>IF(OR('Monitor Data'!J203="",ISBLANK('Monitor Data'!J203)),"",IF('Monitor Data'!J203&gt;Statistics!$D$6,"YES","NO"))</f>
        <v>YES</v>
      </c>
      <c r="E203" s="23" t="str">
        <f>IF(OR('Monitor Data'!K203="",ISBLANK('Monitor Data'!K203)),"",IF('Monitor Data'!K203&gt;Statistics!$E$6,"YES","NO"))</f>
        <v>YES</v>
      </c>
    </row>
    <row r="204" spans="1:5" x14ac:dyDescent="0.25">
      <c r="A204" s="4">
        <v>44399</v>
      </c>
      <c r="B204" s="23" t="str">
        <f>IF(OR('Monitor Data'!D204="",ISBLANK('Monitor Data'!D204)),"",IF('Monitor Data'!D204&gt;Statistics!$B$6,"YES","NO"))</f>
        <v/>
      </c>
      <c r="C204" s="23" t="str">
        <f>IF(OR('Monitor Data'!G204="",ISBLANK('Monitor Data'!G204)),"",IF('Monitor Data'!G204&gt;Statistics!$C$6,"YES","NO"))</f>
        <v/>
      </c>
      <c r="D204" s="23" t="str">
        <f>IF(OR('Monitor Data'!J204="",ISBLANK('Monitor Data'!J204)),"",IF('Monitor Data'!J204&gt;Statistics!$D$6,"YES","NO"))</f>
        <v/>
      </c>
      <c r="E204" s="23" t="str">
        <f>IF(OR('Monitor Data'!K204="",ISBLANK('Monitor Data'!K204)),"",IF('Monitor Data'!K204&gt;Statistics!$E$6,"YES","NO"))</f>
        <v/>
      </c>
    </row>
    <row r="205" spans="1:5" x14ac:dyDescent="0.25">
      <c r="A205" s="4">
        <v>44400</v>
      </c>
      <c r="B205" s="23" t="str">
        <f>IF(OR('Monitor Data'!D205="",ISBLANK('Monitor Data'!D205)),"",IF('Monitor Data'!D205&gt;Statistics!$B$6,"YES","NO"))</f>
        <v/>
      </c>
      <c r="C205" s="23" t="str">
        <f>IF(OR('Monitor Data'!G205="",ISBLANK('Monitor Data'!G205)),"",IF('Monitor Data'!G205&gt;Statistics!$C$6,"YES","NO"))</f>
        <v/>
      </c>
      <c r="D205" s="23" t="str">
        <f>IF(OR('Monitor Data'!J205="",ISBLANK('Monitor Data'!J205)),"",IF('Monitor Data'!J205&gt;Statistics!$D$6,"YES","NO"))</f>
        <v/>
      </c>
      <c r="E205" s="23" t="str">
        <f>IF(OR('Monitor Data'!K205="",ISBLANK('Monitor Data'!K205)),"",IF('Monitor Data'!K205&gt;Statistics!$E$6,"YES","NO"))</f>
        <v/>
      </c>
    </row>
    <row r="206" spans="1:5" x14ac:dyDescent="0.25">
      <c r="A206" s="4">
        <v>44401</v>
      </c>
      <c r="B206" s="23" t="str">
        <f>IF(OR('Monitor Data'!D206="",ISBLANK('Monitor Data'!D206)),"",IF('Monitor Data'!D206&gt;Statistics!$B$6,"YES","NO"))</f>
        <v>NO</v>
      </c>
      <c r="C206" s="23" t="str">
        <f>IF(OR('Monitor Data'!G206="",ISBLANK('Monitor Data'!G206)),"",IF('Monitor Data'!G206&gt;Statistics!$C$6,"YES","NO"))</f>
        <v>NO</v>
      </c>
      <c r="D206" s="23" t="str">
        <f>IF(OR('Monitor Data'!J206="",ISBLANK('Monitor Data'!J206)),"",IF('Monitor Data'!J206&gt;Statistics!$D$6,"YES","NO"))</f>
        <v>YES</v>
      </c>
      <c r="E206" s="23" t="str">
        <f>IF(OR('Monitor Data'!K206="",ISBLANK('Monitor Data'!K206)),"",IF('Monitor Data'!K206&gt;Statistics!$E$6,"YES","NO"))</f>
        <v/>
      </c>
    </row>
    <row r="207" spans="1:5" x14ac:dyDescent="0.25">
      <c r="A207" s="4">
        <v>44402</v>
      </c>
      <c r="B207" s="23" t="str">
        <f>IF(OR('Monitor Data'!D207="",ISBLANK('Monitor Data'!D207)),"",IF('Monitor Data'!D207&gt;Statistics!$B$6,"YES","NO"))</f>
        <v/>
      </c>
      <c r="C207" s="23" t="str">
        <f>IF(OR('Monitor Data'!G207="",ISBLANK('Monitor Data'!G207)),"",IF('Monitor Data'!G207&gt;Statistics!$C$6,"YES","NO"))</f>
        <v/>
      </c>
      <c r="D207" s="23" t="str">
        <f>IF(OR('Monitor Data'!J207="",ISBLANK('Monitor Data'!J207)),"",IF('Monitor Data'!J207&gt;Statistics!$D$6,"YES","NO"))</f>
        <v/>
      </c>
      <c r="E207" s="23" t="str">
        <f>IF(OR('Monitor Data'!K207="",ISBLANK('Monitor Data'!K207)),"",IF('Monitor Data'!K207&gt;Statistics!$E$6,"YES","NO"))</f>
        <v/>
      </c>
    </row>
    <row r="208" spans="1:5" x14ac:dyDescent="0.25">
      <c r="A208" s="4">
        <v>44403</v>
      </c>
      <c r="B208" s="23" t="str">
        <f>IF(OR('Monitor Data'!D208="",ISBLANK('Monitor Data'!D208)),"",IF('Monitor Data'!D208&gt;Statistics!$B$6,"YES","NO"))</f>
        <v/>
      </c>
      <c r="C208" s="23" t="str">
        <f>IF(OR('Monitor Data'!G208="",ISBLANK('Monitor Data'!G208)),"",IF('Monitor Data'!G208&gt;Statistics!$C$6,"YES","NO"))</f>
        <v/>
      </c>
      <c r="D208" s="23" t="str">
        <f>IF(OR('Monitor Data'!J208="",ISBLANK('Monitor Data'!J208)),"",IF('Monitor Data'!J208&gt;Statistics!$D$6,"YES","NO"))</f>
        <v/>
      </c>
      <c r="E208" s="23" t="str">
        <f>IF(OR('Monitor Data'!K208="",ISBLANK('Monitor Data'!K208)),"",IF('Monitor Data'!K208&gt;Statistics!$E$6,"YES","NO"))</f>
        <v/>
      </c>
    </row>
    <row r="209" spans="1:5" x14ac:dyDescent="0.25">
      <c r="A209" s="4">
        <v>44404</v>
      </c>
      <c r="B209" s="23" t="str">
        <f>IF(OR('Monitor Data'!D209="",ISBLANK('Monitor Data'!D209)),"",IF('Monitor Data'!D209&gt;Statistics!$B$6,"YES","NO"))</f>
        <v>YES</v>
      </c>
      <c r="C209" s="23" t="str">
        <f>IF(OR('Monitor Data'!G209="",ISBLANK('Monitor Data'!G209)),"",IF('Monitor Data'!G209&gt;Statistics!$C$6,"YES","NO"))</f>
        <v>YES</v>
      </c>
      <c r="D209" s="23" t="str">
        <f>IF(OR('Monitor Data'!J209="",ISBLANK('Monitor Data'!J209)),"",IF('Monitor Data'!J209&gt;Statistics!$D$6,"YES","NO"))</f>
        <v>YES</v>
      </c>
      <c r="E209" s="23" t="str">
        <f>IF(OR('Monitor Data'!K209="",ISBLANK('Monitor Data'!K209)),"",IF('Monitor Data'!K209&gt;Statistics!$E$6,"YES","NO"))</f>
        <v>YES</v>
      </c>
    </row>
    <row r="210" spans="1:5" x14ac:dyDescent="0.25">
      <c r="A210" s="4">
        <v>44405</v>
      </c>
      <c r="B210" s="23" t="str">
        <f>IF(OR('Monitor Data'!D210="",ISBLANK('Monitor Data'!D210)),"",IF('Monitor Data'!D210&gt;Statistics!$B$6,"YES","NO"))</f>
        <v/>
      </c>
      <c r="C210" s="23" t="str">
        <f>IF(OR('Monitor Data'!G210="",ISBLANK('Monitor Data'!G210)),"",IF('Monitor Data'!G210&gt;Statistics!$C$6,"YES","NO"))</f>
        <v/>
      </c>
      <c r="D210" s="23" t="str">
        <f>IF(OR('Monitor Data'!J210="",ISBLANK('Monitor Data'!J210)),"",IF('Monitor Data'!J210&gt;Statistics!$D$6,"YES","NO"))</f>
        <v/>
      </c>
      <c r="E210" s="23" t="str">
        <f>IF(OR('Monitor Data'!K210="",ISBLANK('Monitor Data'!K210)),"",IF('Monitor Data'!K210&gt;Statistics!$E$6,"YES","NO"))</f>
        <v/>
      </c>
    </row>
    <row r="211" spans="1:5" x14ac:dyDescent="0.25">
      <c r="A211" s="4">
        <v>44406</v>
      </c>
      <c r="B211" s="23" t="str">
        <f>IF(OR('Monitor Data'!D211="",ISBLANK('Monitor Data'!D211)),"",IF('Monitor Data'!D211&gt;Statistics!$B$6,"YES","NO"))</f>
        <v/>
      </c>
      <c r="C211" s="23" t="str">
        <f>IF(OR('Monitor Data'!G211="",ISBLANK('Monitor Data'!G211)),"",IF('Monitor Data'!G211&gt;Statistics!$C$6,"YES","NO"))</f>
        <v/>
      </c>
      <c r="D211" s="23" t="str">
        <f>IF(OR('Monitor Data'!J211="",ISBLANK('Monitor Data'!J211)),"",IF('Monitor Data'!J211&gt;Statistics!$D$6,"YES","NO"))</f>
        <v/>
      </c>
      <c r="E211" s="23" t="str">
        <f>IF(OR('Monitor Data'!K211="",ISBLANK('Monitor Data'!K211)),"",IF('Monitor Data'!K211&gt;Statistics!$E$6,"YES","NO"))</f>
        <v/>
      </c>
    </row>
    <row r="212" spans="1:5" x14ac:dyDescent="0.25">
      <c r="A212" s="4">
        <v>44407</v>
      </c>
      <c r="B212" s="23" t="str">
        <f>IF(OR('Monitor Data'!D212="",ISBLANK('Monitor Data'!D212)),"",IF('Monitor Data'!D212&gt;Statistics!$B$6,"YES","NO"))</f>
        <v>NO</v>
      </c>
      <c r="C212" s="23" t="str">
        <f>IF(OR('Monitor Data'!G212="",ISBLANK('Monitor Data'!G212)),"",IF('Monitor Data'!G212&gt;Statistics!$C$6,"YES","NO"))</f>
        <v>YES</v>
      </c>
      <c r="D212" s="23" t="str">
        <f>IF(OR('Monitor Data'!J212="",ISBLANK('Monitor Data'!J212)),"",IF('Monitor Data'!J212&gt;Statistics!$D$6,"YES","NO"))</f>
        <v>NO</v>
      </c>
      <c r="E212" s="23" t="str">
        <f>IF(OR('Monitor Data'!K212="",ISBLANK('Monitor Data'!K212)),"",IF('Monitor Data'!K212&gt;Statistics!$E$6,"YES","NO"))</f>
        <v>YES</v>
      </c>
    </row>
    <row r="213" spans="1:5" x14ac:dyDescent="0.25">
      <c r="A213" s="4">
        <v>44408</v>
      </c>
      <c r="B213" s="23" t="str">
        <f>IF(OR('Monitor Data'!D213="",ISBLANK('Monitor Data'!D213)),"",IF('Monitor Data'!D213&gt;Statistics!$B$6,"YES","NO"))</f>
        <v/>
      </c>
      <c r="C213" s="23" t="str">
        <f>IF(OR('Monitor Data'!G213="",ISBLANK('Monitor Data'!G213)),"",IF('Monitor Data'!G213&gt;Statistics!$C$6,"YES","NO"))</f>
        <v/>
      </c>
      <c r="D213" s="23" t="str">
        <f>IF(OR('Monitor Data'!J213="",ISBLANK('Monitor Data'!J213)),"",IF('Monitor Data'!J213&gt;Statistics!$D$6,"YES","NO"))</f>
        <v/>
      </c>
      <c r="E213" s="23" t="str">
        <f>IF(OR('Monitor Data'!K213="",ISBLANK('Monitor Data'!K213)),"",IF('Monitor Data'!K213&gt;Statistics!$E$6,"YES","NO"))</f>
        <v/>
      </c>
    </row>
    <row r="214" spans="1:5" x14ac:dyDescent="0.25">
      <c r="A214" s="4">
        <v>44409</v>
      </c>
      <c r="B214" s="23" t="str">
        <f>IF(OR('Monitor Data'!D214="",ISBLANK('Monitor Data'!D214)),"",IF('Monitor Data'!D214&gt;Statistics!$B$6,"YES","NO"))</f>
        <v/>
      </c>
      <c r="C214" s="23" t="str">
        <f>IF(OR('Monitor Data'!G214="",ISBLANK('Monitor Data'!G214)),"",IF('Monitor Data'!G214&gt;Statistics!$C$6,"YES","NO"))</f>
        <v/>
      </c>
      <c r="D214" s="23" t="str">
        <f>IF(OR('Monitor Data'!J214="",ISBLANK('Monitor Data'!J214)),"",IF('Monitor Data'!J214&gt;Statistics!$D$6,"YES","NO"))</f>
        <v/>
      </c>
      <c r="E214" s="23" t="str">
        <f>IF(OR('Monitor Data'!K214="",ISBLANK('Monitor Data'!K214)),"",IF('Monitor Data'!K214&gt;Statistics!$E$6,"YES","NO"))</f>
        <v/>
      </c>
    </row>
    <row r="215" spans="1:5" x14ac:dyDescent="0.25">
      <c r="A215" s="4">
        <v>44410</v>
      </c>
      <c r="B215" s="23" t="str">
        <f>IF(OR('Monitor Data'!D215="",ISBLANK('Monitor Data'!D215)),"",IF('Monitor Data'!D215&gt;Statistics!$B$6,"YES","NO"))</f>
        <v>NO</v>
      </c>
      <c r="C215" s="23" t="str">
        <f>IF(OR('Monitor Data'!G215="",ISBLANK('Monitor Data'!G215)),"",IF('Monitor Data'!G215&gt;Statistics!$C$6,"YES","NO"))</f>
        <v>NO</v>
      </c>
      <c r="D215" s="23" t="str">
        <f>IF(OR('Monitor Data'!J215="",ISBLANK('Monitor Data'!J215)),"",IF('Monitor Data'!J215&gt;Statistics!$D$6,"YES","NO"))</f>
        <v>NO</v>
      </c>
      <c r="E215" s="23" t="str">
        <f>IF(OR('Monitor Data'!K215="",ISBLANK('Monitor Data'!K215)),"",IF('Monitor Data'!K215&gt;Statistics!$E$6,"YES","NO"))</f>
        <v>NO</v>
      </c>
    </row>
    <row r="216" spans="1:5" x14ac:dyDescent="0.25">
      <c r="A216" s="4">
        <v>44411</v>
      </c>
      <c r="B216" s="23" t="str">
        <f>IF(OR('Monitor Data'!D216="",ISBLANK('Monitor Data'!D216)),"",IF('Monitor Data'!D216&gt;Statistics!$B$6,"YES","NO"))</f>
        <v/>
      </c>
      <c r="C216" s="23" t="str">
        <f>IF(OR('Monitor Data'!G216="",ISBLANK('Monitor Data'!G216)),"",IF('Monitor Data'!G216&gt;Statistics!$C$6,"YES","NO"))</f>
        <v/>
      </c>
      <c r="D216" s="23" t="str">
        <f>IF(OR('Monitor Data'!J216="",ISBLANK('Monitor Data'!J216)),"",IF('Monitor Data'!J216&gt;Statistics!$D$6,"YES","NO"))</f>
        <v/>
      </c>
      <c r="E216" s="23" t="str">
        <f>IF(OR('Monitor Data'!K216="",ISBLANK('Monitor Data'!K216)),"",IF('Monitor Data'!K216&gt;Statistics!$E$6,"YES","NO"))</f>
        <v/>
      </c>
    </row>
    <row r="217" spans="1:5" x14ac:dyDescent="0.25">
      <c r="A217" s="4">
        <v>44412</v>
      </c>
      <c r="B217" s="23" t="str">
        <f>IF(OR('Monitor Data'!D217="",ISBLANK('Monitor Data'!D217)),"",IF('Monitor Data'!D217&gt;Statistics!$B$6,"YES","NO"))</f>
        <v/>
      </c>
      <c r="C217" s="23" t="str">
        <f>IF(OR('Monitor Data'!G217="",ISBLANK('Monitor Data'!G217)),"",IF('Monitor Data'!G217&gt;Statistics!$C$6,"YES","NO"))</f>
        <v/>
      </c>
      <c r="D217" s="23" t="str">
        <f>IF(OR('Monitor Data'!J217="",ISBLANK('Monitor Data'!J217)),"",IF('Monitor Data'!J217&gt;Statistics!$D$6,"YES","NO"))</f>
        <v/>
      </c>
      <c r="E217" s="23" t="str">
        <f>IF(OR('Monitor Data'!K217="",ISBLANK('Monitor Data'!K217)),"",IF('Monitor Data'!K217&gt;Statistics!$E$6,"YES","NO"))</f>
        <v/>
      </c>
    </row>
    <row r="218" spans="1:5" x14ac:dyDescent="0.25">
      <c r="A218" s="4">
        <v>44413</v>
      </c>
      <c r="B218" s="23" t="str">
        <f>IF(OR('Monitor Data'!D218="",ISBLANK('Monitor Data'!D218)),"",IF('Monitor Data'!D218&gt;Statistics!$B$6,"YES","NO"))</f>
        <v>NO</v>
      </c>
      <c r="C218" s="23" t="str">
        <f>IF(OR('Monitor Data'!G218="",ISBLANK('Monitor Data'!G218)),"",IF('Monitor Data'!G218&gt;Statistics!$C$6,"YES","NO"))</f>
        <v>NO</v>
      </c>
      <c r="D218" s="23" t="str">
        <f>IF(OR('Monitor Data'!J218="",ISBLANK('Monitor Data'!J218)),"",IF('Monitor Data'!J218&gt;Statistics!$D$6,"YES","NO"))</f>
        <v>NO</v>
      </c>
      <c r="E218" s="23" t="str">
        <f>IF(OR('Monitor Data'!K218="",ISBLANK('Monitor Data'!K218)),"",IF('Monitor Data'!K218&gt;Statistics!$E$6,"YES","NO"))</f>
        <v>NO</v>
      </c>
    </row>
    <row r="219" spans="1:5" x14ac:dyDescent="0.25">
      <c r="A219" s="4">
        <v>44414</v>
      </c>
      <c r="B219" s="23" t="str">
        <f>IF(OR('Monitor Data'!D219="",ISBLANK('Monitor Data'!D219)),"",IF('Monitor Data'!D219&gt;Statistics!$B$6,"YES","NO"))</f>
        <v/>
      </c>
      <c r="C219" s="23" t="str">
        <f>IF(OR('Monitor Data'!G219="",ISBLANK('Monitor Data'!G219)),"",IF('Monitor Data'!G219&gt;Statistics!$C$6,"YES","NO"))</f>
        <v/>
      </c>
      <c r="D219" s="23" t="str">
        <f>IF(OR('Monitor Data'!J219="",ISBLANK('Monitor Data'!J219)),"",IF('Monitor Data'!J219&gt;Statistics!$D$6,"YES","NO"))</f>
        <v/>
      </c>
      <c r="E219" s="23" t="str">
        <f>IF(OR('Monitor Data'!K219="",ISBLANK('Monitor Data'!K219)),"",IF('Monitor Data'!K219&gt;Statistics!$E$6,"YES","NO"))</f>
        <v/>
      </c>
    </row>
    <row r="220" spans="1:5" x14ac:dyDescent="0.25">
      <c r="A220" s="4">
        <v>44415</v>
      </c>
      <c r="B220" s="23" t="str">
        <f>IF(OR('Monitor Data'!D220="",ISBLANK('Monitor Data'!D220)),"",IF('Monitor Data'!D220&gt;Statistics!$B$6,"YES","NO"))</f>
        <v/>
      </c>
      <c r="C220" s="23" t="str">
        <f>IF(OR('Monitor Data'!G220="",ISBLANK('Monitor Data'!G220)),"",IF('Monitor Data'!G220&gt;Statistics!$C$6,"YES","NO"))</f>
        <v/>
      </c>
      <c r="D220" s="23" t="str">
        <f>IF(OR('Monitor Data'!J220="",ISBLANK('Monitor Data'!J220)),"",IF('Monitor Data'!J220&gt;Statistics!$D$6,"YES","NO"))</f>
        <v/>
      </c>
      <c r="E220" s="23" t="str">
        <f>IF(OR('Monitor Data'!K220="",ISBLANK('Monitor Data'!K220)),"",IF('Monitor Data'!K220&gt;Statistics!$E$6,"YES","NO"))</f>
        <v/>
      </c>
    </row>
    <row r="221" spans="1:5" x14ac:dyDescent="0.25">
      <c r="A221" s="4">
        <v>44416</v>
      </c>
      <c r="B221" s="23" t="str">
        <f>IF(OR('Monitor Data'!D221="",ISBLANK('Monitor Data'!D221)),"",IF('Monitor Data'!D221&gt;Statistics!$B$6,"YES","NO"))</f>
        <v>NO</v>
      </c>
      <c r="C221" s="23" t="str">
        <f>IF(OR('Monitor Data'!G221="",ISBLANK('Monitor Data'!G221)),"",IF('Monitor Data'!G221&gt;Statistics!$C$6,"YES","NO"))</f>
        <v>NO</v>
      </c>
      <c r="D221" s="23" t="str">
        <f>IF(OR('Monitor Data'!J221="",ISBLANK('Monitor Data'!J221)),"",IF('Monitor Data'!J221&gt;Statistics!$D$6,"YES","NO"))</f>
        <v>NO</v>
      </c>
      <c r="E221" s="23" t="str">
        <f>IF(OR('Monitor Data'!K221="",ISBLANK('Monitor Data'!K221)),"",IF('Monitor Data'!K221&gt;Statistics!$E$6,"YES","NO"))</f>
        <v>NO</v>
      </c>
    </row>
    <row r="222" spans="1:5" x14ac:dyDescent="0.25">
      <c r="A222" s="4">
        <v>44417</v>
      </c>
      <c r="B222" s="23" t="str">
        <f>IF(OR('Monitor Data'!D222="",ISBLANK('Monitor Data'!D222)),"",IF('Monitor Data'!D222&gt;Statistics!$B$6,"YES","NO"))</f>
        <v/>
      </c>
      <c r="C222" s="23" t="str">
        <f>IF(OR('Monitor Data'!G222="",ISBLANK('Monitor Data'!G222)),"",IF('Monitor Data'!G222&gt;Statistics!$C$6,"YES","NO"))</f>
        <v/>
      </c>
      <c r="D222" s="23" t="str">
        <f>IF(OR('Monitor Data'!J222="",ISBLANK('Monitor Data'!J222)),"",IF('Monitor Data'!J222&gt;Statistics!$D$6,"YES","NO"))</f>
        <v/>
      </c>
      <c r="E222" s="23" t="str">
        <f>IF(OR('Monitor Data'!K222="",ISBLANK('Monitor Data'!K222)),"",IF('Monitor Data'!K222&gt;Statistics!$E$6,"YES","NO"))</f>
        <v/>
      </c>
    </row>
    <row r="223" spans="1:5" x14ac:dyDescent="0.25">
      <c r="A223" s="4">
        <v>44418</v>
      </c>
      <c r="B223" s="23" t="str">
        <f>IF(OR('Monitor Data'!D223="",ISBLANK('Monitor Data'!D223)),"",IF('Monitor Data'!D223&gt;Statistics!$B$6,"YES","NO"))</f>
        <v/>
      </c>
      <c r="C223" s="23" t="str">
        <f>IF(OR('Monitor Data'!G223="",ISBLANK('Monitor Data'!G223)),"",IF('Monitor Data'!G223&gt;Statistics!$C$6,"YES","NO"))</f>
        <v/>
      </c>
      <c r="D223" s="23" t="str">
        <f>IF(OR('Monitor Data'!J223="",ISBLANK('Monitor Data'!J223)),"",IF('Monitor Data'!J223&gt;Statistics!$D$6,"YES","NO"))</f>
        <v/>
      </c>
      <c r="E223" s="23" t="str">
        <f>IF(OR('Monitor Data'!K223="",ISBLANK('Monitor Data'!K223)),"",IF('Monitor Data'!K223&gt;Statistics!$E$6,"YES","NO"))</f>
        <v/>
      </c>
    </row>
    <row r="224" spans="1:5" x14ac:dyDescent="0.25">
      <c r="A224" s="4">
        <v>44419</v>
      </c>
      <c r="B224" s="23" t="str">
        <f>IF(OR('Monitor Data'!D224="",ISBLANK('Monitor Data'!D224)),"",IF('Monitor Data'!D224&gt;Statistics!$B$6,"YES","NO"))</f>
        <v>NO</v>
      </c>
      <c r="C224" s="23" t="str">
        <f>IF(OR('Monitor Data'!G224="",ISBLANK('Monitor Data'!G224)),"",IF('Monitor Data'!G224&gt;Statistics!$C$6,"YES","NO"))</f>
        <v>YES</v>
      </c>
      <c r="D224" s="23" t="str">
        <f>IF(OR('Monitor Data'!J224="",ISBLANK('Monitor Data'!J224)),"",IF('Monitor Data'!J224&gt;Statistics!$D$6,"YES","NO"))</f>
        <v>NO</v>
      </c>
      <c r="E224" s="23" t="str">
        <f>IF(OR('Monitor Data'!K224="",ISBLANK('Monitor Data'!K224)),"",IF('Monitor Data'!K224&gt;Statistics!$E$6,"YES","NO"))</f>
        <v>NO</v>
      </c>
    </row>
    <row r="225" spans="1:5" x14ac:dyDescent="0.25">
      <c r="A225" s="4">
        <v>44420</v>
      </c>
      <c r="B225" s="23" t="str">
        <f>IF(OR('Monitor Data'!D225="",ISBLANK('Monitor Data'!D225)),"",IF('Monitor Data'!D225&gt;Statistics!$B$6,"YES","NO"))</f>
        <v/>
      </c>
      <c r="C225" s="23" t="str">
        <f>IF(OR('Monitor Data'!G225="",ISBLANK('Monitor Data'!G225)),"",IF('Monitor Data'!G225&gt;Statistics!$C$6,"YES","NO"))</f>
        <v/>
      </c>
      <c r="D225" s="23" t="str">
        <f>IF(OR('Monitor Data'!J225="",ISBLANK('Monitor Data'!J225)),"",IF('Monitor Data'!J225&gt;Statistics!$D$6,"YES","NO"))</f>
        <v/>
      </c>
      <c r="E225" s="23" t="str">
        <f>IF(OR('Monitor Data'!K225="",ISBLANK('Monitor Data'!K225)),"",IF('Monitor Data'!K225&gt;Statistics!$E$6,"YES","NO"))</f>
        <v/>
      </c>
    </row>
    <row r="226" spans="1:5" x14ac:dyDescent="0.25">
      <c r="A226" s="4">
        <v>44421</v>
      </c>
      <c r="B226" s="23" t="str">
        <f>IF(OR('Monitor Data'!D226="",ISBLANK('Monitor Data'!D226)),"",IF('Monitor Data'!D226&gt;Statistics!$B$6,"YES","NO"))</f>
        <v/>
      </c>
      <c r="C226" s="23" t="str">
        <f>IF(OR('Monitor Data'!G226="",ISBLANK('Monitor Data'!G226)),"",IF('Monitor Data'!G226&gt;Statistics!$C$6,"YES","NO"))</f>
        <v/>
      </c>
      <c r="D226" s="23" t="str">
        <f>IF(OR('Monitor Data'!J226="",ISBLANK('Monitor Data'!J226)),"",IF('Monitor Data'!J226&gt;Statistics!$D$6,"YES","NO"))</f>
        <v/>
      </c>
      <c r="E226" s="23" t="str">
        <f>IF(OR('Monitor Data'!K226="",ISBLANK('Monitor Data'!K226)),"",IF('Monitor Data'!K226&gt;Statistics!$E$6,"YES","NO"))</f>
        <v/>
      </c>
    </row>
    <row r="227" spans="1:5" x14ac:dyDescent="0.25">
      <c r="A227" s="4">
        <v>44422</v>
      </c>
      <c r="B227" s="23" t="str">
        <f>IF(OR('Monitor Data'!D227="",ISBLANK('Monitor Data'!D227)),"",IF('Monitor Data'!D227&gt;Statistics!$B$6,"YES","NO"))</f>
        <v>NO</v>
      </c>
      <c r="C227" s="23" t="str">
        <f>IF(OR('Monitor Data'!G227="",ISBLANK('Monitor Data'!G227)),"",IF('Monitor Data'!G227&gt;Statistics!$C$6,"YES","NO"))</f>
        <v>NO</v>
      </c>
      <c r="D227" s="23" t="str">
        <f>IF(OR('Monitor Data'!J227="",ISBLANK('Monitor Data'!J227)),"",IF('Monitor Data'!J227&gt;Statistics!$D$6,"YES","NO"))</f>
        <v>NO</v>
      </c>
      <c r="E227" s="23" t="str">
        <f>IF(OR('Monitor Data'!K227="",ISBLANK('Monitor Data'!K227)),"",IF('Monitor Data'!K227&gt;Statistics!$E$6,"YES","NO"))</f>
        <v>NO</v>
      </c>
    </row>
    <row r="228" spans="1:5" x14ac:dyDescent="0.25">
      <c r="A228" s="4">
        <v>44423</v>
      </c>
      <c r="B228" s="23" t="str">
        <f>IF(OR('Monitor Data'!D228="",ISBLANK('Monitor Data'!D228)),"",IF('Monitor Data'!D228&gt;Statistics!$B$6,"YES","NO"))</f>
        <v/>
      </c>
      <c r="C228" s="23" t="str">
        <f>IF(OR('Monitor Data'!G228="",ISBLANK('Monitor Data'!G228)),"",IF('Monitor Data'!G228&gt;Statistics!$C$6,"YES","NO"))</f>
        <v/>
      </c>
      <c r="D228" s="23" t="str">
        <f>IF(OR('Monitor Data'!J228="",ISBLANK('Monitor Data'!J228)),"",IF('Monitor Data'!J228&gt;Statistics!$D$6,"YES","NO"))</f>
        <v/>
      </c>
      <c r="E228" s="23" t="str">
        <f>IF(OR('Monitor Data'!K228="",ISBLANK('Monitor Data'!K228)),"",IF('Monitor Data'!K228&gt;Statistics!$E$6,"YES","NO"))</f>
        <v/>
      </c>
    </row>
    <row r="229" spans="1:5" x14ac:dyDescent="0.25">
      <c r="A229" s="4">
        <v>44424</v>
      </c>
      <c r="B229" s="23" t="str">
        <f>IF(OR('Monitor Data'!D229="",ISBLANK('Monitor Data'!D229)),"",IF('Monitor Data'!D229&gt;Statistics!$B$6,"YES","NO"))</f>
        <v/>
      </c>
      <c r="C229" s="23" t="str">
        <f>IF(OR('Monitor Data'!G229="",ISBLANK('Monitor Data'!G229)),"",IF('Monitor Data'!G229&gt;Statistics!$C$6,"YES","NO"))</f>
        <v/>
      </c>
      <c r="D229" s="23" t="str">
        <f>IF(OR('Monitor Data'!J229="",ISBLANK('Monitor Data'!J229)),"",IF('Monitor Data'!J229&gt;Statistics!$D$6,"YES","NO"))</f>
        <v/>
      </c>
      <c r="E229" s="23" t="str">
        <f>IF(OR('Monitor Data'!K229="",ISBLANK('Monitor Data'!K229)),"",IF('Monitor Data'!K229&gt;Statistics!$E$6,"YES","NO"))</f>
        <v/>
      </c>
    </row>
    <row r="230" spans="1:5" x14ac:dyDescent="0.25">
      <c r="A230" s="4">
        <v>44425</v>
      </c>
      <c r="B230" s="23" t="str">
        <f>IF(OR('Monitor Data'!D230="",ISBLANK('Monitor Data'!D230)),"",IF('Monitor Data'!D230&gt;Statistics!$B$6,"YES","NO"))</f>
        <v>NO</v>
      </c>
      <c r="C230" s="23" t="str">
        <f>IF(OR('Monitor Data'!G230="",ISBLANK('Monitor Data'!G230)),"",IF('Monitor Data'!G230&gt;Statistics!$C$6,"YES","NO"))</f>
        <v>NO</v>
      </c>
      <c r="D230" s="23" t="str">
        <f>IF(OR('Monitor Data'!J230="",ISBLANK('Monitor Data'!J230)),"",IF('Monitor Data'!J230&gt;Statistics!$D$6,"YES","NO"))</f>
        <v>NO</v>
      </c>
      <c r="E230" s="23" t="str">
        <f>IF(OR('Monitor Data'!K230="",ISBLANK('Monitor Data'!K230)),"",IF('Monitor Data'!K230&gt;Statistics!$E$6,"YES","NO"))</f>
        <v>NO</v>
      </c>
    </row>
    <row r="231" spans="1:5" x14ac:dyDescent="0.25">
      <c r="A231" s="4">
        <v>44426</v>
      </c>
      <c r="B231" s="23" t="str">
        <f>IF(OR('Monitor Data'!D231="",ISBLANK('Monitor Data'!D231)),"",IF('Monitor Data'!D231&gt;Statistics!$B$6,"YES","NO"))</f>
        <v/>
      </c>
      <c r="C231" s="23" t="str">
        <f>IF(OR('Monitor Data'!G231="",ISBLANK('Monitor Data'!G231)),"",IF('Monitor Data'!G231&gt;Statistics!$C$6,"YES","NO"))</f>
        <v/>
      </c>
      <c r="D231" s="23" t="str">
        <f>IF(OR('Monitor Data'!J231="",ISBLANK('Monitor Data'!J231)),"",IF('Monitor Data'!J231&gt;Statistics!$D$6,"YES","NO"))</f>
        <v/>
      </c>
      <c r="E231" s="23" t="str">
        <f>IF(OR('Monitor Data'!K231="",ISBLANK('Monitor Data'!K231)),"",IF('Monitor Data'!K231&gt;Statistics!$E$6,"YES","NO"))</f>
        <v/>
      </c>
    </row>
    <row r="232" spans="1:5" x14ac:dyDescent="0.25">
      <c r="A232" s="4">
        <v>44427</v>
      </c>
      <c r="B232" s="23" t="str">
        <f>IF(OR('Monitor Data'!D232="",ISBLANK('Monitor Data'!D232)),"",IF('Monitor Data'!D232&gt;Statistics!$B$6,"YES","NO"))</f>
        <v/>
      </c>
      <c r="C232" s="23" t="str">
        <f>IF(OR('Monitor Data'!G232="",ISBLANK('Monitor Data'!G232)),"",IF('Monitor Data'!G232&gt;Statistics!$C$6,"YES","NO"))</f>
        <v/>
      </c>
      <c r="D232" s="23" t="str">
        <f>IF(OR('Monitor Data'!J232="",ISBLANK('Monitor Data'!J232)),"",IF('Monitor Data'!J232&gt;Statistics!$D$6,"YES","NO"))</f>
        <v/>
      </c>
      <c r="E232" s="23" t="str">
        <f>IF(OR('Monitor Data'!K232="",ISBLANK('Monitor Data'!K232)),"",IF('Monitor Data'!K232&gt;Statistics!$E$6,"YES","NO"))</f>
        <v/>
      </c>
    </row>
    <row r="233" spans="1:5" x14ac:dyDescent="0.25">
      <c r="A233" s="4">
        <v>44428</v>
      </c>
      <c r="B233" s="23" t="str">
        <f>IF(OR('Monitor Data'!D233="",ISBLANK('Monitor Data'!D233)),"",IF('Monitor Data'!D233&gt;Statistics!$B$6,"YES","NO"))</f>
        <v>NO</v>
      </c>
      <c r="C233" s="23" t="str">
        <f>IF(OR('Monitor Data'!G233="",ISBLANK('Monitor Data'!G233)),"",IF('Monitor Data'!G233&gt;Statistics!$C$6,"YES","NO"))</f>
        <v>NO</v>
      </c>
      <c r="D233" s="23" t="str">
        <f>IF(OR('Monitor Data'!J233="",ISBLANK('Monitor Data'!J233)),"",IF('Monitor Data'!J233&gt;Statistics!$D$6,"YES","NO"))</f>
        <v>NO</v>
      </c>
      <c r="E233" s="23" t="str">
        <f>IF(OR('Monitor Data'!K233="",ISBLANK('Monitor Data'!K233)),"",IF('Monitor Data'!K233&gt;Statistics!$E$6,"YES","NO"))</f>
        <v>NO</v>
      </c>
    </row>
    <row r="234" spans="1:5" x14ac:dyDescent="0.25">
      <c r="A234" s="4">
        <v>44429</v>
      </c>
      <c r="B234" s="23" t="str">
        <f>IF(OR('Monitor Data'!D234="",ISBLANK('Monitor Data'!D234)),"",IF('Monitor Data'!D234&gt;Statistics!$B$6,"YES","NO"))</f>
        <v/>
      </c>
      <c r="C234" s="23" t="str">
        <f>IF(OR('Monitor Data'!G234="",ISBLANK('Monitor Data'!G234)),"",IF('Monitor Data'!G234&gt;Statistics!$C$6,"YES","NO"))</f>
        <v/>
      </c>
      <c r="D234" s="23" t="str">
        <f>IF(OR('Monitor Data'!J234="",ISBLANK('Monitor Data'!J234)),"",IF('Monitor Data'!J234&gt;Statistics!$D$6,"YES","NO"))</f>
        <v/>
      </c>
      <c r="E234" s="23" t="str">
        <f>IF(OR('Monitor Data'!K234="",ISBLANK('Monitor Data'!K234)),"",IF('Monitor Data'!K234&gt;Statistics!$E$6,"YES","NO"))</f>
        <v/>
      </c>
    </row>
    <row r="235" spans="1:5" x14ac:dyDescent="0.25">
      <c r="A235" s="4">
        <v>44430</v>
      </c>
      <c r="B235" s="23" t="str">
        <f>IF(OR('Monitor Data'!D235="",ISBLANK('Monitor Data'!D235)),"",IF('Monitor Data'!D235&gt;Statistics!$B$6,"YES","NO"))</f>
        <v/>
      </c>
      <c r="C235" s="23" t="str">
        <f>IF(OR('Monitor Data'!G235="",ISBLANK('Monitor Data'!G235)),"",IF('Monitor Data'!G235&gt;Statistics!$C$6,"YES","NO"))</f>
        <v/>
      </c>
      <c r="D235" s="23" t="str">
        <f>IF(OR('Monitor Data'!J235="",ISBLANK('Monitor Data'!J235)),"",IF('Monitor Data'!J235&gt;Statistics!$D$6,"YES","NO"))</f>
        <v/>
      </c>
      <c r="E235" s="23" t="str">
        <f>IF(OR('Monitor Data'!K235="",ISBLANK('Monitor Data'!K235)),"",IF('Monitor Data'!K235&gt;Statistics!$E$6,"YES","NO"))</f>
        <v/>
      </c>
    </row>
    <row r="236" spans="1:5" x14ac:dyDescent="0.25">
      <c r="A236" s="4">
        <v>44431</v>
      </c>
      <c r="B236" s="23" t="str">
        <f>IF(OR('Monitor Data'!D236="",ISBLANK('Monitor Data'!D236)),"",IF('Monitor Data'!D236&gt;Statistics!$B$6,"YES","NO"))</f>
        <v>NO</v>
      </c>
      <c r="C236" s="23" t="str">
        <f>IF(OR('Monitor Data'!G236="",ISBLANK('Monitor Data'!G236)),"",IF('Monitor Data'!G236&gt;Statistics!$C$6,"YES","NO"))</f>
        <v>NO</v>
      </c>
      <c r="D236" s="23" t="str">
        <f>IF(OR('Monitor Data'!J236="",ISBLANK('Monitor Data'!J236)),"",IF('Monitor Data'!J236&gt;Statistics!$D$6,"YES","NO"))</f>
        <v>NO</v>
      </c>
      <c r="E236" s="23" t="str">
        <f>IF(OR('Monitor Data'!K236="",ISBLANK('Monitor Data'!K236)),"",IF('Monitor Data'!K236&gt;Statistics!$E$6,"YES","NO"))</f>
        <v>NO</v>
      </c>
    </row>
    <row r="237" spans="1:5" x14ac:dyDescent="0.25">
      <c r="A237" s="4">
        <v>44432</v>
      </c>
      <c r="B237" s="23" t="str">
        <f>IF(OR('Monitor Data'!D237="",ISBLANK('Monitor Data'!D237)),"",IF('Monitor Data'!D237&gt;Statistics!$B$6,"YES","NO"))</f>
        <v/>
      </c>
      <c r="C237" s="23" t="str">
        <f>IF(OR('Monitor Data'!G237="",ISBLANK('Monitor Data'!G237)),"",IF('Monitor Data'!G237&gt;Statistics!$C$6,"YES","NO"))</f>
        <v/>
      </c>
      <c r="D237" s="23" t="str">
        <f>IF(OR('Monitor Data'!J237="",ISBLANK('Monitor Data'!J237)),"",IF('Monitor Data'!J237&gt;Statistics!$D$6,"YES","NO"))</f>
        <v/>
      </c>
      <c r="E237" s="23" t="str">
        <f>IF(OR('Monitor Data'!K237="",ISBLANK('Monitor Data'!K237)),"",IF('Monitor Data'!K237&gt;Statistics!$E$6,"YES","NO"))</f>
        <v/>
      </c>
    </row>
    <row r="238" spans="1:5" x14ac:dyDescent="0.25">
      <c r="A238" s="4">
        <v>44433</v>
      </c>
      <c r="B238" s="23" t="str">
        <f>IF(OR('Monitor Data'!D238="",ISBLANK('Monitor Data'!D238)),"",IF('Monitor Data'!D238&gt;Statistics!$B$6,"YES","NO"))</f>
        <v/>
      </c>
      <c r="C238" s="23" t="str">
        <f>IF(OR('Monitor Data'!G238="",ISBLANK('Monitor Data'!G238)),"",IF('Monitor Data'!G238&gt;Statistics!$C$6,"YES","NO"))</f>
        <v/>
      </c>
      <c r="D238" s="23" t="str">
        <f>IF(OR('Monitor Data'!J238="",ISBLANK('Monitor Data'!J238)),"",IF('Monitor Data'!J238&gt;Statistics!$D$6,"YES","NO"))</f>
        <v/>
      </c>
      <c r="E238" s="23" t="str">
        <f>IF(OR('Monitor Data'!K238="",ISBLANK('Monitor Data'!K238)),"",IF('Monitor Data'!K238&gt;Statistics!$E$6,"YES","NO"))</f>
        <v/>
      </c>
    </row>
    <row r="239" spans="1:5" x14ac:dyDescent="0.25">
      <c r="A239" s="4">
        <v>44434</v>
      </c>
      <c r="B239" s="23" t="str">
        <f>IF(OR('Monitor Data'!D239="",ISBLANK('Monitor Data'!D239)),"",IF('Monitor Data'!D239&gt;Statistics!$B$6,"YES","NO"))</f>
        <v>NO</v>
      </c>
      <c r="C239" s="23" t="str">
        <f>IF(OR('Monitor Data'!G239="",ISBLANK('Monitor Data'!G239)),"",IF('Monitor Data'!G239&gt;Statistics!$C$6,"YES","NO"))</f>
        <v>NO</v>
      </c>
      <c r="D239" s="23" t="str">
        <f>IF(OR('Monitor Data'!J239="",ISBLANK('Monitor Data'!J239)),"",IF('Monitor Data'!J239&gt;Statistics!$D$6,"YES","NO"))</f>
        <v>NO</v>
      </c>
      <c r="E239" s="23" t="str">
        <f>IF(OR('Monitor Data'!K239="",ISBLANK('Monitor Data'!K239)),"",IF('Monitor Data'!K239&gt;Statistics!$E$6,"YES","NO"))</f>
        <v>NO</v>
      </c>
    </row>
    <row r="240" spans="1:5" x14ac:dyDescent="0.25">
      <c r="A240" s="4">
        <v>44435</v>
      </c>
      <c r="B240" s="23" t="str">
        <f>IF(OR('Monitor Data'!D240="",ISBLANK('Monitor Data'!D240)),"",IF('Monitor Data'!D240&gt;Statistics!$B$6,"YES","NO"))</f>
        <v/>
      </c>
      <c r="C240" s="23" t="str">
        <f>IF(OR('Monitor Data'!G240="",ISBLANK('Monitor Data'!G240)),"",IF('Monitor Data'!G240&gt;Statistics!$C$6,"YES","NO"))</f>
        <v/>
      </c>
      <c r="D240" s="23" t="str">
        <f>IF(OR('Monitor Data'!J240="",ISBLANK('Monitor Data'!J240)),"",IF('Monitor Data'!J240&gt;Statistics!$D$6,"YES","NO"))</f>
        <v/>
      </c>
      <c r="E240" s="23" t="str">
        <f>IF(OR('Monitor Data'!K240="",ISBLANK('Monitor Data'!K240)),"",IF('Monitor Data'!K240&gt;Statistics!$E$6,"YES","NO"))</f>
        <v/>
      </c>
    </row>
    <row r="241" spans="1:5" x14ac:dyDescent="0.25">
      <c r="A241" s="4">
        <v>44436</v>
      </c>
      <c r="B241" s="23" t="str">
        <f>IF(OR('Monitor Data'!D241="",ISBLANK('Monitor Data'!D241)),"",IF('Monitor Data'!D241&gt;Statistics!$B$6,"YES","NO"))</f>
        <v/>
      </c>
      <c r="C241" s="23" t="str">
        <f>IF(OR('Monitor Data'!G241="",ISBLANK('Monitor Data'!G241)),"",IF('Monitor Data'!G241&gt;Statistics!$C$6,"YES","NO"))</f>
        <v/>
      </c>
      <c r="D241" s="23" t="str">
        <f>IF(OR('Monitor Data'!J241="",ISBLANK('Monitor Data'!J241)),"",IF('Monitor Data'!J241&gt;Statistics!$D$6,"YES","NO"))</f>
        <v/>
      </c>
      <c r="E241" s="23" t="str">
        <f>IF(OR('Monitor Data'!K241="",ISBLANK('Monitor Data'!K241)),"",IF('Monitor Data'!K241&gt;Statistics!$E$6,"YES","NO"))</f>
        <v/>
      </c>
    </row>
    <row r="242" spans="1:5" x14ac:dyDescent="0.25">
      <c r="A242" s="4">
        <v>44437</v>
      </c>
      <c r="B242" s="23" t="str">
        <f>IF(OR('Monitor Data'!D242="",ISBLANK('Monitor Data'!D242)),"",IF('Monitor Data'!D242&gt;Statistics!$B$6,"YES","NO"))</f>
        <v>NO</v>
      </c>
      <c r="C242" s="23" t="str">
        <f>IF(OR('Monitor Data'!G242="",ISBLANK('Monitor Data'!G242)),"",IF('Monitor Data'!G242&gt;Statistics!$C$6,"YES","NO"))</f>
        <v>NO</v>
      </c>
      <c r="D242" s="23" t="str">
        <f>IF(OR('Monitor Data'!J242="",ISBLANK('Monitor Data'!J242)),"",IF('Monitor Data'!J242&gt;Statistics!$D$6,"YES","NO"))</f>
        <v>NO</v>
      </c>
      <c r="E242" s="23" t="str">
        <f>IF(OR('Monitor Data'!K242="",ISBLANK('Monitor Data'!K242)),"",IF('Monitor Data'!K242&gt;Statistics!$E$6,"YES","NO"))</f>
        <v>NO</v>
      </c>
    </row>
    <row r="243" spans="1:5" x14ac:dyDescent="0.25">
      <c r="A243" s="4">
        <v>44438</v>
      </c>
      <c r="B243" s="23" t="str">
        <f>IF(OR('Monitor Data'!D243="",ISBLANK('Monitor Data'!D243)),"",IF('Monitor Data'!D243&gt;Statistics!$B$6,"YES","NO"))</f>
        <v/>
      </c>
      <c r="C243" s="23" t="str">
        <f>IF(OR('Monitor Data'!G243="",ISBLANK('Monitor Data'!G243)),"",IF('Monitor Data'!G243&gt;Statistics!$C$6,"YES","NO"))</f>
        <v/>
      </c>
      <c r="D243" s="23" t="str">
        <f>IF(OR('Monitor Data'!J243="",ISBLANK('Monitor Data'!J243)),"",IF('Monitor Data'!J243&gt;Statistics!$D$6,"YES","NO"))</f>
        <v/>
      </c>
      <c r="E243" s="23" t="str">
        <f>IF(OR('Monitor Data'!K243="",ISBLANK('Monitor Data'!K243)),"",IF('Monitor Data'!K243&gt;Statistics!$E$6,"YES","NO"))</f>
        <v/>
      </c>
    </row>
    <row r="244" spans="1:5" x14ac:dyDescent="0.25">
      <c r="A244" s="4">
        <v>44439</v>
      </c>
      <c r="B244" s="23" t="str">
        <f>IF(OR('Monitor Data'!D244="",ISBLANK('Monitor Data'!D244)),"",IF('Monitor Data'!D244&gt;Statistics!$B$6,"YES","NO"))</f>
        <v/>
      </c>
      <c r="C244" s="23" t="str">
        <f>IF(OR('Monitor Data'!G244="",ISBLANK('Monitor Data'!G244)),"",IF('Monitor Data'!G244&gt;Statistics!$C$6,"YES","NO"))</f>
        <v/>
      </c>
      <c r="D244" s="23" t="str">
        <f>IF(OR('Monitor Data'!J244="",ISBLANK('Monitor Data'!J244)),"",IF('Monitor Data'!J244&gt;Statistics!$D$6,"YES","NO"))</f>
        <v/>
      </c>
      <c r="E244" s="23" t="str">
        <f>IF(OR('Monitor Data'!K244="",ISBLANK('Monitor Data'!K244)),"",IF('Monitor Data'!K244&gt;Statistics!$E$6,"YES","NO"))</f>
        <v/>
      </c>
    </row>
    <row r="245" spans="1:5" x14ac:dyDescent="0.25">
      <c r="A245" s="4">
        <v>44440</v>
      </c>
      <c r="B245" s="23" t="str">
        <f>IF(OR('Monitor Data'!D245="",ISBLANK('Monitor Data'!D245)),"",IF('Monitor Data'!D245&gt;Statistics!$B$6,"YES","NO"))</f>
        <v>NO</v>
      </c>
      <c r="C245" s="23" t="str">
        <f>IF(OR('Monitor Data'!G245="",ISBLANK('Monitor Data'!G245)),"",IF('Monitor Data'!G245&gt;Statistics!$C$6,"YES","NO"))</f>
        <v>NO</v>
      </c>
      <c r="D245" s="23" t="str">
        <f>IF(OR('Monitor Data'!J245="",ISBLANK('Monitor Data'!J245)),"",IF('Monitor Data'!J245&gt;Statistics!$D$6,"YES","NO"))</f>
        <v>NO</v>
      </c>
      <c r="E245" s="23" t="str">
        <f>IF(OR('Monitor Data'!K245="",ISBLANK('Monitor Data'!K245)),"",IF('Monitor Data'!K245&gt;Statistics!$E$6,"YES","NO"))</f>
        <v>NO</v>
      </c>
    </row>
    <row r="246" spans="1:5" x14ac:dyDescent="0.25">
      <c r="A246" s="4">
        <v>44441</v>
      </c>
      <c r="B246" s="23" t="str">
        <f>IF(OR('Monitor Data'!D246="",ISBLANK('Monitor Data'!D246)),"",IF('Monitor Data'!D246&gt;Statistics!$B$6,"YES","NO"))</f>
        <v/>
      </c>
      <c r="C246" s="23" t="str">
        <f>IF(OR('Monitor Data'!G246="",ISBLANK('Monitor Data'!G246)),"",IF('Monitor Data'!G246&gt;Statistics!$C$6,"YES","NO"))</f>
        <v/>
      </c>
      <c r="D246" s="23" t="str">
        <f>IF(OR('Monitor Data'!J246="",ISBLANK('Monitor Data'!J246)),"",IF('Monitor Data'!J246&gt;Statistics!$D$6,"YES","NO"))</f>
        <v/>
      </c>
      <c r="E246" s="23" t="str">
        <f>IF(OR('Monitor Data'!K246="",ISBLANK('Monitor Data'!K246)),"",IF('Monitor Data'!K246&gt;Statistics!$E$6,"YES","NO"))</f>
        <v/>
      </c>
    </row>
    <row r="247" spans="1:5" x14ac:dyDescent="0.25">
      <c r="A247" s="4">
        <v>44442</v>
      </c>
      <c r="B247" s="23" t="str">
        <f>IF(OR('Monitor Data'!D247="",ISBLANK('Monitor Data'!D247)),"",IF('Monitor Data'!D247&gt;Statistics!$B$6,"YES","NO"))</f>
        <v/>
      </c>
      <c r="C247" s="23" t="str">
        <f>IF(OR('Monitor Data'!G247="",ISBLANK('Monitor Data'!G247)),"",IF('Monitor Data'!G247&gt;Statistics!$C$6,"YES","NO"))</f>
        <v/>
      </c>
      <c r="D247" s="23" t="str">
        <f>IF(OR('Monitor Data'!J247="",ISBLANK('Monitor Data'!J247)),"",IF('Monitor Data'!J247&gt;Statistics!$D$6,"YES","NO"))</f>
        <v/>
      </c>
      <c r="E247" s="23" t="str">
        <f>IF(OR('Monitor Data'!K247="",ISBLANK('Monitor Data'!K247)),"",IF('Monitor Data'!K247&gt;Statistics!$E$6,"YES","NO"))</f>
        <v/>
      </c>
    </row>
    <row r="248" spans="1:5" x14ac:dyDescent="0.25">
      <c r="A248" s="4">
        <v>44443</v>
      </c>
      <c r="B248" s="23" t="str">
        <f>IF(OR('Monitor Data'!D248="",ISBLANK('Monitor Data'!D248)),"",IF('Monitor Data'!D248&gt;Statistics!$B$6,"YES","NO"))</f>
        <v>NO</v>
      </c>
      <c r="C248" s="23" t="str">
        <f>IF(OR('Monitor Data'!G248="",ISBLANK('Monitor Data'!G248)),"",IF('Monitor Data'!G248&gt;Statistics!$C$6,"YES","NO"))</f>
        <v>NO</v>
      </c>
      <c r="D248" s="23" t="str">
        <f>IF(OR('Monitor Data'!J248="",ISBLANK('Monitor Data'!J248)),"",IF('Monitor Data'!J248&gt;Statistics!$D$6,"YES","NO"))</f>
        <v>NO</v>
      </c>
      <c r="E248" s="23" t="str">
        <f>IF(OR('Monitor Data'!K248="",ISBLANK('Monitor Data'!K248)),"",IF('Monitor Data'!K248&gt;Statistics!$E$6,"YES","NO"))</f>
        <v>NO</v>
      </c>
    </row>
    <row r="249" spans="1:5" x14ac:dyDescent="0.25">
      <c r="A249" s="4">
        <v>44444</v>
      </c>
      <c r="B249" s="23" t="str">
        <f>IF(OR('Monitor Data'!D249="",ISBLANK('Monitor Data'!D249)),"",IF('Monitor Data'!D249&gt;Statistics!$B$6,"YES","NO"))</f>
        <v/>
      </c>
      <c r="C249" s="23" t="str">
        <f>IF(OR('Monitor Data'!G249="",ISBLANK('Monitor Data'!G249)),"",IF('Monitor Data'!G249&gt;Statistics!$C$6,"YES","NO"))</f>
        <v/>
      </c>
      <c r="D249" s="23" t="str">
        <f>IF(OR('Monitor Data'!J249="",ISBLANK('Monitor Data'!J249)),"",IF('Monitor Data'!J249&gt;Statistics!$D$6,"YES","NO"))</f>
        <v/>
      </c>
      <c r="E249" s="23" t="str">
        <f>IF(OR('Monitor Data'!K249="",ISBLANK('Monitor Data'!K249)),"",IF('Monitor Data'!K249&gt;Statistics!$E$6,"YES","NO"))</f>
        <v/>
      </c>
    </row>
    <row r="250" spans="1:5" x14ac:dyDescent="0.25">
      <c r="A250" s="4">
        <v>44445</v>
      </c>
      <c r="B250" s="23" t="str">
        <f>IF(OR('Monitor Data'!D250="",ISBLANK('Monitor Data'!D250)),"",IF('Monitor Data'!D250&gt;Statistics!$B$6,"YES","NO"))</f>
        <v/>
      </c>
      <c r="C250" s="23" t="str">
        <f>IF(OR('Monitor Data'!G250="",ISBLANK('Monitor Data'!G250)),"",IF('Monitor Data'!G250&gt;Statistics!$C$6,"YES","NO"))</f>
        <v/>
      </c>
      <c r="D250" s="23" t="str">
        <f>IF(OR('Monitor Data'!J250="",ISBLANK('Monitor Data'!J250)),"",IF('Monitor Data'!J250&gt;Statistics!$D$6,"YES","NO"))</f>
        <v/>
      </c>
      <c r="E250" s="23" t="str">
        <f>IF(OR('Monitor Data'!K250="",ISBLANK('Monitor Data'!K250)),"",IF('Monitor Data'!K250&gt;Statistics!$E$6,"YES","NO"))</f>
        <v/>
      </c>
    </row>
    <row r="251" spans="1:5" x14ac:dyDescent="0.25">
      <c r="A251" s="4">
        <v>44446</v>
      </c>
      <c r="B251" s="23" t="str">
        <f>IF(OR('Monitor Data'!D251="",ISBLANK('Monitor Data'!D251)),"",IF('Monitor Data'!D251&gt;Statistics!$B$6,"YES","NO"))</f>
        <v>NO</v>
      </c>
      <c r="C251" s="23" t="str">
        <f>IF(OR('Monitor Data'!G251="",ISBLANK('Monitor Data'!G251)),"",IF('Monitor Data'!G251&gt;Statistics!$C$6,"YES","NO"))</f>
        <v>NO</v>
      </c>
      <c r="D251" s="23" t="str">
        <f>IF(OR('Monitor Data'!J251="",ISBLANK('Monitor Data'!J251)),"",IF('Monitor Data'!J251&gt;Statistics!$D$6,"YES","NO"))</f>
        <v>NO</v>
      </c>
      <c r="E251" s="23" t="str">
        <f>IF(OR('Monitor Data'!K251="",ISBLANK('Monitor Data'!K251)),"",IF('Monitor Data'!K251&gt;Statistics!$E$6,"YES","NO"))</f>
        <v>NO</v>
      </c>
    </row>
    <row r="252" spans="1:5" x14ac:dyDescent="0.25">
      <c r="A252" s="4">
        <v>44447</v>
      </c>
      <c r="B252" s="23" t="str">
        <f>IF(OR('Monitor Data'!D252="",ISBLANK('Monitor Data'!D252)),"",IF('Monitor Data'!D252&gt;Statistics!$B$6,"YES","NO"))</f>
        <v/>
      </c>
      <c r="C252" s="23" t="str">
        <f>IF(OR('Monitor Data'!G252="",ISBLANK('Monitor Data'!G252)),"",IF('Monitor Data'!G252&gt;Statistics!$C$6,"YES","NO"))</f>
        <v/>
      </c>
      <c r="D252" s="23" t="str">
        <f>IF(OR('Monitor Data'!J252="",ISBLANK('Monitor Data'!J252)),"",IF('Monitor Data'!J252&gt;Statistics!$D$6,"YES","NO"))</f>
        <v/>
      </c>
      <c r="E252" s="23" t="str">
        <f>IF(OR('Monitor Data'!K252="",ISBLANK('Monitor Data'!K252)),"",IF('Monitor Data'!K252&gt;Statistics!$E$6,"YES","NO"))</f>
        <v/>
      </c>
    </row>
    <row r="253" spans="1:5" x14ac:dyDescent="0.25">
      <c r="A253" s="4">
        <v>44448</v>
      </c>
      <c r="B253" s="23" t="str">
        <f>IF(OR('Monitor Data'!D253="",ISBLANK('Monitor Data'!D253)),"",IF('Monitor Data'!D253&gt;Statistics!$B$6,"YES","NO"))</f>
        <v/>
      </c>
      <c r="C253" s="23" t="str">
        <f>IF(OR('Monitor Data'!G253="",ISBLANK('Monitor Data'!G253)),"",IF('Monitor Data'!G253&gt;Statistics!$C$6,"YES","NO"))</f>
        <v/>
      </c>
      <c r="D253" s="23" t="str">
        <f>IF(OR('Monitor Data'!J253="",ISBLANK('Monitor Data'!J253)),"",IF('Monitor Data'!J253&gt;Statistics!$D$6,"YES","NO"))</f>
        <v/>
      </c>
      <c r="E253" s="23" t="str">
        <f>IF(OR('Monitor Data'!K253="",ISBLANK('Monitor Data'!K253)),"",IF('Monitor Data'!K253&gt;Statistics!$E$6,"YES","NO"))</f>
        <v/>
      </c>
    </row>
    <row r="254" spans="1:5" x14ac:dyDescent="0.25">
      <c r="A254" s="4">
        <v>44449</v>
      </c>
      <c r="B254" s="23" t="str">
        <f>IF(OR('Monitor Data'!D254="",ISBLANK('Monitor Data'!D254)),"",IF('Monitor Data'!D254&gt;Statistics!$B$6,"YES","NO"))</f>
        <v>NO</v>
      </c>
      <c r="C254" s="23" t="str">
        <f>IF(OR('Monitor Data'!G254="",ISBLANK('Monitor Data'!G254)),"",IF('Monitor Data'!G254&gt;Statistics!$C$6,"YES","NO"))</f>
        <v>NO</v>
      </c>
      <c r="D254" s="23" t="str">
        <f>IF(OR('Monitor Data'!J254="",ISBLANK('Monitor Data'!J254)),"",IF('Monitor Data'!J254&gt;Statistics!$D$6,"YES","NO"))</f>
        <v>NO</v>
      </c>
      <c r="E254" s="23" t="str">
        <f>IF(OR('Monitor Data'!K254="",ISBLANK('Monitor Data'!K254)),"",IF('Monitor Data'!K254&gt;Statistics!$E$6,"YES","NO"))</f>
        <v>NO</v>
      </c>
    </row>
    <row r="255" spans="1:5" x14ac:dyDescent="0.25">
      <c r="A255" s="4">
        <v>44450</v>
      </c>
      <c r="B255" s="23" t="str">
        <f>IF(OR('Monitor Data'!D255="",ISBLANK('Monitor Data'!D255)),"",IF('Monitor Data'!D255&gt;Statistics!$B$6,"YES","NO"))</f>
        <v/>
      </c>
      <c r="C255" s="23" t="str">
        <f>IF(OR('Monitor Data'!G255="",ISBLANK('Monitor Data'!G255)),"",IF('Monitor Data'!G255&gt;Statistics!$C$6,"YES","NO"))</f>
        <v/>
      </c>
      <c r="D255" s="23" t="str">
        <f>IF(OR('Monitor Data'!J255="",ISBLANK('Monitor Data'!J255)),"",IF('Monitor Data'!J255&gt;Statistics!$D$6,"YES","NO"))</f>
        <v/>
      </c>
      <c r="E255" s="23" t="str">
        <f>IF(OR('Monitor Data'!K255="",ISBLANK('Monitor Data'!K255)),"",IF('Monitor Data'!K255&gt;Statistics!$E$6,"YES","NO"))</f>
        <v/>
      </c>
    </row>
    <row r="256" spans="1:5" x14ac:dyDescent="0.25">
      <c r="A256" s="4">
        <v>44451</v>
      </c>
      <c r="B256" s="23" t="str">
        <f>IF(OR('Monitor Data'!D256="",ISBLANK('Monitor Data'!D256)),"",IF('Monitor Data'!D256&gt;Statistics!$B$6,"YES","NO"))</f>
        <v/>
      </c>
      <c r="C256" s="23" t="str">
        <f>IF(OR('Monitor Data'!G256="",ISBLANK('Monitor Data'!G256)),"",IF('Monitor Data'!G256&gt;Statistics!$C$6,"YES","NO"))</f>
        <v/>
      </c>
      <c r="D256" s="23" t="str">
        <f>IF(OR('Monitor Data'!J256="",ISBLANK('Monitor Data'!J256)),"",IF('Monitor Data'!J256&gt;Statistics!$D$6,"YES","NO"))</f>
        <v/>
      </c>
      <c r="E256" s="23" t="str">
        <f>IF(OR('Monitor Data'!K256="",ISBLANK('Monitor Data'!K256)),"",IF('Monitor Data'!K256&gt;Statistics!$E$6,"YES","NO"))</f>
        <v/>
      </c>
    </row>
    <row r="257" spans="1:5" x14ac:dyDescent="0.25">
      <c r="A257" s="4">
        <v>44452</v>
      </c>
      <c r="B257" s="23" t="str">
        <f>IF(OR('Monitor Data'!D257="",ISBLANK('Monitor Data'!D257)),"",IF('Monitor Data'!D257&gt;Statistics!$B$6,"YES","NO"))</f>
        <v>NO</v>
      </c>
      <c r="C257" s="23" t="str">
        <f>IF(OR('Monitor Data'!G257="",ISBLANK('Monitor Data'!G257)),"",IF('Monitor Data'!G257&gt;Statistics!$C$6,"YES","NO"))</f>
        <v>NO</v>
      </c>
      <c r="D257" s="23" t="str">
        <f>IF(OR('Monitor Data'!J257="",ISBLANK('Monitor Data'!J257)),"",IF('Monitor Data'!J257&gt;Statistics!$D$6,"YES","NO"))</f>
        <v>NO</v>
      </c>
      <c r="E257" s="23" t="str">
        <f>IF(OR('Monitor Data'!K257="",ISBLANK('Monitor Data'!K257)),"",IF('Monitor Data'!K257&gt;Statistics!$E$6,"YES","NO"))</f>
        <v>NO</v>
      </c>
    </row>
    <row r="258" spans="1:5" x14ac:dyDescent="0.25">
      <c r="A258" s="4">
        <v>44453</v>
      </c>
      <c r="B258" s="23" t="str">
        <f>IF(OR('Monitor Data'!D258="",ISBLANK('Monitor Data'!D258)),"",IF('Monitor Data'!D258&gt;Statistics!$B$6,"YES","NO"))</f>
        <v/>
      </c>
      <c r="C258" s="23" t="str">
        <f>IF(OR('Monitor Data'!G258="",ISBLANK('Monitor Data'!G258)),"",IF('Monitor Data'!G258&gt;Statistics!$C$6,"YES","NO"))</f>
        <v/>
      </c>
      <c r="D258" s="23" t="str">
        <f>IF(OR('Monitor Data'!J258="",ISBLANK('Monitor Data'!J258)),"",IF('Monitor Data'!J258&gt;Statistics!$D$6,"YES","NO"))</f>
        <v/>
      </c>
      <c r="E258" s="23" t="str">
        <f>IF(OR('Monitor Data'!K258="",ISBLANK('Monitor Data'!K258)),"",IF('Monitor Data'!K258&gt;Statistics!$E$6,"YES","NO"))</f>
        <v/>
      </c>
    </row>
    <row r="259" spans="1:5" x14ac:dyDescent="0.25">
      <c r="A259" s="4">
        <v>44454</v>
      </c>
      <c r="B259" s="23" t="str">
        <f>IF(OR('Monitor Data'!D259="",ISBLANK('Monitor Data'!D259)),"",IF('Monitor Data'!D259&gt;Statistics!$B$6,"YES","NO"))</f>
        <v/>
      </c>
      <c r="C259" s="23" t="str">
        <f>IF(OR('Monitor Data'!G259="",ISBLANK('Monitor Data'!G259)),"",IF('Monitor Data'!G259&gt;Statistics!$C$6,"YES","NO"))</f>
        <v/>
      </c>
      <c r="D259" s="23" t="str">
        <f>IF(OR('Monitor Data'!J259="",ISBLANK('Monitor Data'!J259)),"",IF('Monitor Data'!J259&gt;Statistics!$D$6,"YES","NO"))</f>
        <v/>
      </c>
      <c r="E259" s="23" t="str">
        <f>IF(OR('Monitor Data'!K259="",ISBLANK('Monitor Data'!K259)),"",IF('Monitor Data'!K259&gt;Statistics!$E$6,"YES","NO"))</f>
        <v/>
      </c>
    </row>
    <row r="260" spans="1:5" x14ac:dyDescent="0.25">
      <c r="A260" s="4">
        <v>44455</v>
      </c>
      <c r="B260" s="23" t="str">
        <f>IF(OR('Monitor Data'!D260="",ISBLANK('Monitor Data'!D260)),"",IF('Monitor Data'!D260&gt;Statistics!$B$6,"YES","NO"))</f>
        <v>NO</v>
      </c>
      <c r="C260" s="23" t="str">
        <f>IF(OR('Monitor Data'!G260="",ISBLANK('Monitor Data'!G260)),"",IF('Monitor Data'!G260&gt;Statistics!$C$6,"YES","NO"))</f>
        <v>NO</v>
      </c>
      <c r="D260" s="23" t="str">
        <f>IF(OR('Monitor Data'!J260="",ISBLANK('Monitor Data'!J260)),"",IF('Monitor Data'!J260&gt;Statistics!$D$6,"YES","NO"))</f>
        <v>NO</v>
      </c>
      <c r="E260" s="23" t="str">
        <f>IF(OR('Monitor Data'!K260="",ISBLANK('Monitor Data'!K260)),"",IF('Monitor Data'!K260&gt;Statistics!$E$6,"YES","NO"))</f>
        <v>NO</v>
      </c>
    </row>
    <row r="261" spans="1:5" x14ac:dyDescent="0.25">
      <c r="A261" s="4">
        <v>44456</v>
      </c>
      <c r="B261" s="23" t="str">
        <f>IF(OR('Monitor Data'!D261="",ISBLANK('Monitor Data'!D261)),"",IF('Monitor Data'!D261&gt;Statistics!$B$6,"YES","NO"))</f>
        <v/>
      </c>
      <c r="C261" s="23" t="str">
        <f>IF(OR('Monitor Data'!G261="",ISBLANK('Monitor Data'!G261)),"",IF('Monitor Data'!G261&gt;Statistics!$C$6,"YES","NO"))</f>
        <v/>
      </c>
      <c r="D261" s="23" t="str">
        <f>IF(OR('Monitor Data'!J261="",ISBLANK('Monitor Data'!J261)),"",IF('Monitor Data'!J261&gt;Statistics!$D$6,"YES","NO"))</f>
        <v/>
      </c>
      <c r="E261" s="23" t="str">
        <f>IF(OR('Monitor Data'!K261="",ISBLANK('Monitor Data'!K261)),"",IF('Monitor Data'!K261&gt;Statistics!$E$6,"YES","NO"))</f>
        <v/>
      </c>
    </row>
    <row r="262" spans="1:5" x14ac:dyDescent="0.25">
      <c r="A262" s="4">
        <v>44457</v>
      </c>
      <c r="B262" s="23" t="str">
        <f>IF(OR('Monitor Data'!D262="",ISBLANK('Monitor Data'!D262)),"",IF('Monitor Data'!D262&gt;Statistics!$B$6,"YES","NO"))</f>
        <v/>
      </c>
      <c r="C262" s="23" t="str">
        <f>IF(OR('Monitor Data'!G262="",ISBLANK('Monitor Data'!G262)),"",IF('Monitor Data'!G262&gt;Statistics!$C$6,"YES","NO"))</f>
        <v/>
      </c>
      <c r="D262" s="23" t="str">
        <f>IF(OR('Monitor Data'!J262="",ISBLANK('Monitor Data'!J262)),"",IF('Monitor Data'!J262&gt;Statistics!$D$6,"YES","NO"))</f>
        <v/>
      </c>
      <c r="E262" s="23" t="str">
        <f>IF(OR('Monitor Data'!K262="",ISBLANK('Monitor Data'!K262)),"",IF('Monitor Data'!K262&gt;Statistics!$E$6,"YES","NO"))</f>
        <v/>
      </c>
    </row>
    <row r="263" spans="1:5" x14ac:dyDescent="0.25">
      <c r="A263" s="4">
        <v>44458</v>
      </c>
      <c r="B263" s="23" t="str">
        <f>IF(OR('Monitor Data'!D263="",ISBLANK('Monitor Data'!D263)),"",IF('Monitor Data'!D263&gt;Statistics!$B$6,"YES","NO"))</f>
        <v>NO</v>
      </c>
      <c r="C263" s="23" t="str">
        <f>IF(OR('Monitor Data'!G263="",ISBLANK('Monitor Data'!G263)),"",IF('Monitor Data'!G263&gt;Statistics!$C$6,"YES","NO"))</f>
        <v>NO</v>
      </c>
      <c r="D263" s="23" t="str">
        <f>IF(OR('Monitor Data'!J263="",ISBLANK('Monitor Data'!J263)),"",IF('Monitor Data'!J263&gt;Statistics!$D$6,"YES","NO"))</f>
        <v>NO</v>
      </c>
      <c r="E263" s="23" t="str">
        <f>IF(OR('Monitor Data'!K263="",ISBLANK('Monitor Data'!K263)),"",IF('Monitor Data'!K263&gt;Statistics!$E$6,"YES","NO"))</f>
        <v>NO</v>
      </c>
    </row>
    <row r="264" spans="1:5" x14ac:dyDescent="0.25">
      <c r="A264" s="4">
        <v>44459</v>
      </c>
      <c r="B264" s="23" t="str">
        <f>IF(OR('Monitor Data'!D264="",ISBLANK('Monitor Data'!D264)),"",IF('Monitor Data'!D264&gt;Statistics!$B$6,"YES","NO"))</f>
        <v/>
      </c>
      <c r="C264" s="23" t="str">
        <f>IF(OR('Monitor Data'!G264="",ISBLANK('Monitor Data'!G264)),"",IF('Monitor Data'!G264&gt;Statistics!$C$6,"YES","NO"))</f>
        <v/>
      </c>
      <c r="D264" s="23" t="str">
        <f>IF(OR('Monitor Data'!J264="",ISBLANK('Monitor Data'!J264)),"",IF('Monitor Data'!J264&gt;Statistics!$D$6,"YES","NO"))</f>
        <v/>
      </c>
      <c r="E264" s="23" t="str">
        <f>IF(OR('Monitor Data'!K264="",ISBLANK('Monitor Data'!K264)),"",IF('Monitor Data'!K264&gt;Statistics!$E$6,"YES","NO"))</f>
        <v/>
      </c>
    </row>
    <row r="265" spans="1:5" x14ac:dyDescent="0.25">
      <c r="A265" s="4">
        <v>44460</v>
      </c>
      <c r="B265" s="23" t="str">
        <f>IF(OR('Monitor Data'!D265="",ISBLANK('Monitor Data'!D265)),"",IF('Monitor Data'!D265&gt;Statistics!$B$6,"YES","NO"))</f>
        <v/>
      </c>
      <c r="C265" s="23" t="str">
        <f>IF(OR('Monitor Data'!G265="",ISBLANK('Monitor Data'!G265)),"",IF('Monitor Data'!G265&gt;Statistics!$C$6,"YES","NO"))</f>
        <v/>
      </c>
      <c r="D265" s="23" t="str">
        <f>IF(OR('Monitor Data'!J265="",ISBLANK('Monitor Data'!J265)),"",IF('Monitor Data'!J265&gt;Statistics!$D$6,"YES","NO"))</f>
        <v/>
      </c>
      <c r="E265" s="23" t="str">
        <f>IF(OR('Monitor Data'!K265="",ISBLANK('Monitor Data'!K265)),"",IF('Monitor Data'!K265&gt;Statistics!$E$6,"YES","NO"))</f>
        <v/>
      </c>
    </row>
    <row r="266" spans="1:5" x14ac:dyDescent="0.25">
      <c r="A266" s="4">
        <v>44461</v>
      </c>
      <c r="B266" s="23" t="str">
        <f>IF(OR('Monitor Data'!D266="",ISBLANK('Monitor Data'!D266)),"",IF('Monitor Data'!D266&gt;Statistics!$B$6,"YES","NO"))</f>
        <v>NO</v>
      </c>
      <c r="C266" s="23" t="str">
        <f>IF(OR('Monitor Data'!G266="",ISBLANK('Monitor Data'!G266)),"",IF('Monitor Data'!G266&gt;Statistics!$C$6,"YES","NO"))</f>
        <v>NO</v>
      </c>
      <c r="D266" s="23" t="str">
        <f>IF(OR('Monitor Data'!J266="",ISBLANK('Monitor Data'!J266)),"",IF('Monitor Data'!J266&gt;Statistics!$D$6,"YES","NO"))</f>
        <v>NO</v>
      </c>
      <c r="E266" s="23" t="str">
        <f>IF(OR('Monitor Data'!K266="",ISBLANK('Monitor Data'!K266)),"",IF('Monitor Data'!K266&gt;Statistics!$E$6,"YES","NO"))</f>
        <v>NO</v>
      </c>
    </row>
    <row r="267" spans="1:5" x14ac:dyDescent="0.25">
      <c r="A267" s="4">
        <v>44462</v>
      </c>
      <c r="B267" s="23" t="str">
        <f>IF(OR('Monitor Data'!D267="",ISBLANK('Monitor Data'!D267)),"",IF('Monitor Data'!D267&gt;Statistics!$B$6,"YES","NO"))</f>
        <v/>
      </c>
      <c r="C267" s="23" t="str">
        <f>IF(OR('Monitor Data'!G267="",ISBLANK('Monitor Data'!G267)),"",IF('Monitor Data'!G267&gt;Statistics!$C$6,"YES","NO"))</f>
        <v/>
      </c>
      <c r="D267" s="23" t="str">
        <f>IF(OR('Monitor Data'!J267="",ISBLANK('Monitor Data'!J267)),"",IF('Monitor Data'!J267&gt;Statistics!$D$6,"YES","NO"))</f>
        <v/>
      </c>
      <c r="E267" s="23" t="str">
        <f>IF(OR('Monitor Data'!K267="",ISBLANK('Monitor Data'!K267)),"",IF('Monitor Data'!K267&gt;Statistics!$E$6,"YES","NO"))</f>
        <v/>
      </c>
    </row>
    <row r="268" spans="1:5" x14ac:dyDescent="0.25">
      <c r="A268" s="4">
        <v>44463</v>
      </c>
      <c r="B268" s="23" t="str">
        <f>IF(OR('Monitor Data'!D268="",ISBLANK('Monitor Data'!D268)),"",IF('Monitor Data'!D268&gt;Statistics!$B$6,"YES","NO"))</f>
        <v/>
      </c>
      <c r="C268" s="23" t="str">
        <f>IF(OR('Monitor Data'!G268="",ISBLANK('Monitor Data'!G268)),"",IF('Monitor Data'!G268&gt;Statistics!$C$6,"YES","NO"))</f>
        <v/>
      </c>
      <c r="D268" s="23" t="str">
        <f>IF(OR('Monitor Data'!J268="",ISBLANK('Monitor Data'!J268)),"",IF('Monitor Data'!J268&gt;Statistics!$D$6,"YES","NO"))</f>
        <v/>
      </c>
      <c r="E268" s="23" t="str">
        <f>IF(OR('Monitor Data'!K268="",ISBLANK('Monitor Data'!K268)),"",IF('Monitor Data'!K268&gt;Statistics!$E$6,"YES","NO"))</f>
        <v/>
      </c>
    </row>
    <row r="269" spans="1:5" x14ac:dyDescent="0.25">
      <c r="A269" s="4">
        <v>44464</v>
      </c>
      <c r="B269" s="23" t="str">
        <f>IF(OR('Monitor Data'!D269="",ISBLANK('Monitor Data'!D269)),"",IF('Monitor Data'!D269&gt;Statistics!$B$6,"YES","NO"))</f>
        <v>NO</v>
      </c>
      <c r="C269" s="23" t="str">
        <f>IF(OR('Monitor Data'!G269="",ISBLANK('Monitor Data'!G269)),"",IF('Monitor Data'!G269&gt;Statistics!$C$6,"YES","NO"))</f>
        <v>NO</v>
      </c>
      <c r="D269" s="23" t="str">
        <f>IF(OR('Monitor Data'!J269="",ISBLANK('Monitor Data'!J269)),"",IF('Monitor Data'!J269&gt;Statistics!$D$6,"YES","NO"))</f>
        <v>NO</v>
      </c>
      <c r="E269" s="23" t="str">
        <f>IF(OR('Monitor Data'!K269="",ISBLANK('Monitor Data'!K269)),"",IF('Monitor Data'!K269&gt;Statistics!$E$6,"YES","NO"))</f>
        <v/>
      </c>
    </row>
    <row r="270" spans="1:5" x14ac:dyDescent="0.25">
      <c r="A270" s="4">
        <v>44465</v>
      </c>
      <c r="B270" s="23" t="str">
        <f>IF(OR('Monitor Data'!D270="",ISBLANK('Monitor Data'!D270)),"",IF('Monitor Data'!D270&gt;Statistics!$B$6,"YES","NO"))</f>
        <v/>
      </c>
      <c r="C270" s="23" t="str">
        <f>IF(OR('Monitor Data'!G270="",ISBLANK('Monitor Data'!G270)),"",IF('Monitor Data'!G270&gt;Statistics!$C$6,"YES","NO"))</f>
        <v/>
      </c>
      <c r="D270" s="23" t="str">
        <f>IF(OR('Monitor Data'!J270="",ISBLANK('Monitor Data'!J270)),"",IF('Monitor Data'!J270&gt;Statistics!$D$6,"YES","NO"))</f>
        <v/>
      </c>
      <c r="E270" s="23" t="str">
        <f>IF(OR('Monitor Data'!K270="",ISBLANK('Monitor Data'!K270)),"",IF('Monitor Data'!K270&gt;Statistics!$E$6,"YES","NO"))</f>
        <v/>
      </c>
    </row>
    <row r="271" spans="1:5" x14ac:dyDescent="0.25">
      <c r="A271" s="4">
        <v>44466</v>
      </c>
      <c r="B271" s="23" t="str">
        <f>IF(OR('Monitor Data'!D271="",ISBLANK('Monitor Data'!D271)),"",IF('Monitor Data'!D271&gt;Statistics!$B$6,"YES","NO"))</f>
        <v/>
      </c>
      <c r="C271" s="23" t="str">
        <f>IF(OR('Monitor Data'!G271="",ISBLANK('Monitor Data'!G271)),"",IF('Monitor Data'!G271&gt;Statistics!$C$6,"YES","NO"))</f>
        <v/>
      </c>
      <c r="D271" s="23" t="str">
        <f>IF(OR('Monitor Data'!J271="",ISBLANK('Monitor Data'!J271)),"",IF('Monitor Data'!J271&gt;Statistics!$D$6,"YES","NO"))</f>
        <v/>
      </c>
      <c r="E271" s="23" t="str">
        <f>IF(OR('Monitor Data'!K271="",ISBLANK('Monitor Data'!K271)),"",IF('Monitor Data'!K271&gt;Statistics!$E$6,"YES","NO"))</f>
        <v/>
      </c>
    </row>
    <row r="272" spans="1:5" x14ac:dyDescent="0.25">
      <c r="A272" s="4">
        <v>44467</v>
      </c>
      <c r="B272" s="23" t="str">
        <f>IF(OR('Monitor Data'!D272="",ISBLANK('Monitor Data'!D272)),"",IF('Monitor Data'!D272&gt;Statistics!$B$6,"YES","NO"))</f>
        <v>NO</v>
      </c>
      <c r="C272" s="23" t="str">
        <f>IF(OR('Monitor Data'!G272="",ISBLANK('Monitor Data'!G272)),"",IF('Monitor Data'!G272&gt;Statistics!$C$6,"YES","NO"))</f>
        <v>YES</v>
      </c>
      <c r="D272" s="23" t="str">
        <f>IF(OR('Monitor Data'!J272="",ISBLANK('Monitor Data'!J272)),"",IF('Monitor Data'!J272&gt;Statistics!$D$6,"YES","NO"))</f>
        <v>NO</v>
      </c>
      <c r="E272" s="23" t="str">
        <f>IF(OR('Monitor Data'!K272="",ISBLANK('Monitor Data'!K272)),"",IF('Monitor Data'!K272&gt;Statistics!$E$6,"YES","NO"))</f>
        <v/>
      </c>
    </row>
    <row r="273" spans="1:5" x14ac:dyDescent="0.25">
      <c r="A273" s="4">
        <v>44468</v>
      </c>
      <c r="B273" s="23" t="str">
        <f>IF(OR('Monitor Data'!D273="",ISBLANK('Monitor Data'!D273)),"",IF('Monitor Data'!D273&gt;Statistics!$B$6,"YES","NO"))</f>
        <v/>
      </c>
      <c r="C273" s="23" t="str">
        <f>IF(OR('Monitor Data'!G273="",ISBLANK('Monitor Data'!G273)),"",IF('Monitor Data'!G273&gt;Statistics!$C$6,"YES","NO"))</f>
        <v/>
      </c>
      <c r="D273" s="23" t="str">
        <f>IF(OR('Monitor Data'!J273="",ISBLANK('Monitor Data'!J273)),"",IF('Monitor Data'!J273&gt;Statistics!$D$6,"YES","NO"))</f>
        <v/>
      </c>
      <c r="E273" s="23" t="str">
        <f>IF(OR('Monitor Data'!K273="",ISBLANK('Monitor Data'!K273)),"",IF('Monitor Data'!K273&gt;Statistics!$E$6,"YES","NO"))</f>
        <v/>
      </c>
    </row>
    <row r="274" spans="1:5" x14ac:dyDescent="0.25">
      <c r="A274" s="4">
        <v>44469</v>
      </c>
      <c r="B274" s="23" t="str">
        <f>IF(OR('Monitor Data'!D274="",ISBLANK('Monitor Data'!D274)),"",IF('Monitor Data'!D274&gt;Statistics!$B$6,"YES","NO"))</f>
        <v/>
      </c>
      <c r="C274" s="23" t="str">
        <f>IF(OR('Monitor Data'!G274="",ISBLANK('Monitor Data'!G274)),"",IF('Monitor Data'!G274&gt;Statistics!$C$6,"YES","NO"))</f>
        <v/>
      </c>
      <c r="D274" s="23" t="str">
        <f>IF(OR('Monitor Data'!J274="",ISBLANK('Monitor Data'!J274)),"",IF('Monitor Data'!J274&gt;Statistics!$D$6,"YES","NO"))</f>
        <v/>
      </c>
      <c r="E274" s="23" t="str">
        <f>IF(OR('Monitor Data'!K274="",ISBLANK('Monitor Data'!K274)),"",IF('Monitor Data'!K274&gt;Statistics!$E$6,"YES","NO"))</f>
        <v/>
      </c>
    </row>
    <row r="275" spans="1:5" x14ac:dyDescent="0.25">
      <c r="A275" s="4">
        <v>44470</v>
      </c>
      <c r="B275" s="23" t="str">
        <f>IF(OR('Monitor Data'!D275="",ISBLANK('Monitor Data'!D275)),"",IF('Monitor Data'!D275&gt;Statistics!$B$6,"YES","NO"))</f>
        <v>NO</v>
      </c>
      <c r="C275" s="23" t="str">
        <f>IF(OR('Monitor Data'!G275="",ISBLANK('Monitor Data'!G275)),"",IF('Monitor Data'!G275&gt;Statistics!$C$6,"YES","NO"))</f>
        <v>NO</v>
      </c>
      <c r="D275" s="23" t="str">
        <f>IF(OR('Monitor Data'!J275="",ISBLANK('Monitor Data'!J275)),"",IF('Monitor Data'!J275&gt;Statistics!$D$6,"YES","NO"))</f>
        <v>NO</v>
      </c>
      <c r="E275" s="23" t="str">
        <f>IF(OR('Monitor Data'!K275="",ISBLANK('Monitor Data'!K275)),"",IF('Monitor Data'!K275&gt;Statistics!$E$6,"YES","NO"))</f>
        <v>NO</v>
      </c>
    </row>
    <row r="276" spans="1:5" x14ac:dyDescent="0.25">
      <c r="A276" s="4">
        <v>44471</v>
      </c>
      <c r="B276" s="23" t="str">
        <f>IF(OR('Monitor Data'!D276="",ISBLANK('Monitor Data'!D276)),"",IF('Monitor Data'!D276&gt;Statistics!$B$6,"YES","NO"))</f>
        <v/>
      </c>
      <c r="C276" s="23" t="str">
        <f>IF(OR('Monitor Data'!G276="",ISBLANK('Monitor Data'!G276)),"",IF('Monitor Data'!G276&gt;Statistics!$C$6,"YES","NO"))</f>
        <v/>
      </c>
      <c r="D276" s="23" t="str">
        <f>IF(OR('Monitor Data'!J276="",ISBLANK('Monitor Data'!J276)),"",IF('Monitor Data'!J276&gt;Statistics!$D$6,"YES","NO"))</f>
        <v/>
      </c>
      <c r="E276" s="23" t="str">
        <f>IF(OR('Monitor Data'!K276="",ISBLANK('Monitor Data'!K276)),"",IF('Monitor Data'!K276&gt;Statistics!$E$6,"YES","NO"))</f>
        <v>NO</v>
      </c>
    </row>
    <row r="277" spans="1:5" x14ac:dyDescent="0.25">
      <c r="A277" s="4">
        <v>44472</v>
      </c>
      <c r="B277" s="23" t="str">
        <f>IF(OR('Monitor Data'!D277="",ISBLANK('Monitor Data'!D277)),"",IF('Monitor Data'!D277&gt;Statistics!$B$6,"YES","NO"))</f>
        <v/>
      </c>
      <c r="C277" s="23" t="str">
        <f>IF(OR('Monitor Data'!G277="",ISBLANK('Monitor Data'!G277)),"",IF('Monitor Data'!G277&gt;Statistics!$C$6,"YES","NO"))</f>
        <v/>
      </c>
      <c r="D277" s="23" t="str">
        <f>IF(OR('Monitor Data'!J277="",ISBLANK('Monitor Data'!J277)),"",IF('Monitor Data'!J277&gt;Statistics!$D$6,"YES","NO"))</f>
        <v/>
      </c>
      <c r="E277" s="23" t="str">
        <f>IF(OR('Monitor Data'!K277="",ISBLANK('Monitor Data'!K277)),"",IF('Monitor Data'!K277&gt;Statistics!$E$6,"YES","NO"))</f>
        <v/>
      </c>
    </row>
    <row r="278" spans="1:5" x14ac:dyDescent="0.25">
      <c r="A278" s="4">
        <v>44473</v>
      </c>
      <c r="B278" s="23" t="str">
        <f>IF(OR('Monitor Data'!D278="",ISBLANK('Monitor Data'!D278)),"",IF('Monitor Data'!D278&gt;Statistics!$B$6,"YES","NO"))</f>
        <v>NO</v>
      </c>
      <c r="C278" s="23" t="str">
        <f>IF(OR('Monitor Data'!G278="",ISBLANK('Monitor Data'!G278)),"",IF('Monitor Data'!G278&gt;Statistics!$C$6,"YES","NO"))</f>
        <v>NO</v>
      </c>
      <c r="D278" s="23" t="str">
        <f>IF(OR('Monitor Data'!J278="",ISBLANK('Monitor Data'!J278)),"",IF('Monitor Data'!J278&gt;Statistics!$D$6,"YES","NO"))</f>
        <v>NO</v>
      </c>
      <c r="E278" s="23" t="str">
        <f>IF(OR('Monitor Data'!K278="",ISBLANK('Monitor Data'!K278)),"",IF('Monitor Data'!K278&gt;Statistics!$E$6,"YES","NO"))</f>
        <v>NO</v>
      </c>
    </row>
    <row r="279" spans="1:5" x14ac:dyDescent="0.25">
      <c r="A279" s="4">
        <v>44474</v>
      </c>
      <c r="B279" s="23" t="str">
        <f>IF(OR('Monitor Data'!D279="",ISBLANK('Monitor Data'!D279)),"",IF('Monitor Data'!D279&gt;Statistics!$B$6,"YES","NO"))</f>
        <v/>
      </c>
      <c r="C279" s="23" t="str">
        <f>IF(OR('Monitor Data'!G279="",ISBLANK('Monitor Data'!G279)),"",IF('Monitor Data'!G279&gt;Statistics!$C$6,"YES","NO"))</f>
        <v/>
      </c>
      <c r="D279" s="23" t="str">
        <f>IF(OR('Monitor Data'!J279="",ISBLANK('Monitor Data'!J279)),"",IF('Monitor Data'!J279&gt;Statistics!$D$6,"YES","NO"))</f>
        <v/>
      </c>
      <c r="E279" s="23" t="str">
        <f>IF(OR('Monitor Data'!K279="",ISBLANK('Monitor Data'!K279)),"",IF('Monitor Data'!K279&gt;Statistics!$E$6,"YES","NO"))</f>
        <v/>
      </c>
    </row>
    <row r="280" spans="1:5" x14ac:dyDescent="0.25">
      <c r="A280" s="4">
        <v>44475</v>
      </c>
      <c r="B280" s="23" t="str">
        <f>IF(OR('Monitor Data'!D280="",ISBLANK('Monitor Data'!D280)),"",IF('Monitor Data'!D280&gt;Statistics!$B$6,"YES","NO"))</f>
        <v/>
      </c>
      <c r="C280" s="23" t="str">
        <f>IF(OR('Monitor Data'!G280="",ISBLANK('Monitor Data'!G280)),"",IF('Monitor Data'!G280&gt;Statistics!$C$6,"YES","NO"))</f>
        <v/>
      </c>
      <c r="D280" s="23" t="str">
        <f>IF(OR('Monitor Data'!J280="",ISBLANK('Monitor Data'!J280)),"",IF('Monitor Data'!J280&gt;Statistics!$D$6,"YES","NO"))</f>
        <v/>
      </c>
      <c r="E280" s="23" t="str">
        <f>IF(OR('Monitor Data'!K280="",ISBLANK('Monitor Data'!K280)),"",IF('Monitor Data'!K280&gt;Statistics!$E$6,"YES","NO"))</f>
        <v/>
      </c>
    </row>
    <row r="281" spans="1:5" x14ac:dyDescent="0.25">
      <c r="A281" s="4">
        <v>44476</v>
      </c>
      <c r="B281" s="23" t="str">
        <f>IF(OR('Monitor Data'!D281="",ISBLANK('Monitor Data'!D281)),"",IF('Monitor Data'!D281&gt;Statistics!$B$6,"YES","NO"))</f>
        <v>NO</v>
      </c>
      <c r="C281" s="23" t="str">
        <f>IF(OR('Monitor Data'!G281="",ISBLANK('Monitor Data'!G281)),"",IF('Monitor Data'!G281&gt;Statistics!$C$6,"YES","NO"))</f>
        <v>NO</v>
      </c>
      <c r="D281" s="23" t="str">
        <f>IF(OR('Monitor Data'!J281="",ISBLANK('Monitor Data'!J281)),"",IF('Monitor Data'!J281&gt;Statistics!$D$6,"YES","NO"))</f>
        <v>NO</v>
      </c>
      <c r="E281" s="23" t="str">
        <f>IF(OR('Monitor Data'!K281="",ISBLANK('Monitor Data'!K281)),"",IF('Monitor Data'!K281&gt;Statistics!$E$6,"YES","NO"))</f>
        <v>NO</v>
      </c>
    </row>
    <row r="282" spans="1:5" x14ac:dyDescent="0.25">
      <c r="A282" s="4">
        <v>44477</v>
      </c>
      <c r="B282" s="23" t="str">
        <f>IF(OR('Monitor Data'!D282="",ISBLANK('Monitor Data'!D282)),"",IF('Monitor Data'!D282&gt;Statistics!$B$6,"YES","NO"))</f>
        <v/>
      </c>
      <c r="C282" s="23" t="str">
        <f>IF(OR('Monitor Data'!G282="",ISBLANK('Monitor Data'!G282)),"",IF('Monitor Data'!G282&gt;Statistics!$C$6,"YES","NO"))</f>
        <v/>
      </c>
      <c r="D282" s="23" t="str">
        <f>IF(OR('Monitor Data'!J282="",ISBLANK('Monitor Data'!J282)),"",IF('Monitor Data'!J282&gt;Statistics!$D$6,"YES","NO"))</f>
        <v/>
      </c>
      <c r="E282" s="23" t="str">
        <f>IF(OR('Monitor Data'!K282="",ISBLANK('Monitor Data'!K282)),"",IF('Monitor Data'!K282&gt;Statistics!$E$6,"YES","NO"))</f>
        <v/>
      </c>
    </row>
    <row r="283" spans="1:5" x14ac:dyDescent="0.25">
      <c r="A283" s="4">
        <v>44478</v>
      </c>
      <c r="B283" s="23" t="str">
        <f>IF(OR('Monitor Data'!D283="",ISBLANK('Monitor Data'!D283)),"",IF('Monitor Data'!D283&gt;Statistics!$B$6,"YES","NO"))</f>
        <v/>
      </c>
      <c r="C283" s="23" t="str">
        <f>IF(OR('Monitor Data'!G283="",ISBLANK('Monitor Data'!G283)),"",IF('Monitor Data'!G283&gt;Statistics!$C$6,"YES","NO"))</f>
        <v/>
      </c>
      <c r="D283" s="23" t="str">
        <f>IF(OR('Monitor Data'!J283="",ISBLANK('Monitor Data'!J283)),"",IF('Monitor Data'!J283&gt;Statistics!$D$6,"YES","NO"))</f>
        <v/>
      </c>
      <c r="E283" s="23" t="str">
        <f>IF(OR('Monitor Data'!K283="",ISBLANK('Monitor Data'!K283)),"",IF('Monitor Data'!K283&gt;Statistics!$E$6,"YES","NO"))</f>
        <v/>
      </c>
    </row>
    <row r="284" spans="1:5" x14ac:dyDescent="0.25">
      <c r="A284" s="4">
        <v>44479</v>
      </c>
      <c r="B284" s="23" t="str">
        <f>IF(OR('Monitor Data'!D284="",ISBLANK('Monitor Data'!D284)),"",IF('Monitor Data'!D284&gt;Statistics!$B$6,"YES","NO"))</f>
        <v>NO</v>
      </c>
      <c r="C284" s="23" t="str">
        <f>IF(OR('Monitor Data'!G284="",ISBLANK('Monitor Data'!G284)),"",IF('Monitor Data'!G284&gt;Statistics!$C$6,"YES","NO"))</f>
        <v>NO</v>
      </c>
      <c r="D284" s="23" t="str">
        <f>IF(OR('Monitor Data'!J284="",ISBLANK('Monitor Data'!J284)),"",IF('Monitor Data'!J284&gt;Statistics!$D$6,"YES","NO"))</f>
        <v>NO</v>
      </c>
      <c r="E284" s="23" t="str">
        <f>IF(OR('Monitor Data'!K284="",ISBLANK('Monitor Data'!K284)),"",IF('Monitor Data'!K284&gt;Statistics!$E$6,"YES","NO"))</f>
        <v>NO</v>
      </c>
    </row>
    <row r="285" spans="1:5" x14ac:dyDescent="0.25">
      <c r="A285" s="4">
        <v>44480</v>
      </c>
      <c r="B285" s="23" t="str">
        <f>IF(OR('Monitor Data'!D285="",ISBLANK('Monitor Data'!D285)),"",IF('Monitor Data'!D285&gt;Statistics!$B$6,"YES","NO"))</f>
        <v/>
      </c>
      <c r="C285" s="23" t="str">
        <f>IF(OR('Monitor Data'!G285="",ISBLANK('Monitor Data'!G285)),"",IF('Monitor Data'!G285&gt;Statistics!$C$6,"YES","NO"))</f>
        <v/>
      </c>
      <c r="D285" s="23" t="str">
        <f>IF(OR('Monitor Data'!J285="",ISBLANK('Monitor Data'!J285)),"",IF('Monitor Data'!J285&gt;Statistics!$D$6,"YES","NO"))</f>
        <v/>
      </c>
      <c r="E285" s="23" t="str">
        <f>IF(OR('Monitor Data'!K285="",ISBLANK('Monitor Data'!K285)),"",IF('Monitor Data'!K285&gt;Statistics!$E$6,"YES","NO"))</f>
        <v/>
      </c>
    </row>
    <row r="286" spans="1:5" x14ac:dyDescent="0.25">
      <c r="A286" s="4">
        <v>44481</v>
      </c>
      <c r="B286" s="23" t="str">
        <f>IF(OR('Monitor Data'!D286="",ISBLANK('Monitor Data'!D286)),"",IF('Monitor Data'!D286&gt;Statistics!$B$6,"YES","NO"))</f>
        <v/>
      </c>
      <c r="C286" s="23" t="str">
        <f>IF(OR('Monitor Data'!G286="",ISBLANK('Monitor Data'!G286)),"",IF('Monitor Data'!G286&gt;Statistics!$C$6,"YES","NO"))</f>
        <v/>
      </c>
      <c r="D286" s="23" t="str">
        <f>IF(OR('Monitor Data'!J286="",ISBLANK('Monitor Data'!J286)),"",IF('Monitor Data'!J286&gt;Statistics!$D$6,"YES","NO"))</f>
        <v/>
      </c>
      <c r="E286" s="23" t="str">
        <f>IF(OR('Monitor Data'!K286="",ISBLANK('Monitor Data'!K286)),"",IF('Monitor Data'!K286&gt;Statistics!$E$6,"YES","NO"))</f>
        <v/>
      </c>
    </row>
    <row r="287" spans="1:5" x14ac:dyDescent="0.25">
      <c r="A287" s="4">
        <v>44482</v>
      </c>
      <c r="B287" s="23" t="str">
        <f>IF(OR('Monitor Data'!D287="",ISBLANK('Monitor Data'!D287)),"",IF('Monitor Data'!D287&gt;Statistics!$B$6,"YES","NO"))</f>
        <v>NO</v>
      </c>
      <c r="C287" s="23" t="str">
        <f>IF(OR('Monitor Data'!G287="",ISBLANK('Monitor Data'!G287)),"",IF('Monitor Data'!G287&gt;Statistics!$C$6,"YES","NO"))</f>
        <v>NO</v>
      </c>
      <c r="D287" s="23" t="str">
        <f>IF(OR('Monitor Data'!J287="",ISBLANK('Monitor Data'!J287)),"",IF('Monitor Data'!J287&gt;Statistics!$D$6,"YES","NO"))</f>
        <v>NO</v>
      </c>
      <c r="E287" s="23" t="str">
        <f>IF(OR('Monitor Data'!K287="",ISBLANK('Monitor Data'!K287)),"",IF('Monitor Data'!K287&gt;Statistics!$E$6,"YES","NO"))</f>
        <v>NO</v>
      </c>
    </row>
    <row r="288" spans="1:5" x14ac:dyDescent="0.25">
      <c r="A288" s="4">
        <v>44483</v>
      </c>
      <c r="B288" s="23" t="str">
        <f>IF(OR('Monitor Data'!D288="",ISBLANK('Monitor Data'!D288)),"",IF('Monitor Data'!D288&gt;Statistics!$B$6,"YES","NO"))</f>
        <v/>
      </c>
      <c r="C288" s="23" t="str">
        <f>IF(OR('Monitor Data'!G288="",ISBLANK('Monitor Data'!G288)),"",IF('Monitor Data'!G288&gt;Statistics!$C$6,"YES","NO"))</f>
        <v/>
      </c>
      <c r="D288" s="23" t="str">
        <f>IF(OR('Monitor Data'!J288="",ISBLANK('Monitor Data'!J288)),"",IF('Monitor Data'!J288&gt;Statistics!$D$6,"YES","NO"))</f>
        <v/>
      </c>
      <c r="E288" s="23" t="str">
        <f>IF(OR('Monitor Data'!K288="",ISBLANK('Monitor Data'!K288)),"",IF('Monitor Data'!K288&gt;Statistics!$E$6,"YES","NO"))</f>
        <v/>
      </c>
    </row>
    <row r="289" spans="1:5" x14ac:dyDescent="0.25">
      <c r="A289" s="4">
        <v>44484</v>
      </c>
      <c r="B289" s="23" t="str">
        <f>IF(OR('Monitor Data'!D289="",ISBLANK('Monitor Data'!D289)),"",IF('Monitor Data'!D289&gt;Statistics!$B$6,"YES","NO"))</f>
        <v/>
      </c>
      <c r="C289" s="23" t="str">
        <f>IF(OR('Monitor Data'!G289="",ISBLANK('Monitor Data'!G289)),"",IF('Monitor Data'!G289&gt;Statistics!$C$6,"YES","NO"))</f>
        <v/>
      </c>
      <c r="D289" s="23" t="str">
        <f>IF(OR('Monitor Data'!J289="",ISBLANK('Monitor Data'!J289)),"",IF('Monitor Data'!J289&gt;Statistics!$D$6,"YES","NO"))</f>
        <v/>
      </c>
      <c r="E289" s="23" t="str">
        <f>IF(OR('Monitor Data'!K289="",ISBLANK('Monitor Data'!K289)),"",IF('Monitor Data'!K289&gt;Statistics!$E$6,"YES","NO"))</f>
        <v/>
      </c>
    </row>
    <row r="290" spans="1:5" x14ac:dyDescent="0.25">
      <c r="A290" s="4">
        <v>44485</v>
      </c>
      <c r="B290" s="23" t="str">
        <f>IF(OR('Monitor Data'!D290="",ISBLANK('Monitor Data'!D290)),"",IF('Monitor Data'!D290&gt;Statistics!$B$6,"YES","NO"))</f>
        <v>NO</v>
      </c>
      <c r="C290" s="23" t="str">
        <f>IF(OR('Monitor Data'!G290="",ISBLANK('Monitor Data'!G290)),"",IF('Monitor Data'!G290&gt;Statistics!$C$6,"YES","NO"))</f>
        <v>NO</v>
      </c>
      <c r="D290" s="23" t="str">
        <f>IF(OR('Monitor Data'!J290="",ISBLANK('Monitor Data'!J290)),"",IF('Monitor Data'!J290&gt;Statistics!$D$6,"YES","NO"))</f>
        <v>NO</v>
      </c>
      <c r="E290" s="23" t="str">
        <f>IF(OR('Monitor Data'!K290="",ISBLANK('Monitor Data'!K290)),"",IF('Monitor Data'!K290&gt;Statistics!$E$6,"YES","NO"))</f>
        <v>NO</v>
      </c>
    </row>
    <row r="291" spans="1:5" x14ac:dyDescent="0.25">
      <c r="A291" s="4">
        <v>44486</v>
      </c>
      <c r="B291" s="23" t="str">
        <f>IF(OR('Monitor Data'!D291="",ISBLANK('Monitor Data'!D291)),"",IF('Monitor Data'!D291&gt;Statistics!$B$6,"YES","NO"))</f>
        <v/>
      </c>
      <c r="C291" s="23" t="str">
        <f>IF(OR('Monitor Data'!G291="",ISBLANK('Monitor Data'!G291)),"",IF('Monitor Data'!G291&gt;Statistics!$C$6,"YES","NO"))</f>
        <v/>
      </c>
      <c r="D291" s="23" t="str">
        <f>IF(OR('Monitor Data'!J291="",ISBLANK('Monitor Data'!J291)),"",IF('Monitor Data'!J291&gt;Statistics!$D$6,"YES","NO"))</f>
        <v/>
      </c>
      <c r="E291" s="23" t="str">
        <f>IF(OR('Monitor Data'!K291="",ISBLANK('Monitor Data'!K291)),"",IF('Monitor Data'!K291&gt;Statistics!$E$6,"YES","NO"))</f>
        <v/>
      </c>
    </row>
    <row r="292" spans="1:5" x14ac:dyDescent="0.25">
      <c r="A292" s="4">
        <v>44487</v>
      </c>
      <c r="B292" s="23" t="str">
        <f>IF(OR('Monitor Data'!D292="",ISBLANK('Monitor Data'!D292)),"",IF('Monitor Data'!D292&gt;Statistics!$B$6,"YES","NO"))</f>
        <v/>
      </c>
      <c r="C292" s="23" t="str">
        <f>IF(OR('Monitor Data'!G292="",ISBLANK('Monitor Data'!G292)),"",IF('Monitor Data'!G292&gt;Statistics!$C$6,"YES","NO"))</f>
        <v/>
      </c>
      <c r="D292" s="23" t="str">
        <f>IF(OR('Monitor Data'!J292="",ISBLANK('Monitor Data'!J292)),"",IF('Monitor Data'!J292&gt;Statistics!$D$6,"YES","NO"))</f>
        <v/>
      </c>
      <c r="E292" s="23" t="str">
        <f>IF(OR('Monitor Data'!K292="",ISBLANK('Monitor Data'!K292)),"",IF('Monitor Data'!K292&gt;Statistics!$E$6,"YES","NO"))</f>
        <v/>
      </c>
    </row>
    <row r="293" spans="1:5" x14ac:dyDescent="0.25">
      <c r="A293" s="4">
        <v>44488</v>
      </c>
      <c r="B293" s="23" t="str">
        <f>IF(OR('Monitor Data'!D293="",ISBLANK('Monitor Data'!D293)),"",IF('Monitor Data'!D293&gt;Statistics!$B$6,"YES","NO"))</f>
        <v>NO</v>
      </c>
      <c r="C293" s="23" t="str">
        <f>IF(OR('Monitor Data'!G293="",ISBLANK('Monitor Data'!G293)),"",IF('Monitor Data'!G293&gt;Statistics!$C$6,"YES","NO"))</f>
        <v>NO</v>
      </c>
      <c r="D293" s="23" t="str">
        <f>IF(OR('Monitor Data'!J293="",ISBLANK('Monitor Data'!J293)),"",IF('Monitor Data'!J293&gt;Statistics!$D$6,"YES","NO"))</f>
        <v>NO</v>
      </c>
      <c r="E293" s="23" t="str">
        <f>IF(OR('Monitor Data'!K293="",ISBLANK('Monitor Data'!K293)),"",IF('Monitor Data'!K293&gt;Statistics!$E$6,"YES","NO"))</f>
        <v>NO</v>
      </c>
    </row>
    <row r="294" spans="1:5" x14ac:dyDescent="0.25">
      <c r="A294" s="4">
        <v>44489</v>
      </c>
      <c r="B294" s="23" t="str">
        <f>IF(OR('Monitor Data'!D294="",ISBLANK('Monitor Data'!D294)),"",IF('Monitor Data'!D294&gt;Statistics!$B$6,"YES","NO"))</f>
        <v/>
      </c>
      <c r="C294" s="23" t="str">
        <f>IF(OR('Monitor Data'!G294="",ISBLANK('Monitor Data'!G294)),"",IF('Monitor Data'!G294&gt;Statistics!$C$6,"YES","NO"))</f>
        <v/>
      </c>
      <c r="D294" s="23" t="str">
        <f>IF(OR('Monitor Data'!J294="",ISBLANK('Monitor Data'!J294)),"",IF('Monitor Data'!J294&gt;Statistics!$D$6,"YES","NO"))</f>
        <v/>
      </c>
      <c r="E294" s="23" t="str">
        <f>IF(OR('Monitor Data'!K294="",ISBLANK('Monitor Data'!K294)),"",IF('Monitor Data'!K294&gt;Statistics!$E$6,"YES","NO"))</f>
        <v/>
      </c>
    </row>
    <row r="295" spans="1:5" x14ac:dyDescent="0.25">
      <c r="A295" s="4">
        <v>44490</v>
      </c>
      <c r="B295" s="23" t="str">
        <f>IF(OR('Monitor Data'!D295="",ISBLANK('Monitor Data'!D295)),"",IF('Monitor Data'!D295&gt;Statistics!$B$6,"YES","NO"))</f>
        <v/>
      </c>
      <c r="C295" s="23" t="str">
        <f>IF(OR('Monitor Data'!G295="",ISBLANK('Monitor Data'!G295)),"",IF('Monitor Data'!G295&gt;Statistics!$C$6,"YES","NO"))</f>
        <v/>
      </c>
      <c r="D295" s="23" t="str">
        <f>IF(OR('Monitor Data'!J295="",ISBLANK('Monitor Data'!J295)),"",IF('Monitor Data'!J295&gt;Statistics!$D$6,"YES","NO"))</f>
        <v/>
      </c>
      <c r="E295" s="23" t="str">
        <f>IF(OR('Monitor Data'!K295="",ISBLANK('Monitor Data'!K295)),"",IF('Monitor Data'!K295&gt;Statistics!$E$6,"YES","NO"))</f>
        <v/>
      </c>
    </row>
    <row r="296" spans="1:5" x14ac:dyDescent="0.25">
      <c r="A296" s="4">
        <v>44491</v>
      </c>
      <c r="B296" s="23" t="str">
        <f>IF(OR('Monitor Data'!D296="",ISBLANK('Monitor Data'!D296)),"",IF('Monitor Data'!D296&gt;Statistics!$B$6,"YES","NO"))</f>
        <v>NO</v>
      </c>
      <c r="C296" s="23" t="str">
        <f>IF(OR('Monitor Data'!G296="",ISBLANK('Monitor Data'!G296)),"",IF('Monitor Data'!G296&gt;Statistics!$C$6,"YES","NO"))</f>
        <v>NO</v>
      </c>
      <c r="D296" s="23" t="str">
        <f>IF(OR('Monitor Data'!J296="",ISBLANK('Monitor Data'!J296)),"",IF('Monitor Data'!J296&gt;Statistics!$D$6,"YES","NO"))</f>
        <v>NO</v>
      </c>
      <c r="E296" s="23" t="str">
        <f>IF(OR('Monitor Data'!K296="",ISBLANK('Monitor Data'!K296)),"",IF('Monitor Data'!K296&gt;Statistics!$E$6,"YES","NO"))</f>
        <v>NO</v>
      </c>
    </row>
    <row r="297" spans="1:5" x14ac:dyDescent="0.25">
      <c r="A297" s="4">
        <v>44492</v>
      </c>
      <c r="B297" s="23" t="str">
        <f>IF(OR('Monitor Data'!D297="",ISBLANK('Monitor Data'!D297)),"",IF('Monitor Data'!D297&gt;Statistics!$B$6,"YES","NO"))</f>
        <v/>
      </c>
      <c r="C297" s="23" t="str">
        <f>IF(OR('Monitor Data'!G297="",ISBLANK('Monitor Data'!G297)),"",IF('Monitor Data'!G297&gt;Statistics!$C$6,"YES","NO"))</f>
        <v/>
      </c>
      <c r="D297" s="23" t="str">
        <f>IF(OR('Monitor Data'!J297="",ISBLANK('Monitor Data'!J297)),"",IF('Monitor Data'!J297&gt;Statistics!$D$6,"YES","NO"))</f>
        <v/>
      </c>
      <c r="E297" s="23" t="str">
        <f>IF(OR('Monitor Data'!K297="",ISBLANK('Monitor Data'!K297)),"",IF('Monitor Data'!K297&gt;Statistics!$E$6,"YES","NO"))</f>
        <v/>
      </c>
    </row>
    <row r="298" spans="1:5" x14ac:dyDescent="0.25">
      <c r="A298" s="4">
        <v>44493</v>
      </c>
      <c r="B298" s="23" t="str">
        <f>IF(OR('Monitor Data'!D298="",ISBLANK('Monitor Data'!D298)),"",IF('Monitor Data'!D298&gt;Statistics!$B$6,"YES","NO"))</f>
        <v/>
      </c>
      <c r="C298" s="23" t="str">
        <f>IF(OR('Monitor Data'!G298="",ISBLANK('Monitor Data'!G298)),"",IF('Monitor Data'!G298&gt;Statistics!$C$6,"YES","NO"))</f>
        <v/>
      </c>
      <c r="D298" s="23" t="str">
        <f>IF(OR('Monitor Data'!J298="",ISBLANK('Monitor Data'!J298)),"",IF('Monitor Data'!J298&gt;Statistics!$D$6,"YES","NO"))</f>
        <v/>
      </c>
      <c r="E298" s="23" t="str">
        <f>IF(OR('Monitor Data'!K298="",ISBLANK('Monitor Data'!K298)),"",IF('Monitor Data'!K298&gt;Statistics!$E$6,"YES","NO"))</f>
        <v/>
      </c>
    </row>
    <row r="299" spans="1:5" x14ac:dyDescent="0.25">
      <c r="A299" s="4">
        <v>44494</v>
      </c>
      <c r="B299" s="23" t="str">
        <f>IF(OR('Monitor Data'!D299="",ISBLANK('Monitor Data'!D299)),"",IF('Monitor Data'!D299&gt;Statistics!$B$6,"YES","NO"))</f>
        <v>NO</v>
      </c>
      <c r="C299" s="23" t="str">
        <f>IF(OR('Monitor Data'!G299="",ISBLANK('Monitor Data'!G299)),"",IF('Monitor Data'!G299&gt;Statistics!$C$6,"YES","NO"))</f>
        <v>NO</v>
      </c>
      <c r="D299" s="23" t="str">
        <f>IF(OR('Monitor Data'!J299="",ISBLANK('Monitor Data'!J299)),"",IF('Monitor Data'!J299&gt;Statistics!$D$6,"YES","NO"))</f>
        <v>NO</v>
      </c>
      <c r="E299" s="23" t="str">
        <f>IF(OR('Monitor Data'!K299="",ISBLANK('Monitor Data'!K299)),"",IF('Monitor Data'!K299&gt;Statistics!$E$6,"YES","NO"))</f>
        <v>NO</v>
      </c>
    </row>
    <row r="300" spans="1:5" x14ac:dyDescent="0.25">
      <c r="A300" s="4">
        <v>44495</v>
      </c>
      <c r="B300" s="23" t="str">
        <f>IF(OR('Monitor Data'!D300="",ISBLANK('Monitor Data'!D300)),"",IF('Monitor Data'!D300&gt;Statistics!$B$6,"YES","NO"))</f>
        <v/>
      </c>
      <c r="C300" s="23" t="str">
        <f>IF(OR('Monitor Data'!G300="",ISBLANK('Monitor Data'!G300)),"",IF('Monitor Data'!G300&gt;Statistics!$C$6,"YES","NO"))</f>
        <v/>
      </c>
      <c r="D300" s="23" t="str">
        <f>IF(OR('Monitor Data'!J300="",ISBLANK('Monitor Data'!J300)),"",IF('Monitor Data'!J300&gt;Statistics!$D$6,"YES","NO"))</f>
        <v/>
      </c>
      <c r="E300" s="23" t="str">
        <f>IF(OR('Monitor Data'!K300="",ISBLANK('Monitor Data'!K300)),"",IF('Monitor Data'!K300&gt;Statistics!$E$6,"YES","NO"))</f>
        <v/>
      </c>
    </row>
    <row r="301" spans="1:5" x14ac:dyDescent="0.25">
      <c r="A301" s="4">
        <v>44496</v>
      </c>
      <c r="B301" s="23" t="str">
        <f>IF(OR('Monitor Data'!D301="",ISBLANK('Monitor Data'!D301)),"",IF('Monitor Data'!D301&gt;Statistics!$B$6,"YES","NO"))</f>
        <v/>
      </c>
      <c r="C301" s="23" t="str">
        <f>IF(OR('Monitor Data'!G301="",ISBLANK('Monitor Data'!G301)),"",IF('Monitor Data'!G301&gt;Statistics!$C$6,"YES","NO"))</f>
        <v/>
      </c>
      <c r="D301" s="23" t="str">
        <f>IF(OR('Monitor Data'!J301="",ISBLANK('Monitor Data'!J301)),"",IF('Monitor Data'!J301&gt;Statistics!$D$6,"YES","NO"))</f>
        <v/>
      </c>
      <c r="E301" s="23" t="str">
        <f>IF(OR('Monitor Data'!K301="",ISBLANK('Monitor Data'!K301)),"",IF('Monitor Data'!K301&gt;Statistics!$E$6,"YES","NO"))</f>
        <v/>
      </c>
    </row>
    <row r="302" spans="1:5" x14ac:dyDescent="0.25">
      <c r="A302" s="4">
        <v>44497</v>
      </c>
      <c r="B302" s="23" t="str">
        <f>IF(OR('Monitor Data'!D302="",ISBLANK('Monitor Data'!D302)),"",IF('Monitor Data'!D302&gt;Statistics!$B$6,"YES","NO"))</f>
        <v>NO</v>
      </c>
      <c r="C302" s="23" t="str">
        <f>IF(OR('Monitor Data'!G302="",ISBLANK('Monitor Data'!G302)),"",IF('Monitor Data'!G302&gt;Statistics!$C$6,"YES","NO"))</f>
        <v>NO</v>
      </c>
      <c r="D302" s="23" t="str">
        <f>IF(OR('Monitor Data'!J302="",ISBLANK('Monitor Data'!J302)),"",IF('Monitor Data'!J302&gt;Statistics!$D$6,"YES","NO"))</f>
        <v>NO</v>
      </c>
      <c r="E302" s="23" t="str">
        <f>IF(OR('Monitor Data'!K302="",ISBLANK('Monitor Data'!K302)),"",IF('Monitor Data'!K302&gt;Statistics!$E$6,"YES","NO"))</f>
        <v>NO</v>
      </c>
    </row>
    <row r="303" spans="1:5" x14ac:dyDescent="0.25">
      <c r="A303" s="4">
        <v>44498</v>
      </c>
      <c r="B303" s="23" t="str">
        <f>IF(OR('Monitor Data'!D303="",ISBLANK('Monitor Data'!D303)),"",IF('Monitor Data'!D303&gt;Statistics!$B$6,"YES","NO"))</f>
        <v/>
      </c>
      <c r="C303" s="23" t="str">
        <f>IF(OR('Monitor Data'!G303="",ISBLANK('Monitor Data'!G303)),"",IF('Monitor Data'!G303&gt;Statistics!$C$6,"YES","NO"))</f>
        <v/>
      </c>
      <c r="D303" s="23" t="str">
        <f>IF(OR('Monitor Data'!J303="",ISBLANK('Monitor Data'!J303)),"",IF('Monitor Data'!J303&gt;Statistics!$D$6,"YES","NO"))</f>
        <v/>
      </c>
      <c r="E303" s="23" t="str">
        <f>IF(OR('Monitor Data'!K303="",ISBLANK('Monitor Data'!K303)),"",IF('Monitor Data'!K303&gt;Statistics!$E$6,"YES","NO"))</f>
        <v/>
      </c>
    </row>
    <row r="304" spans="1:5" x14ac:dyDescent="0.25">
      <c r="A304" s="4">
        <v>44499</v>
      </c>
      <c r="B304" s="23" t="str">
        <f>IF(OR('Monitor Data'!D304="",ISBLANK('Monitor Data'!D304)),"",IF('Monitor Data'!D304&gt;Statistics!$B$6,"YES","NO"))</f>
        <v/>
      </c>
      <c r="C304" s="23" t="str">
        <f>IF(OR('Monitor Data'!G304="",ISBLANK('Monitor Data'!G304)),"",IF('Monitor Data'!G304&gt;Statistics!$C$6,"YES","NO"))</f>
        <v/>
      </c>
      <c r="D304" s="23" t="str">
        <f>IF(OR('Monitor Data'!J304="",ISBLANK('Monitor Data'!J304)),"",IF('Monitor Data'!J304&gt;Statistics!$D$6,"YES","NO"))</f>
        <v/>
      </c>
      <c r="E304" s="23" t="str">
        <f>IF(OR('Monitor Data'!K304="",ISBLANK('Monitor Data'!K304)),"",IF('Monitor Data'!K304&gt;Statistics!$E$6,"YES","NO"))</f>
        <v/>
      </c>
    </row>
    <row r="305" spans="1:5" x14ac:dyDescent="0.25">
      <c r="A305" s="4">
        <v>44500</v>
      </c>
      <c r="B305" s="23" t="str">
        <f>IF(OR('Monitor Data'!D305="",ISBLANK('Monitor Data'!D305)),"",IF('Monitor Data'!D305&gt;Statistics!$B$6,"YES","NO"))</f>
        <v>NO</v>
      </c>
      <c r="C305" s="23" t="str">
        <f>IF(OR('Monitor Data'!G305="",ISBLANK('Monitor Data'!G305)),"",IF('Monitor Data'!G305&gt;Statistics!$C$6,"YES","NO"))</f>
        <v>NO</v>
      </c>
      <c r="D305" s="23" t="str">
        <f>IF(OR('Monitor Data'!J305="",ISBLANK('Monitor Data'!J305)),"",IF('Monitor Data'!J305&gt;Statistics!$D$6,"YES","NO"))</f>
        <v>NO</v>
      </c>
      <c r="E305" s="23" t="str">
        <f>IF(OR('Monitor Data'!K305="",ISBLANK('Monitor Data'!K305)),"",IF('Monitor Data'!K305&gt;Statistics!$E$6,"YES","NO"))</f>
        <v>NO</v>
      </c>
    </row>
    <row r="306" spans="1:5" x14ac:dyDescent="0.25">
      <c r="A306" s="4">
        <v>44501</v>
      </c>
      <c r="B306" s="23" t="str">
        <f>IF(OR('Monitor Data'!D306="",ISBLANK('Monitor Data'!D306)),"",IF('Monitor Data'!D306&gt;Statistics!$B$6,"YES","NO"))</f>
        <v/>
      </c>
      <c r="C306" s="23" t="str">
        <f>IF(OR('Monitor Data'!G306="",ISBLANK('Monitor Data'!G306)),"",IF('Monitor Data'!G306&gt;Statistics!$C$6,"YES","NO"))</f>
        <v/>
      </c>
      <c r="D306" s="23" t="str">
        <f>IF(OR('Monitor Data'!J306="",ISBLANK('Monitor Data'!J306)),"",IF('Monitor Data'!J306&gt;Statistics!$D$6,"YES","NO"))</f>
        <v/>
      </c>
      <c r="E306" s="23" t="str">
        <f>IF(OR('Monitor Data'!K306="",ISBLANK('Monitor Data'!K306)),"",IF('Monitor Data'!K306&gt;Statistics!$E$6,"YES","NO"))</f>
        <v/>
      </c>
    </row>
    <row r="307" spans="1:5" x14ac:dyDescent="0.25">
      <c r="A307" s="4">
        <v>44502</v>
      </c>
      <c r="B307" s="23" t="str">
        <f>IF(OR('Monitor Data'!D307="",ISBLANK('Monitor Data'!D307)),"",IF('Monitor Data'!D307&gt;Statistics!$B$6,"YES","NO"))</f>
        <v/>
      </c>
      <c r="C307" s="23" t="str">
        <f>IF(OR('Monitor Data'!G307="",ISBLANK('Monitor Data'!G307)),"",IF('Monitor Data'!G307&gt;Statistics!$C$6,"YES","NO"))</f>
        <v/>
      </c>
      <c r="D307" s="23" t="str">
        <f>IF(OR('Monitor Data'!J307="",ISBLANK('Monitor Data'!J307)),"",IF('Monitor Data'!J307&gt;Statistics!$D$6,"YES","NO"))</f>
        <v/>
      </c>
      <c r="E307" s="23" t="str">
        <f>IF(OR('Monitor Data'!K307="",ISBLANK('Monitor Data'!K307)),"",IF('Monitor Data'!K307&gt;Statistics!$E$6,"YES","NO"))</f>
        <v/>
      </c>
    </row>
    <row r="308" spans="1:5" x14ac:dyDescent="0.25">
      <c r="A308" s="4">
        <v>44503</v>
      </c>
      <c r="B308" s="23" t="str">
        <f>IF(OR('Monitor Data'!D308="",ISBLANK('Monitor Data'!D308)),"",IF('Monitor Data'!D308&gt;Statistics!$B$6,"YES","NO"))</f>
        <v>NO</v>
      </c>
      <c r="C308" s="23" t="str">
        <f>IF(OR('Monitor Data'!G308="",ISBLANK('Monitor Data'!G308)),"",IF('Monitor Data'!G308&gt;Statistics!$C$6,"YES","NO"))</f>
        <v>NO</v>
      </c>
      <c r="D308" s="23" t="str">
        <f>IF(OR('Monitor Data'!J308="",ISBLANK('Monitor Data'!J308)),"",IF('Monitor Data'!J308&gt;Statistics!$D$6,"YES","NO"))</f>
        <v>NO</v>
      </c>
      <c r="E308" s="23" t="str">
        <f>IF(OR('Monitor Data'!K308="",ISBLANK('Monitor Data'!K308)),"",IF('Monitor Data'!K308&gt;Statistics!$E$6,"YES","NO"))</f>
        <v>NO</v>
      </c>
    </row>
    <row r="309" spans="1:5" x14ac:dyDescent="0.25">
      <c r="A309" s="4">
        <v>44504</v>
      </c>
      <c r="B309" s="23" t="str">
        <f>IF(OR('Monitor Data'!D309="",ISBLANK('Monitor Data'!D309)),"",IF('Monitor Data'!D309&gt;Statistics!$B$6,"YES","NO"))</f>
        <v/>
      </c>
      <c r="C309" s="23" t="str">
        <f>IF(OR('Monitor Data'!G309="",ISBLANK('Monitor Data'!G309)),"",IF('Monitor Data'!G309&gt;Statistics!$C$6,"YES","NO"))</f>
        <v/>
      </c>
      <c r="D309" s="23" t="str">
        <f>IF(OR('Monitor Data'!J309="",ISBLANK('Monitor Data'!J309)),"",IF('Monitor Data'!J309&gt;Statistics!$D$6,"YES","NO"))</f>
        <v/>
      </c>
      <c r="E309" s="23" t="str">
        <f>IF(OR('Monitor Data'!K309="",ISBLANK('Monitor Data'!K309)),"",IF('Monitor Data'!K309&gt;Statistics!$E$6,"YES","NO"))</f>
        <v/>
      </c>
    </row>
    <row r="310" spans="1:5" x14ac:dyDescent="0.25">
      <c r="A310" s="4">
        <v>44505</v>
      </c>
      <c r="B310" s="23" t="str">
        <f>IF(OR('Monitor Data'!D310="",ISBLANK('Monitor Data'!D310)),"",IF('Monitor Data'!D310&gt;Statistics!$B$6,"YES","NO"))</f>
        <v/>
      </c>
      <c r="C310" s="23" t="str">
        <f>IF(OR('Monitor Data'!G310="",ISBLANK('Monitor Data'!G310)),"",IF('Monitor Data'!G310&gt;Statistics!$C$6,"YES","NO"))</f>
        <v/>
      </c>
      <c r="D310" s="23" t="str">
        <f>IF(OR('Monitor Data'!J310="",ISBLANK('Monitor Data'!J310)),"",IF('Monitor Data'!J310&gt;Statistics!$D$6,"YES","NO"))</f>
        <v/>
      </c>
      <c r="E310" s="23" t="str">
        <f>IF(OR('Monitor Data'!K310="",ISBLANK('Monitor Data'!K310)),"",IF('Monitor Data'!K310&gt;Statistics!$E$6,"YES","NO"))</f>
        <v/>
      </c>
    </row>
    <row r="311" spans="1:5" x14ac:dyDescent="0.25">
      <c r="A311" s="4">
        <v>44506</v>
      </c>
      <c r="B311" s="23" t="str">
        <f>IF(OR('Monitor Data'!D311="",ISBLANK('Monitor Data'!D311)),"",IF('Monitor Data'!D311&gt;Statistics!$B$6,"YES","NO"))</f>
        <v>NO</v>
      </c>
      <c r="C311" s="23" t="str">
        <f>IF(OR('Monitor Data'!G311="",ISBLANK('Monitor Data'!G311)),"",IF('Monitor Data'!G311&gt;Statistics!$C$6,"YES","NO"))</f>
        <v>NO</v>
      </c>
      <c r="D311" s="23" t="str">
        <f>IF(OR('Monitor Data'!J311="",ISBLANK('Monitor Data'!J311)),"",IF('Monitor Data'!J311&gt;Statistics!$D$6,"YES","NO"))</f>
        <v>NO</v>
      </c>
      <c r="E311" s="23" t="str">
        <f>IF(OR('Monitor Data'!K311="",ISBLANK('Monitor Data'!K311)),"",IF('Monitor Data'!K311&gt;Statistics!$E$6,"YES","NO"))</f>
        <v>NO</v>
      </c>
    </row>
    <row r="312" spans="1:5" x14ac:dyDescent="0.25">
      <c r="A312" s="4">
        <v>44507</v>
      </c>
      <c r="B312" s="23" t="str">
        <f>IF(OR('Monitor Data'!D312="",ISBLANK('Monitor Data'!D312)),"",IF('Monitor Data'!D312&gt;Statistics!$B$6,"YES","NO"))</f>
        <v/>
      </c>
      <c r="C312" s="23" t="str">
        <f>IF(OR('Monitor Data'!G312="",ISBLANK('Monitor Data'!G312)),"",IF('Monitor Data'!G312&gt;Statistics!$C$6,"YES","NO"))</f>
        <v/>
      </c>
      <c r="D312" s="23" t="str">
        <f>IF(OR('Monitor Data'!J312="",ISBLANK('Monitor Data'!J312)),"",IF('Monitor Data'!J312&gt;Statistics!$D$6,"YES","NO"))</f>
        <v/>
      </c>
      <c r="E312" s="23" t="str">
        <f>IF(OR('Monitor Data'!K312="",ISBLANK('Monitor Data'!K312)),"",IF('Monitor Data'!K312&gt;Statistics!$E$6,"YES","NO"))</f>
        <v/>
      </c>
    </row>
    <row r="313" spans="1:5" x14ac:dyDescent="0.25">
      <c r="A313" s="4">
        <v>44508</v>
      </c>
      <c r="B313" s="23" t="str">
        <f>IF(OR('Monitor Data'!D313="",ISBLANK('Monitor Data'!D313)),"",IF('Monitor Data'!D313&gt;Statistics!$B$6,"YES","NO"))</f>
        <v/>
      </c>
      <c r="C313" s="23" t="str">
        <f>IF(OR('Monitor Data'!G313="",ISBLANK('Monitor Data'!G313)),"",IF('Monitor Data'!G313&gt;Statistics!$C$6,"YES","NO"))</f>
        <v/>
      </c>
      <c r="D313" s="23" t="str">
        <f>IF(OR('Monitor Data'!J313="",ISBLANK('Monitor Data'!J313)),"",IF('Monitor Data'!J313&gt;Statistics!$D$6,"YES","NO"))</f>
        <v/>
      </c>
      <c r="E313" s="23" t="str">
        <f>IF(OR('Monitor Data'!K313="",ISBLANK('Monitor Data'!K313)),"",IF('Monitor Data'!K313&gt;Statistics!$E$6,"YES","NO"))</f>
        <v/>
      </c>
    </row>
    <row r="314" spans="1:5" x14ac:dyDescent="0.25">
      <c r="A314" s="4">
        <v>44509</v>
      </c>
      <c r="B314" s="23" t="str">
        <f>IF(OR('Monitor Data'!D314="",ISBLANK('Monitor Data'!D314)),"",IF('Monitor Data'!D314&gt;Statistics!$B$6,"YES","NO"))</f>
        <v>NO</v>
      </c>
      <c r="C314" s="23" t="str">
        <f>IF(OR('Monitor Data'!G314="",ISBLANK('Monitor Data'!G314)),"",IF('Monitor Data'!G314&gt;Statistics!$C$6,"YES","NO"))</f>
        <v>NO</v>
      </c>
      <c r="D314" s="23" t="str">
        <f>IF(OR('Monitor Data'!J314="",ISBLANK('Monitor Data'!J314)),"",IF('Monitor Data'!J314&gt;Statistics!$D$6,"YES","NO"))</f>
        <v>NO</v>
      </c>
      <c r="E314" s="23" t="str">
        <f>IF(OR('Monitor Data'!K314="",ISBLANK('Monitor Data'!K314)),"",IF('Monitor Data'!K314&gt;Statistics!$E$6,"YES","NO"))</f>
        <v>YES</v>
      </c>
    </row>
    <row r="315" spans="1:5" x14ac:dyDescent="0.25">
      <c r="A315" s="4">
        <v>44510</v>
      </c>
      <c r="B315" s="23" t="str">
        <f>IF(OR('Monitor Data'!D315="",ISBLANK('Monitor Data'!D315)),"",IF('Monitor Data'!D315&gt;Statistics!$B$6,"YES","NO"))</f>
        <v/>
      </c>
      <c r="C315" s="23" t="str">
        <f>IF(OR('Monitor Data'!G315="",ISBLANK('Monitor Data'!G315)),"",IF('Monitor Data'!G315&gt;Statistics!$C$6,"YES","NO"))</f>
        <v/>
      </c>
      <c r="D315" s="23" t="str">
        <f>IF(OR('Monitor Data'!J315="",ISBLANK('Monitor Data'!J315)),"",IF('Monitor Data'!J315&gt;Statistics!$D$6,"YES","NO"))</f>
        <v/>
      </c>
      <c r="E315" s="23" t="str">
        <f>IF(OR('Monitor Data'!K315="",ISBLANK('Monitor Data'!K315)),"",IF('Monitor Data'!K315&gt;Statistics!$E$6,"YES","NO"))</f>
        <v/>
      </c>
    </row>
    <row r="316" spans="1:5" x14ac:dyDescent="0.25">
      <c r="A316" s="4">
        <v>44511</v>
      </c>
      <c r="B316" s="23" t="str">
        <f>IF(OR('Monitor Data'!D316="",ISBLANK('Monitor Data'!D316)),"",IF('Monitor Data'!D316&gt;Statistics!$B$6,"YES","NO"))</f>
        <v/>
      </c>
      <c r="C316" s="23" t="str">
        <f>IF(OR('Monitor Data'!G316="",ISBLANK('Monitor Data'!G316)),"",IF('Monitor Data'!G316&gt;Statistics!$C$6,"YES","NO"))</f>
        <v/>
      </c>
      <c r="D316" s="23" t="str">
        <f>IF(OR('Monitor Data'!J316="",ISBLANK('Monitor Data'!J316)),"",IF('Monitor Data'!J316&gt;Statistics!$D$6,"YES","NO"))</f>
        <v/>
      </c>
      <c r="E316" s="23" t="str">
        <f>IF(OR('Monitor Data'!K316="",ISBLANK('Monitor Data'!K316)),"",IF('Monitor Data'!K316&gt;Statistics!$E$6,"YES","NO"))</f>
        <v/>
      </c>
    </row>
    <row r="317" spans="1:5" x14ac:dyDescent="0.25">
      <c r="A317" s="4">
        <v>44512</v>
      </c>
      <c r="B317" s="23" t="str">
        <f>IF(OR('Monitor Data'!D317="",ISBLANK('Monitor Data'!D317)),"",IF('Monitor Data'!D317&gt;Statistics!$B$6,"YES","NO"))</f>
        <v>NO</v>
      </c>
      <c r="C317" s="23" t="str">
        <f>IF(OR('Monitor Data'!G317="",ISBLANK('Monitor Data'!G317)),"",IF('Monitor Data'!G317&gt;Statistics!$C$6,"YES","NO"))</f>
        <v>NO</v>
      </c>
      <c r="D317" s="23" t="str">
        <f>IF(OR('Monitor Data'!J317="",ISBLANK('Monitor Data'!J317)),"",IF('Monitor Data'!J317&gt;Statistics!$D$6,"YES","NO"))</f>
        <v>NO</v>
      </c>
      <c r="E317" s="23" t="str">
        <f>IF(OR('Monitor Data'!K317="",ISBLANK('Monitor Data'!K317)),"",IF('Monitor Data'!K317&gt;Statistics!$E$6,"YES","NO"))</f>
        <v>NO</v>
      </c>
    </row>
    <row r="318" spans="1:5" x14ac:dyDescent="0.25">
      <c r="A318" s="4">
        <v>44513</v>
      </c>
      <c r="B318" s="23" t="str">
        <f>IF(OR('Monitor Data'!D318="",ISBLANK('Monitor Data'!D318)),"",IF('Monitor Data'!D318&gt;Statistics!$B$6,"YES","NO"))</f>
        <v/>
      </c>
      <c r="C318" s="23" t="str">
        <f>IF(OR('Monitor Data'!G318="",ISBLANK('Monitor Data'!G318)),"",IF('Monitor Data'!G318&gt;Statistics!$C$6,"YES","NO"))</f>
        <v/>
      </c>
      <c r="D318" s="23" t="str">
        <f>IF(OR('Monitor Data'!J318="",ISBLANK('Monitor Data'!J318)),"",IF('Monitor Data'!J318&gt;Statistics!$D$6,"YES","NO"))</f>
        <v/>
      </c>
      <c r="E318" s="23" t="str">
        <f>IF(OR('Monitor Data'!K318="",ISBLANK('Monitor Data'!K318)),"",IF('Monitor Data'!K318&gt;Statistics!$E$6,"YES","NO"))</f>
        <v/>
      </c>
    </row>
    <row r="319" spans="1:5" x14ac:dyDescent="0.25">
      <c r="A319" s="4">
        <v>44514</v>
      </c>
      <c r="B319" s="23" t="str">
        <f>IF(OR('Monitor Data'!D319="",ISBLANK('Monitor Data'!D319)),"",IF('Monitor Data'!D319&gt;Statistics!$B$6,"YES","NO"))</f>
        <v/>
      </c>
      <c r="C319" s="23" t="str">
        <f>IF(OR('Monitor Data'!G319="",ISBLANK('Monitor Data'!G319)),"",IF('Monitor Data'!G319&gt;Statistics!$C$6,"YES","NO"))</f>
        <v/>
      </c>
      <c r="D319" s="23" t="str">
        <f>IF(OR('Monitor Data'!J319="",ISBLANK('Monitor Data'!J319)),"",IF('Monitor Data'!J319&gt;Statistics!$D$6,"YES","NO"))</f>
        <v/>
      </c>
      <c r="E319" s="23" t="str">
        <f>IF(OR('Monitor Data'!K319="",ISBLANK('Monitor Data'!K319)),"",IF('Monitor Data'!K319&gt;Statistics!$E$6,"YES","NO"))</f>
        <v/>
      </c>
    </row>
    <row r="320" spans="1:5" x14ac:dyDescent="0.25">
      <c r="A320" s="4">
        <v>44515</v>
      </c>
      <c r="B320" s="23" t="str">
        <f>IF(OR('Monitor Data'!D320="",ISBLANK('Monitor Data'!D320)),"",IF('Monitor Data'!D320&gt;Statistics!$B$6,"YES","NO"))</f>
        <v>NO</v>
      </c>
      <c r="C320" s="23" t="str">
        <f>IF(OR('Monitor Data'!G320="",ISBLANK('Monitor Data'!G320)),"",IF('Monitor Data'!G320&gt;Statistics!$C$6,"YES","NO"))</f>
        <v>NO</v>
      </c>
      <c r="D320" s="23" t="str">
        <f>IF(OR('Monitor Data'!J320="",ISBLANK('Monitor Data'!J320)),"",IF('Monitor Data'!J320&gt;Statistics!$D$6,"YES","NO"))</f>
        <v>NO</v>
      </c>
      <c r="E320" s="23" t="str">
        <f>IF(OR('Monitor Data'!K320="",ISBLANK('Monitor Data'!K320)),"",IF('Monitor Data'!K320&gt;Statistics!$E$6,"YES","NO"))</f>
        <v>NO</v>
      </c>
    </row>
    <row r="321" spans="1:5" x14ac:dyDescent="0.25">
      <c r="A321" s="4">
        <v>44516</v>
      </c>
      <c r="B321" s="23" t="str">
        <f>IF(OR('Monitor Data'!D321="",ISBLANK('Monitor Data'!D321)),"",IF('Monitor Data'!D321&gt;Statistics!$B$6,"YES","NO"))</f>
        <v/>
      </c>
      <c r="C321" s="23" t="str">
        <f>IF(OR('Monitor Data'!G321="",ISBLANK('Monitor Data'!G321)),"",IF('Monitor Data'!G321&gt;Statistics!$C$6,"YES","NO"))</f>
        <v/>
      </c>
      <c r="D321" s="23" t="str">
        <f>IF(OR('Monitor Data'!J321="",ISBLANK('Monitor Data'!J321)),"",IF('Monitor Data'!J321&gt;Statistics!$D$6,"YES","NO"))</f>
        <v/>
      </c>
      <c r="E321" s="23" t="str">
        <f>IF(OR('Monitor Data'!K321="",ISBLANK('Monitor Data'!K321)),"",IF('Monitor Data'!K321&gt;Statistics!$E$6,"YES","NO"))</f>
        <v/>
      </c>
    </row>
    <row r="322" spans="1:5" x14ac:dyDescent="0.25">
      <c r="A322" s="4">
        <v>44517</v>
      </c>
      <c r="B322" s="23" t="str">
        <f>IF(OR('Monitor Data'!D322="",ISBLANK('Monitor Data'!D322)),"",IF('Monitor Data'!D322&gt;Statistics!$B$6,"YES","NO"))</f>
        <v/>
      </c>
      <c r="C322" s="23" t="str">
        <f>IF(OR('Monitor Data'!G322="",ISBLANK('Monitor Data'!G322)),"",IF('Monitor Data'!G322&gt;Statistics!$C$6,"YES","NO"))</f>
        <v/>
      </c>
      <c r="D322" s="23" t="str">
        <f>IF(OR('Monitor Data'!J322="",ISBLANK('Monitor Data'!J322)),"",IF('Monitor Data'!J322&gt;Statistics!$D$6,"YES","NO"))</f>
        <v/>
      </c>
      <c r="E322" s="23" t="str">
        <f>IF(OR('Monitor Data'!K322="",ISBLANK('Monitor Data'!K322)),"",IF('Monitor Data'!K322&gt;Statistics!$E$6,"YES","NO"))</f>
        <v/>
      </c>
    </row>
    <row r="323" spans="1:5" x14ac:dyDescent="0.25">
      <c r="A323" s="4">
        <v>44518</v>
      </c>
      <c r="B323" s="23" t="str">
        <f>IF(OR('Monitor Data'!D323="",ISBLANK('Monitor Data'!D323)),"",IF('Monitor Data'!D323&gt;Statistics!$B$6,"YES","NO"))</f>
        <v>NO</v>
      </c>
      <c r="C323" s="23" t="str">
        <f>IF(OR('Monitor Data'!G323="",ISBLANK('Monitor Data'!G323)),"",IF('Monitor Data'!G323&gt;Statistics!$C$6,"YES","NO"))</f>
        <v>NO</v>
      </c>
      <c r="D323" s="23" t="str">
        <f>IF(OR('Monitor Data'!J323="",ISBLANK('Monitor Data'!J323)),"",IF('Monitor Data'!J323&gt;Statistics!$D$6,"YES","NO"))</f>
        <v>NO</v>
      </c>
      <c r="E323" s="23" t="str">
        <f>IF(OR('Monitor Data'!K323="",ISBLANK('Monitor Data'!K323)),"",IF('Monitor Data'!K323&gt;Statistics!$E$6,"YES","NO"))</f>
        <v>NO</v>
      </c>
    </row>
    <row r="324" spans="1:5" x14ac:dyDescent="0.25">
      <c r="A324" s="4">
        <v>44519</v>
      </c>
      <c r="B324" s="23" t="str">
        <f>IF(OR('Monitor Data'!D324="",ISBLANK('Monitor Data'!D324)),"",IF('Monitor Data'!D324&gt;Statistics!$B$6,"YES","NO"))</f>
        <v/>
      </c>
      <c r="C324" s="23" t="str">
        <f>IF(OR('Monitor Data'!G324="",ISBLANK('Monitor Data'!G324)),"",IF('Monitor Data'!G324&gt;Statistics!$C$6,"YES","NO"))</f>
        <v/>
      </c>
      <c r="D324" s="23" t="str">
        <f>IF(OR('Monitor Data'!J324="",ISBLANK('Monitor Data'!J324)),"",IF('Monitor Data'!J324&gt;Statistics!$D$6,"YES","NO"))</f>
        <v/>
      </c>
      <c r="E324" s="23" t="str">
        <f>IF(OR('Monitor Data'!K324="",ISBLANK('Monitor Data'!K324)),"",IF('Monitor Data'!K324&gt;Statistics!$E$6,"YES","NO"))</f>
        <v/>
      </c>
    </row>
    <row r="325" spans="1:5" x14ac:dyDescent="0.25">
      <c r="A325" s="4">
        <v>44520</v>
      </c>
      <c r="B325" s="23" t="str">
        <f>IF(OR('Monitor Data'!D325="",ISBLANK('Monitor Data'!D325)),"",IF('Monitor Data'!D325&gt;Statistics!$B$6,"YES","NO"))</f>
        <v/>
      </c>
      <c r="C325" s="23" t="str">
        <f>IF(OR('Monitor Data'!G325="",ISBLANK('Monitor Data'!G325)),"",IF('Monitor Data'!G325&gt;Statistics!$C$6,"YES","NO"))</f>
        <v/>
      </c>
      <c r="D325" s="23" t="str">
        <f>IF(OR('Monitor Data'!J325="",ISBLANK('Monitor Data'!J325)),"",IF('Monitor Data'!J325&gt;Statistics!$D$6,"YES","NO"))</f>
        <v/>
      </c>
      <c r="E325" s="23" t="str">
        <f>IF(OR('Monitor Data'!K325="",ISBLANK('Monitor Data'!K325)),"",IF('Monitor Data'!K325&gt;Statistics!$E$6,"YES","NO"))</f>
        <v/>
      </c>
    </row>
    <row r="326" spans="1:5" x14ac:dyDescent="0.25">
      <c r="A326" s="4">
        <v>44521</v>
      </c>
      <c r="B326" s="23" t="str">
        <f>IF(OR('Monitor Data'!D326="",ISBLANK('Monitor Data'!D326)),"",IF('Monitor Data'!D326&gt;Statistics!$B$6,"YES","NO"))</f>
        <v>NO</v>
      </c>
      <c r="C326" s="23" t="str">
        <f>IF(OR('Monitor Data'!G326="",ISBLANK('Monitor Data'!G326)),"",IF('Monitor Data'!G326&gt;Statistics!$C$6,"YES","NO"))</f>
        <v>NO</v>
      </c>
      <c r="D326" s="23" t="str">
        <f>IF(OR('Monitor Data'!J326="",ISBLANK('Monitor Data'!J326)),"",IF('Monitor Data'!J326&gt;Statistics!$D$6,"YES","NO"))</f>
        <v>NO</v>
      </c>
      <c r="E326" s="23" t="str">
        <f>IF(OR('Monitor Data'!K326="",ISBLANK('Monitor Data'!K326)),"",IF('Monitor Data'!K326&gt;Statistics!$E$6,"YES","NO"))</f>
        <v>NO</v>
      </c>
    </row>
    <row r="327" spans="1:5" x14ac:dyDescent="0.25">
      <c r="A327" s="4">
        <v>44522</v>
      </c>
      <c r="B327" s="23" t="str">
        <f>IF(OR('Monitor Data'!D327="",ISBLANK('Monitor Data'!D327)),"",IF('Monitor Data'!D327&gt;Statistics!$B$6,"YES","NO"))</f>
        <v/>
      </c>
      <c r="C327" s="23" t="str">
        <f>IF(OR('Monitor Data'!G327="",ISBLANK('Monitor Data'!G327)),"",IF('Monitor Data'!G327&gt;Statistics!$C$6,"YES","NO"))</f>
        <v/>
      </c>
      <c r="D327" s="23" t="str">
        <f>IF(OR('Monitor Data'!J327="",ISBLANK('Monitor Data'!J327)),"",IF('Monitor Data'!J327&gt;Statistics!$D$6,"YES","NO"))</f>
        <v/>
      </c>
      <c r="E327" s="23" t="str">
        <f>IF(OR('Monitor Data'!K327="",ISBLANK('Monitor Data'!K327)),"",IF('Monitor Data'!K327&gt;Statistics!$E$6,"YES","NO"))</f>
        <v/>
      </c>
    </row>
    <row r="328" spans="1:5" x14ac:dyDescent="0.25">
      <c r="A328" s="4">
        <v>44523</v>
      </c>
      <c r="B328" s="23" t="str">
        <f>IF(OR('Monitor Data'!D328="",ISBLANK('Monitor Data'!D328)),"",IF('Monitor Data'!D328&gt;Statistics!$B$6,"YES","NO"))</f>
        <v/>
      </c>
      <c r="C328" s="23" t="str">
        <f>IF(OR('Monitor Data'!G328="",ISBLANK('Monitor Data'!G328)),"",IF('Monitor Data'!G328&gt;Statistics!$C$6,"YES","NO"))</f>
        <v/>
      </c>
      <c r="D328" s="23" t="str">
        <f>IF(OR('Monitor Data'!J328="",ISBLANK('Monitor Data'!J328)),"",IF('Monitor Data'!J328&gt;Statistics!$D$6,"YES","NO"))</f>
        <v/>
      </c>
      <c r="E328" s="23" t="str">
        <f>IF(OR('Monitor Data'!K328="",ISBLANK('Monitor Data'!K328)),"",IF('Monitor Data'!K328&gt;Statistics!$E$6,"YES","NO"))</f>
        <v/>
      </c>
    </row>
    <row r="329" spans="1:5" x14ac:dyDescent="0.25">
      <c r="A329" s="4">
        <v>44524</v>
      </c>
      <c r="B329" s="23" t="str">
        <f>IF(OR('Monitor Data'!D329="",ISBLANK('Monitor Data'!D329)),"",IF('Monitor Data'!D329&gt;Statistics!$B$6,"YES","NO"))</f>
        <v>NO</v>
      </c>
      <c r="C329" s="23" t="str">
        <f>IF(OR('Monitor Data'!G329="",ISBLANK('Monitor Data'!G329)),"",IF('Monitor Data'!G329&gt;Statistics!$C$6,"YES","NO"))</f>
        <v>NO</v>
      </c>
      <c r="D329" s="23" t="str">
        <f>IF(OR('Monitor Data'!J329="",ISBLANK('Monitor Data'!J329)),"",IF('Monitor Data'!J329&gt;Statistics!$D$6,"YES","NO"))</f>
        <v>NO</v>
      </c>
      <c r="E329" s="23" t="str">
        <f>IF(OR('Monitor Data'!K329="",ISBLANK('Monitor Data'!K329)),"",IF('Monitor Data'!K329&gt;Statistics!$E$6,"YES","NO"))</f>
        <v>NO</v>
      </c>
    </row>
    <row r="330" spans="1:5" x14ac:dyDescent="0.25">
      <c r="A330" s="4">
        <v>44525</v>
      </c>
      <c r="B330" s="23" t="str">
        <f>IF(OR('Monitor Data'!D330="",ISBLANK('Monitor Data'!D330)),"",IF('Monitor Data'!D330&gt;Statistics!$B$6,"YES","NO"))</f>
        <v/>
      </c>
      <c r="C330" s="23" t="str">
        <f>IF(OR('Monitor Data'!G330="",ISBLANK('Monitor Data'!G330)),"",IF('Monitor Data'!G330&gt;Statistics!$C$6,"YES","NO"))</f>
        <v/>
      </c>
      <c r="D330" s="23" t="str">
        <f>IF(OR('Monitor Data'!J330="",ISBLANK('Monitor Data'!J330)),"",IF('Monitor Data'!J330&gt;Statistics!$D$6,"YES","NO"))</f>
        <v/>
      </c>
      <c r="E330" s="23" t="str">
        <f>IF(OR('Monitor Data'!K330="",ISBLANK('Monitor Data'!K330)),"",IF('Monitor Data'!K330&gt;Statistics!$E$6,"YES","NO"))</f>
        <v/>
      </c>
    </row>
    <row r="331" spans="1:5" x14ac:dyDescent="0.25">
      <c r="A331" s="4">
        <v>44526</v>
      </c>
      <c r="B331" s="23" t="str">
        <f>IF(OR('Monitor Data'!D331="",ISBLANK('Monitor Data'!D331)),"",IF('Monitor Data'!D331&gt;Statistics!$B$6,"YES","NO"))</f>
        <v/>
      </c>
      <c r="C331" s="23" t="str">
        <f>IF(OR('Monitor Data'!G331="",ISBLANK('Monitor Data'!G331)),"",IF('Monitor Data'!G331&gt;Statistics!$C$6,"YES","NO"))</f>
        <v/>
      </c>
      <c r="D331" s="23" t="str">
        <f>IF(OR('Monitor Data'!J331="",ISBLANK('Monitor Data'!J331)),"",IF('Monitor Data'!J331&gt;Statistics!$D$6,"YES","NO"))</f>
        <v/>
      </c>
      <c r="E331" s="23" t="str">
        <f>IF(OR('Monitor Data'!K331="",ISBLANK('Monitor Data'!K331)),"",IF('Monitor Data'!K331&gt;Statistics!$E$6,"YES","NO"))</f>
        <v/>
      </c>
    </row>
    <row r="332" spans="1:5" x14ac:dyDescent="0.25">
      <c r="A332" s="4">
        <v>44527</v>
      </c>
      <c r="B332" s="23" t="str">
        <f>IF(OR('Monitor Data'!D332="",ISBLANK('Monitor Data'!D332)),"",IF('Monitor Data'!D332&gt;Statistics!$B$6,"YES","NO"))</f>
        <v>NO</v>
      </c>
      <c r="C332" s="23" t="str">
        <f>IF(OR('Monitor Data'!G332="",ISBLANK('Monitor Data'!G332)),"",IF('Monitor Data'!G332&gt;Statistics!$C$6,"YES","NO"))</f>
        <v>NO</v>
      </c>
      <c r="D332" s="23" t="str">
        <f>IF(OR('Monitor Data'!J332="",ISBLANK('Monitor Data'!J332)),"",IF('Monitor Data'!J332&gt;Statistics!$D$6,"YES","NO"))</f>
        <v>NO</v>
      </c>
      <c r="E332" s="23" t="str">
        <f>IF(OR('Monitor Data'!K332="",ISBLANK('Monitor Data'!K332)),"",IF('Monitor Data'!K332&gt;Statistics!$E$6,"YES","NO"))</f>
        <v>NO</v>
      </c>
    </row>
    <row r="333" spans="1:5" x14ac:dyDescent="0.25">
      <c r="A333" s="4">
        <v>44528</v>
      </c>
      <c r="B333" s="23" t="str">
        <f>IF(OR('Monitor Data'!D333="",ISBLANK('Monitor Data'!D333)),"",IF('Monitor Data'!D333&gt;Statistics!$B$6,"YES","NO"))</f>
        <v/>
      </c>
      <c r="C333" s="23" t="str">
        <f>IF(OR('Monitor Data'!G333="",ISBLANK('Monitor Data'!G333)),"",IF('Monitor Data'!G333&gt;Statistics!$C$6,"YES","NO"))</f>
        <v/>
      </c>
      <c r="D333" s="23" t="str">
        <f>IF(OR('Monitor Data'!J333="",ISBLANK('Monitor Data'!J333)),"",IF('Monitor Data'!J333&gt;Statistics!$D$6,"YES","NO"))</f>
        <v/>
      </c>
      <c r="E333" s="23" t="str">
        <f>IF(OR('Monitor Data'!K333="",ISBLANK('Monitor Data'!K333)),"",IF('Monitor Data'!K333&gt;Statistics!$E$6,"YES","NO"))</f>
        <v/>
      </c>
    </row>
    <row r="334" spans="1:5" x14ac:dyDescent="0.25">
      <c r="A334" s="4">
        <v>44529</v>
      </c>
      <c r="B334" s="23" t="str">
        <f>IF(OR('Monitor Data'!D334="",ISBLANK('Monitor Data'!D334)),"",IF('Monitor Data'!D334&gt;Statistics!$B$6,"YES","NO"))</f>
        <v/>
      </c>
      <c r="C334" s="23" t="str">
        <f>IF(OR('Monitor Data'!G334="",ISBLANK('Monitor Data'!G334)),"",IF('Monitor Data'!G334&gt;Statistics!$C$6,"YES","NO"))</f>
        <v/>
      </c>
      <c r="D334" s="23" t="str">
        <f>IF(OR('Monitor Data'!J334="",ISBLANK('Monitor Data'!J334)),"",IF('Monitor Data'!J334&gt;Statistics!$D$6,"YES","NO"))</f>
        <v/>
      </c>
      <c r="E334" s="23" t="str">
        <f>IF(OR('Monitor Data'!K334="",ISBLANK('Monitor Data'!K334)),"",IF('Monitor Data'!K334&gt;Statistics!$E$6,"YES","NO"))</f>
        <v/>
      </c>
    </row>
    <row r="335" spans="1:5" x14ac:dyDescent="0.25">
      <c r="A335" s="4">
        <v>44530</v>
      </c>
      <c r="B335" s="23" t="str">
        <f>IF(OR('Monitor Data'!D335="",ISBLANK('Monitor Data'!D335)),"",IF('Monitor Data'!D335&gt;Statistics!$B$6,"YES","NO"))</f>
        <v>NO</v>
      </c>
      <c r="C335" s="23" t="str">
        <f>IF(OR('Monitor Data'!G335="",ISBLANK('Monitor Data'!G335)),"",IF('Monitor Data'!G335&gt;Statistics!$C$6,"YES","NO"))</f>
        <v>NO</v>
      </c>
      <c r="D335" s="23" t="str">
        <f>IF(OR('Monitor Data'!J335="",ISBLANK('Monitor Data'!J335)),"",IF('Monitor Data'!J335&gt;Statistics!$D$6,"YES","NO"))</f>
        <v>NO</v>
      </c>
      <c r="E335" s="23" t="str">
        <f>IF(OR('Monitor Data'!K335="",ISBLANK('Monitor Data'!K335)),"",IF('Monitor Data'!K335&gt;Statistics!$E$6,"YES","NO"))</f>
        <v>NO</v>
      </c>
    </row>
    <row r="336" spans="1:5" x14ac:dyDescent="0.25">
      <c r="A336" s="4">
        <v>44531</v>
      </c>
      <c r="B336" s="23" t="str">
        <f>IF(OR('Monitor Data'!D336="",ISBLANK('Monitor Data'!D336)),"",IF('Monitor Data'!D336&gt;Statistics!$B$6,"YES","NO"))</f>
        <v/>
      </c>
      <c r="C336" s="23" t="str">
        <f>IF(OR('Monitor Data'!G336="",ISBLANK('Monitor Data'!G336)),"",IF('Monitor Data'!G336&gt;Statistics!$C$6,"YES","NO"))</f>
        <v/>
      </c>
      <c r="D336" s="23" t="str">
        <f>IF(OR('Monitor Data'!J336="",ISBLANK('Monitor Data'!J336)),"",IF('Monitor Data'!J336&gt;Statistics!$D$6,"YES","NO"))</f>
        <v/>
      </c>
      <c r="E336" s="23" t="str">
        <f>IF(OR('Monitor Data'!K336="",ISBLANK('Monitor Data'!K336)),"",IF('Monitor Data'!K336&gt;Statistics!$E$6,"YES","NO"))</f>
        <v/>
      </c>
    </row>
    <row r="337" spans="1:5" x14ac:dyDescent="0.25">
      <c r="A337" s="4">
        <v>44532</v>
      </c>
      <c r="B337" s="23" t="str">
        <f>IF(OR('Monitor Data'!D337="",ISBLANK('Monitor Data'!D337)),"",IF('Monitor Data'!D337&gt;Statistics!$B$6,"YES","NO"))</f>
        <v/>
      </c>
      <c r="C337" s="23" t="str">
        <f>IF(OR('Monitor Data'!G337="",ISBLANK('Monitor Data'!G337)),"",IF('Monitor Data'!G337&gt;Statistics!$C$6,"YES","NO"))</f>
        <v/>
      </c>
      <c r="D337" s="23" t="str">
        <f>IF(OR('Monitor Data'!J337="",ISBLANK('Monitor Data'!J337)),"",IF('Monitor Data'!J337&gt;Statistics!$D$6,"YES","NO"))</f>
        <v/>
      </c>
      <c r="E337" s="23" t="str">
        <f>IF(OR('Monitor Data'!K337="",ISBLANK('Monitor Data'!K337)),"",IF('Monitor Data'!K337&gt;Statistics!$E$6,"YES","NO"))</f>
        <v/>
      </c>
    </row>
    <row r="338" spans="1:5" x14ac:dyDescent="0.25">
      <c r="A338" s="4">
        <v>44533</v>
      </c>
      <c r="B338" s="23" t="str">
        <f>IF(OR('Monitor Data'!D338="",ISBLANK('Monitor Data'!D338)),"",IF('Monitor Data'!D338&gt;Statistics!$B$6,"YES","NO"))</f>
        <v>NO</v>
      </c>
      <c r="C338" s="23" t="str">
        <f>IF(OR('Monitor Data'!G338="",ISBLANK('Monitor Data'!G338)),"",IF('Monitor Data'!G338&gt;Statistics!$C$6,"YES","NO"))</f>
        <v>NO</v>
      </c>
      <c r="D338" s="23" t="str">
        <f>IF(OR('Monitor Data'!J338="",ISBLANK('Monitor Data'!J338)),"",IF('Monitor Data'!J338&gt;Statistics!$D$6,"YES","NO"))</f>
        <v>NO</v>
      </c>
      <c r="E338" s="23" t="str">
        <f>IF(OR('Monitor Data'!K338="",ISBLANK('Monitor Data'!K338)),"",IF('Monitor Data'!K338&gt;Statistics!$E$6,"YES","NO"))</f>
        <v>NO</v>
      </c>
    </row>
    <row r="339" spans="1:5" x14ac:dyDescent="0.25">
      <c r="A339" s="4">
        <v>44534</v>
      </c>
      <c r="B339" s="23" t="str">
        <f>IF(OR('Monitor Data'!D339="",ISBLANK('Monitor Data'!D339)),"",IF('Monitor Data'!D339&gt;Statistics!$B$6,"YES","NO"))</f>
        <v/>
      </c>
      <c r="C339" s="23" t="str">
        <f>IF(OR('Monitor Data'!G339="",ISBLANK('Monitor Data'!G339)),"",IF('Monitor Data'!G339&gt;Statistics!$C$6,"YES","NO"))</f>
        <v/>
      </c>
      <c r="D339" s="23" t="str">
        <f>IF(OR('Monitor Data'!J339="",ISBLANK('Monitor Data'!J339)),"",IF('Monitor Data'!J339&gt;Statistics!$D$6,"YES","NO"))</f>
        <v/>
      </c>
      <c r="E339" s="23" t="str">
        <f>IF(OR('Monitor Data'!K339="",ISBLANK('Monitor Data'!K339)),"",IF('Monitor Data'!K339&gt;Statistics!$E$6,"YES","NO"))</f>
        <v/>
      </c>
    </row>
    <row r="340" spans="1:5" x14ac:dyDescent="0.25">
      <c r="A340" s="4">
        <v>44535</v>
      </c>
      <c r="B340" s="23" t="str">
        <f>IF(OR('Monitor Data'!D340="",ISBLANK('Monitor Data'!D340)),"",IF('Monitor Data'!D340&gt;Statistics!$B$6,"YES","NO"))</f>
        <v/>
      </c>
      <c r="C340" s="23" t="str">
        <f>IF(OR('Monitor Data'!G340="",ISBLANK('Monitor Data'!G340)),"",IF('Monitor Data'!G340&gt;Statistics!$C$6,"YES","NO"))</f>
        <v/>
      </c>
      <c r="D340" s="23" t="str">
        <f>IF(OR('Monitor Data'!J340="",ISBLANK('Monitor Data'!J340)),"",IF('Monitor Data'!J340&gt;Statistics!$D$6,"YES","NO"))</f>
        <v/>
      </c>
      <c r="E340" s="23" t="str">
        <f>IF(OR('Monitor Data'!K340="",ISBLANK('Monitor Data'!K340)),"",IF('Monitor Data'!K340&gt;Statistics!$E$6,"YES","NO"))</f>
        <v/>
      </c>
    </row>
    <row r="341" spans="1:5" x14ac:dyDescent="0.25">
      <c r="A341" s="4">
        <v>44536</v>
      </c>
      <c r="B341" s="23" t="str">
        <f>IF(OR('Monitor Data'!D341="",ISBLANK('Monitor Data'!D341)),"",IF('Monitor Data'!D341&gt;Statistics!$B$6,"YES","NO"))</f>
        <v>NO</v>
      </c>
      <c r="C341" s="23" t="str">
        <f>IF(OR('Monitor Data'!G341="",ISBLANK('Monitor Data'!G341)),"",IF('Monitor Data'!G341&gt;Statistics!$C$6,"YES","NO"))</f>
        <v>NO</v>
      </c>
      <c r="D341" s="23" t="str">
        <f>IF(OR('Monitor Data'!J341="",ISBLANK('Monitor Data'!J341)),"",IF('Monitor Data'!J341&gt;Statistics!$D$6,"YES","NO"))</f>
        <v>NO</v>
      </c>
      <c r="E341" s="23" t="str">
        <f>IF(OR('Monitor Data'!K341="",ISBLANK('Monitor Data'!K341)),"",IF('Monitor Data'!K341&gt;Statistics!$E$6,"YES","NO"))</f>
        <v>NO</v>
      </c>
    </row>
    <row r="342" spans="1:5" x14ac:dyDescent="0.25">
      <c r="A342" s="4">
        <v>44537</v>
      </c>
      <c r="B342" s="23" t="str">
        <f>IF(OR('Monitor Data'!D342="",ISBLANK('Monitor Data'!D342)),"",IF('Monitor Data'!D342&gt;Statistics!$B$6,"YES","NO"))</f>
        <v/>
      </c>
      <c r="C342" s="23" t="str">
        <f>IF(OR('Monitor Data'!G342="",ISBLANK('Monitor Data'!G342)),"",IF('Monitor Data'!G342&gt;Statistics!$C$6,"YES","NO"))</f>
        <v/>
      </c>
      <c r="D342" s="23" t="str">
        <f>IF(OR('Monitor Data'!J342="",ISBLANK('Monitor Data'!J342)),"",IF('Monitor Data'!J342&gt;Statistics!$D$6,"YES","NO"))</f>
        <v/>
      </c>
      <c r="E342" s="23" t="str">
        <f>IF(OR('Monitor Data'!K342="",ISBLANK('Monitor Data'!K342)),"",IF('Monitor Data'!K342&gt;Statistics!$E$6,"YES","NO"))</f>
        <v/>
      </c>
    </row>
    <row r="343" spans="1:5" x14ac:dyDescent="0.25">
      <c r="A343" s="4">
        <v>44538</v>
      </c>
      <c r="B343" s="23" t="str">
        <f>IF(OR('Monitor Data'!D343="",ISBLANK('Monitor Data'!D343)),"",IF('Monitor Data'!D343&gt;Statistics!$B$6,"YES","NO"))</f>
        <v/>
      </c>
      <c r="C343" s="23" t="str">
        <f>IF(OR('Monitor Data'!G343="",ISBLANK('Monitor Data'!G343)),"",IF('Monitor Data'!G343&gt;Statistics!$C$6,"YES","NO"))</f>
        <v/>
      </c>
      <c r="D343" s="23" t="str">
        <f>IF(OR('Monitor Data'!J343="",ISBLANK('Monitor Data'!J343)),"",IF('Monitor Data'!J343&gt;Statistics!$D$6,"YES","NO"))</f>
        <v/>
      </c>
      <c r="E343" s="23" t="str">
        <f>IF(OR('Monitor Data'!K343="",ISBLANK('Monitor Data'!K343)),"",IF('Monitor Data'!K343&gt;Statistics!$E$6,"YES","NO"))</f>
        <v/>
      </c>
    </row>
    <row r="344" spans="1:5" x14ac:dyDescent="0.25">
      <c r="A344" s="4">
        <v>44539</v>
      </c>
      <c r="B344" s="23" t="str">
        <f>IF(OR('Monitor Data'!D344="",ISBLANK('Monitor Data'!D344)),"",IF('Monitor Data'!D344&gt;Statistics!$B$6,"YES","NO"))</f>
        <v>NO</v>
      </c>
      <c r="C344" s="23" t="str">
        <f>IF(OR('Monitor Data'!G344="",ISBLANK('Monitor Data'!G344)),"",IF('Monitor Data'!G344&gt;Statistics!$C$6,"YES","NO"))</f>
        <v>NO</v>
      </c>
      <c r="D344" s="23" t="str">
        <f>IF(OR('Monitor Data'!J344="",ISBLANK('Monitor Data'!J344)),"",IF('Monitor Data'!J344&gt;Statistics!$D$6,"YES","NO"))</f>
        <v>YES</v>
      </c>
      <c r="E344" s="23" t="str">
        <f>IF(OR('Monitor Data'!K344="",ISBLANK('Monitor Data'!K344)),"",IF('Monitor Data'!K344&gt;Statistics!$E$6,"YES","NO"))</f>
        <v>YES</v>
      </c>
    </row>
    <row r="345" spans="1:5" x14ac:dyDescent="0.25">
      <c r="A345" s="4">
        <v>44540</v>
      </c>
      <c r="B345" s="23" t="str">
        <f>IF(OR('Monitor Data'!D345="",ISBLANK('Monitor Data'!D345)),"",IF('Monitor Data'!D345&gt;Statistics!$B$6,"YES","NO"))</f>
        <v/>
      </c>
      <c r="C345" s="23" t="str">
        <f>IF(OR('Monitor Data'!G345="",ISBLANK('Monitor Data'!G345)),"",IF('Monitor Data'!G345&gt;Statistics!$C$6,"YES","NO"))</f>
        <v/>
      </c>
      <c r="D345" s="23" t="str">
        <f>IF(OR('Monitor Data'!J345="",ISBLANK('Monitor Data'!J345)),"",IF('Monitor Data'!J345&gt;Statistics!$D$6,"YES","NO"))</f>
        <v/>
      </c>
      <c r="E345" s="23" t="str">
        <f>IF(OR('Monitor Data'!K345="",ISBLANK('Monitor Data'!K345)),"",IF('Monitor Data'!K345&gt;Statistics!$E$6,"YES","NO"))</f>
        <v/>
      </c>
    </row>
    <row r="346" spans="1:5" x14ac:dyDescent="0.25">
      <c r="A346" s="4">
        <v>44541</v>
      </c>
      <c r="B346" s="23" t="str">
        <f>IF(OR('Monitor Data'!D346="",ISBLANK('Monitor Data'!D346)),"",IF('Monitor Data'!D346&gt;Statistics!$B$6,"YES","NO"))</f>
        <v/>
      </c>
      <c r="C346" s="23" t="str">
        <f>IF(OR('Monitor Data'!G346="",ISBLANK('Monitor Data'!G346)),"",IF('Monitor Data'!G346&gt;Statistics!$C$6,"YES","NO"))</f>
        <v/>
      </c>
      <c r="D346" s="23" t="str">
        <f>IF(OR('Monitor Data'!J346="",ISBLANK('Monitor Data'!J346)),"",IF('Monitor Data'!J346&gt;Statistics!$D$6,"YES","NO"))</f>
        <v/>
      </c>
      <c r="E346" s="23" t="str">
        <f>IF(OR('Monitor Data'!K346="",ISBLANK('Monitor Data'!K346)),"",IF('Monitor Data'!K346&gt;Statistics!$E$6,"YES","NO"))</f>
        <v/>
      </c>
    </row>
    <row r="347" spans="1:5" x14ac:dyDescent="0.25">
      <c r="A347" s="4">
        <v>44542</v>
      </c>
      <c r="B347" s="23" t="str">
        <f>IF(OR('Monitor Data'!D347="",ISBLANK('Monitor Data'!D347)),"",IF('Monitor Data'!D347&gt;Statistics!$B$6,"YES","NO"))</f>
        <v>NO</v>
      </c>
      <c r="C347" s="23" t="str">
        <f>IF(OR('Monitor Data'!G347="",ISBLANK('Monitor Data'!G347)),"",IF('Monitor Data'!G347&gt;Statistics!$C$6,"YES","NO"))</f>
        <v>NO</v>
      </c>
      <c r="D347" s="23" t="str">
        <f>IF(OR('Monitor Data'!J347="",ISBLANK('Monitor Data'!J347)),"",IF('Monitor Data'!J347&gt;Statistics!$D$6,"YES","NO"))</f>
        <v>NO</v>
      </c>
      <c r="E347" s="23" t="str">
        <f>IF(OR('Monitor Data'!K347="",ISBLANK('Monitor Data'!K347)),"",IF('Monitor Data'!K347&gt;Statistics!$E$6,"YES","NO"))</f>
        <v>NO</v>
      </c>
    </row>
    <row r="348" spans="1:5" x14ac:dyDescent="0.25">
      <c r="A348" s="4">
        <v>44543</v>
      </c>
      <c r="B348" s="23" t="str">
        <f>IF(OR('Monitor Data'!D348="",ISBLANK('Monitor Data'!D348)),"",IF('Monitor Data'!D348&gt;Statistics!$B$6,"YES","NO"))</f>
        <v/>
      </c>
      <c r="C348" s="23" t="str">
        <f>IF(OR('Monitor Data'!G348="",ISBLANK('Monitor Data'!G348)),"",IF('Monitor Data'!G348&gt;Statistics!$C$6,"YES","NO"))</f>
        <v/>
      </c>
      <c r="D348" s="23" t="str">
        <f>IF(OR('Monitor Data'!J348="",ISBLANK('Monitor Data'!J348)),"",IF('Monitor Data'!J348&gt;Statistics!$D$6,"YES","NO"))</f>
        <v/>
      </c>
      <c r="E348" s="23" t="str">
        <f>IF(OR('Monitor Data'!K348="",ISBLANK('Monitor Data'!K348)),"",IF('Monitor Data'!K348&gt;Statistics!$E$6,"YES","NO"))</f>
        <v/>
      </c>
    </row>
    <row r="349" spans="1:5" x14ac:dyDescent="0.25">
      <c r="A349" s="4">
        <v>44544</v>
      </c>
      <c r="B349" s="23" t="str">
        <f>IF(OR('Monitor Data'!D349="",ISBLANK('Monitor Data'!D349)),"",IF('Monitor Data'!D349&gt;Statistics!$B$6,"YES","NO"))</f>
        <v/>
      </c>
      <c r="C349" s="23" t="str">
        <f>IF(OR('Monitor Data'!G349="",ISBLANK('Monitor Data'!G349)),"",IF('Monitor Data'!G349&gt;Statistics!$C$6,"YES","NO"))</f>
        <v/>
      </c>
      <c r="D349" s="23" t="str">
        <f>IF(OR('Monitor Data'!J349="",ISBLANK('Monitor Data'!J349)),"",IF('Monitor Data'!J349&gt;Statistics!$D$6,"YES","NO"))</f>
        <v/>
      </c>
      <c r="E349" s="23" t="str">
        <f>IF(OR('Monitor Data'!K349="",ISBLANK('Monitor Data'!K349)),"",IF('Monitor Data'!K349&gt;Statistics!$E$6,"YES","NO"))</f>
        <v/>
      </c>
    </row>
    <row r="350" spans="1:5" x14ac:dyDescent="0.25">
      <c r="A350" s="4">
        <v>44545</v>
      </c>
      <c r="B350" s="23" t="str">
        <f>IF(OR('Monitor Data'!D350="",ISBLANK('Monitor Data'!D350)),"",IF('Monitor Data'!D350&gt;Statistics!$B$6,"YES","NO"))</f>
        <v>YES</v>
      </c>
      <c r="C350" s="23" t="str">
        <f>IF(OR('Monitor Data'!G350="",ISBLANK('Monitor Data'!G350)),"",IF('Monitor Data'!G350&gt;Statistics!$C$6,"YES","NO"))</f>
        <v>YES</v>
      </c>
      <c r="D350" s="23" t="str">
        <f>IF(OR('Monitor Data'!J350="",ISBLANK('Monitor Data'!J350)),"",IF('Monitor Data'!J350&gt;Statistics!$D$6,"YES","NO"))</f>
        <v>YES</v>
      </c>
      <c r="E350" s="23" t="str">
        <f>IF(OR('Monitor Data'!K350="",ISBLANK('Monitor Data'!K350)),"",IF('Monitor Data'!K350&gt;Statistics!$E$6,"YES","NO"))</f>
        <v>YES</v>
      </c>
    </row>
    <row r="351" spans="1:5" x14ac:dyDescent="0.25">
      <c r="A351" s="4">
        <v>44546</v>
      </c>
      <c r="B351" s="23" t="str">
        <f>IF(OR('Monitor Data'!D351="",ISBLANK('Monitor Data'!D351)),"",IF('Monitor Data'!D351&gt;Statistics!$B$6,"YES","NO"))</f>
        <v/>
      </c>
      <c r="C351" s="23" t="str">
        <f>IF(OR('Monitor Data'!G351="",ISBLANK('Monitor Data'!G351)),"",IF('Monitor Data'!G351&gt;Statistics!$C$6,"YES","NO"))</f>
        <v/>
      </c>
      <c r="D351" s="23" t="str">
        <f>IF(OR('Monitor Data'!J351="",ISBLANK('Monitor Data'!J351)),"",IF('Monitor Data'!J351&gt;Statistics!$D$6,"YES","NO"))</f>
        <v/>
      </c>
      <c r="E351" s="23" t="str">
        <f>IF(OR('Monitor Data'!K351="",ISBLANK('Monitor Data'!K351)),"",IF('Monitor Data'!K351&gt;Statistics!$E$6,"YES","NO"))</f>
        <v/>
      </c>
    </row>
    <row r="352" spans="1:5" x14ac:dyDescent="0.25">
      <c r="A352" s="4">
        <v>44547</v>
      </c>
      <c r="B352" s="23" t="str">
        <f>IF(OR('Monitor Data'!D352="",ISBLANK('Monitor Data'!D352)),"",IF('Monitor Data'!D352&gt;Statistics!$B$6,"YES","NO"))</f>
        <v/>
      </c>
      <c r="C352" s="23" t="str">
        <f>IF(OR('Monitor Data'!G352="",ISBLANK('Monitor Data'!G352)),"",IF('Monitor Data'!G352&gt;Statistics!$C$6,"YES","NO"))</f>
        <v/>
      </c>
      <c r="D352" s="23" t="str">
        <f>IF(OR('Monitor Data'!J352="",ISBLANK('Monitor Data'!J352)),"",IF('Monitor Data'!J352&gt;Statistics!$D$6,"YES","NO"))</f>
        <v/>
      </c>
      <c r="E352" s="23" t="str">
        <f>IF(OR('Monitor Data'!K352="",ISBLANK('Monitor Data'!K352)),"",IF('Monitor Data'!K352&gt;Statistics!$E$6,"YES","NO"))</f>
        <v/>
      </c>
    </row>
    <row r="353" spans="1:5" x14ac:dyDescent="0.25">
      <c r="A353" s="4">
        <v>44548</v>
      </c>
      <c r="B353" s="23" t="str">
        <f>IF(OR('Monitor Data'!D353="",ISBLANK('Monitor Data'!D353)),"",IF('Monitor Data'!D353&gt;Statistics!$B$6,"YES","NO"))</f>
        <v>NO</v>
      </c>
      <c r="C353" s="23" t="str">
        <f>IF(OR('Monitor Data'!G353="",ISBLANK('Monitor Data'!G353)),"",IF('Monitor Data'!G353&gt;Statistics!$C$6,"YES","NO"))</f>
        <v>NO</v>
      </c>
      <c r="D353" s="23" t="str">
        <f>IF(OR('Monitor Data'!J353="",ISBLANK('Monitor Data'!J353)),"",IF('Monitor Data'!J353&gt;Statistics!$D$6,"YES","NO"))</f>
        <v>NO</v>
      </c>
      <c r="E353" s="23" t="str">
        <f>IF(OR('Monitor Data'!K353="",ISBLANK('Monitor Data'!K353)),"",IF('Monitor Data'!K353&gt;Statistics!$E$6,"YES","NO"))</f>
        <v>NO</v>
      </c>
    </row>
    <row r="354" spans="1:5" x14ac:dyDescent="0.25">
      <c r="A354" s="4">
        <v>44549</v>
      </c>
      <c r="B354" s="23" t="str">
        <f>IF(OR('Monitor Data'!D354="",ISBLANK('Monitor Data'!D354)),"",IF('Monitor Data'!D354&gt;Statistics!$B$6,"YES","NO"))</f>
        <v/>
      </c>
      <c r="C354" s="23" t="str">
        <f>IF(OR('Monitor Data'!G354="",ISBLANK('Monitor Data'!G354)),"",IF('Monitor Data'!G354&gt;Statistics!$C$6,"YES","NO"))</f>
        <v/>
      </c>
      <c r="D354" s="23" t="str">
        <f>IF(OR('Monitor Data'!J354="",ISBLANK('Monitor Data'!J354)),"",IF('Monitor Data'!J354&gt;Statistics!$D$6,"YES","NO"))</f>
        <v/>
      </c>
      <c r="E354" s="23" t="str">
        <f>IF(OR('Monitor Data'!K354="",ISBLANK('Monitor Data'!K354)),"",IF('Monitor Data'!K354&gt;Statistics!$E$6,"YES","NO"))</f>
        <v/>
      </c>
    </row>
    <row r="355" spans="1:5" x14ac:dyDescent="0.25">
      <c r="A355" s="4">
        <v>44550</v>
      </c>
      <c r="B355" s="23" t="str">
        <f>IF(OR('Monitor Data'!D355="",ISBLANK('Monitor Data'!D355)),"",IF('Monitor Data'!D355&gt;Statistics!$B$6,"YES","NO"))</f>
        <v/>
      </c>
      <c r="C355" s="23" t="str">
        <f>IF(OR('Monitor Data'!G355="",ISBLANK('Monitor Data'!G355)),"",IF('Monitor Data'!G355&gt;Statistics!$C$6,"YES","NO"))</f>
        <v/>
      </c>
      <c r="D355" s="23" t="str">
        <f>IF(OR('Monitor Data'!J355="",ISBLANK('Monitor Data'!J355)),"",IF('Monitor Data'!J355&gt;Statistics!$D$6,"YES","NO"))</f>
        <v/>
      </c>
      <c r="E355" s="23" t="str">
        <f>IF(OR('Monitor Data'!K355="",ISBLANK('Monitor Data'!K355)),"",IF('Monitor Data'!K355&gt;Statistics!$E$6,"YES","NO"))</f>
        <v/>
      </c>
    </row>
    <row r="356" spans="1:5" x14ac:dyDescent="0.25">
      <c r="A356" s="4">
        <v>44551</v>
      </c>
      <c r="B356" s="23" t="str">
        <f>IF(OR('Monitor Data'!D356="",ISBLANK('Monitor Data'!D356)),"",IF('Monitor Data'!D356&gt;Statistics!$B$6,"YES","NO"))</f>
        <v>NO</v>
      </c>
      <c r="C356" s="23" t="str">
        <f>IF(OR('Monitor Data'!G356="",ISBLANK('Monitor Data'!G356)),"",IF('Monitor Data'!G356&gt;Statistics!$C$6,"YES","NO"))</f>
        <v>NO</v>
      </c>
      <c r="D356" s="23" t="str">
        <f>IF(OR('Monitor Data'!J356="",ISBLANK('Monitor Data'!J356)),"",IF('Monitor Data'!J356&gt;Statistics!$D$6,"YES","NO"))</f>
        <v>NO</v>
      </c>
      <c r="E356" s="23" t="str">
        <f>IF(OR('Monitor Data'!K356="",ISBLANK('Monitor Data'!K356)),"",IF('Monitor Data'!K356&gt;Statistics!$E$6,"YES","NO"))</f>
        <v>NO</v>
      </c>
    </row>
    <row r="357" spans="1:5" x14ac:dyDescent="0.25">
      <c r="A357" s="4">
        <v>44552</v>
      </c>
      <c r="B357" s="23" t="str">
        <f>IF(OR('Monitor Data'!D357="",ISBLANK('Monitor Data'!D357)),"",IF('Monitor Data'!D357&gt;Statistics!$B$6,"YES","NO"))</f>
        <v/>
      </c>
      <c r="C357" s="23" t="str">
        <f>IF(OR('Monitor Data'!G357="",ISBLANK('Monitor Data'!G357)),"",IF('Monitor Data'!G357&gt;Statistics!$C$6,"YES","NO"))</f>
        <v/>
      </c>
      <c r="D357" s="23" t="str">
        <f>IF(OR('Monitor Data'!J357="",ISBLANK('Monitor Data'!J357)),"",IF('Monitor Data'!J357&gt;Statistics!$D$6,"YES","NO"))</f>
        <v/>
      </c>
      <c r="E357" s="23" t="str">
        <f>IF(OR('Monitor Data'!K357="",ISBLANK('Monitor Data'!K357)),"",IF('Monitor Data'!K357&gt;Statistics!$E$6,"YES","NO"))</f>
        <v/>
      </c>
    </row>
    <row r="358" spans="1:5" x14ac:dyDescent="0.25">
      <c r="A358" s="4">
        <v>44553</v>
      </c>
      <c r="B358" s="23" t="str">
        <f>IF(OR('Monitor Data'!D358="",ISBLANK('Monitor Data'!D358)),"",IF('Monitor Data'!D358&gt;Statistics!$B$6,"YES","NO"))</f>
        <v/>
      </c>
      <c r="C358" s="23" t="str">
        <f>IF(OR('Monitor Data'!G358="",ISBLANK('Monitor Data'!G358)),"",IF('Monitor Data'!G358&gt;Statistics!$C$6,"YES","NO"))</f>
        <v/>
      </c>
      <c r="D358" s="23" t="str">
        <f>IF(OR('Monitor Data'!J358="",ISBLANK('Monitor Data'!J358)),"",IF('Monitor Data'!J358&gt;Statistics!$D$6,"YES","NO"))</f>
        <v/>
      </c>
      <c r="E358" s="23" t="str">
        <f>IF(OR('Monitor Data'!K358="",ISBLANK('Monitor Data'!K358)),"",IF('Monitor Data'!K358&gt;Statistics!$E$6,"YES","NO"))</f>
        <v/>
      </c>
    </row>
    <row r="359" spans="1:5" x14ac:dyDescent="0.25">
      <c r="A359" s="4">
        <v>44554</v>
      </c>
      <c r="B359" s="23" t="str">
        <f>IF(OR('Monitor Data'!D359="",ISBLANK('Monitor Data'!D359)),"",IF('Monitor Data'!D359&gt;Statistics!$B$6,"YES","NO"))</f>
        <v>NO</v>
      </c>
      <c r="C359" s="23" t="str">
        <f>IF(OR('Monitor Data'!G359="",ISBLANK('Monitor Data'!G359)),"",IF('Monitor Data'!G359&gt;Statistics!$C$6,"YES","NO"))</f>
        <v>NO</v>
      </c>
      <c r="D359" s="23" t="str">
        <f>IF(OR('Monitor Data'!J359="",ISBLANK('Monitor Data'!J359)),"",IF('Monitor Data'!J359&gt;Statistics!$D$6,"YES","NO"))</f>
        <v>NO</v>
      </c>
      <c r="E359" s="23" t="str">
        <f>IF(OR('Monitor Data'!K359="",ISBLANK('Monitor Data'!K359)),"",IF('Monitor Data'!K359&gt;Statistics!$E$6,"YES","NO"))</f>
        <v>NO</v>
      </c>
    </row>
    <row r="360" spans="1:5" x14ac:dyDescent="0.25">
      <c r="A360" s="4">
        <v>44555</v>
      </c>
      <c r="B360" s="23" t="str">
        <f>IF(OR('Monitor Data'!D360="",ISBLANK('Monitor Data'!D360)),"",IF('Monitor Data'!D360&gt;Statistics!$B$6,"YES","NO"))</f>
        <v/>
      </c>
      <c r="C360" s="23" t="str">
        <f>IF(OR('Monitor Data'!G360="",ISBLANK('Monitor Data'!G360)),"",IF('Monitor Data'!G360&gt;Statistics!$C$6,"YES","NO"))</f>
        <v/>
      </c>
      <c r="D360" s="23" t="str">
        <f>IF(OR('Monitor Data'!J360="",ISBLANK('Monitor Data'!J360)),"",IF('Monitor Data'!J360&gt;Statistics!$D$6,"YES","NO"))</f>
        <v/>
      </c>
      <c r="E360" s="23" t="str">
        <f>IF(OR('Monitor Data'!K360="",ISBLANK('Monitor Data'!K360)),"",IF('Monitor Data'!K360&gt;Statistics!$E$6,"YES","NO"))</f>
        <v/>
      </c>
    </row>
    <row r="361" spans="1:5" x14ac:dyDescent="0.25">
      <c r="A361" s="4">
        <v>44556</v>
      </c>
      <c r="B361" s="23" t="str">
        <f>IF(OR('Monitor Data'!D361="",ISBLANK('Monitor Data'!D361)),"",IF('Monitor Data'!D361&gt;Statistics!$B$6,"YES","NO"))</f>
        <v/>
      </c>
      <c r="C361" s="23" t="str">
        <f>IF(OR('Monitor Data'!G361="",ISBLANK('Monitor Data'!G361)),"",IF('Monitor Data'!G361&gt;Statistics!$C$6,"YES","NO"))</f>
        <v/>
      </c>
      <c r="D361" s="23" t="str">
        <f>IF(OR('Monitor Data'!J361="",ISBLANK('Monitor Data'!J361)),"",IF('Monitor Data'!J361&gt;Statistics!$D$6,"YES","NO"))</f>
        <v/>
      </c>
      <c r="E361" s="23" t="str">
        <f>IF(OR('Monitor Data'!K361="",ISBLANK('Monitor Data'!K361)),"",IF('Monitor Data'!K361&gt;Statistics!$E$6,"YES","NO"))</f>
        <v/>
      </c>
    </row>
    <row r="362" spans="1:5" x14ac:dyDescent="0.25">
      <c r="A362" s="4">
        <v>44557</v>
      </c>
      <c r="B362" s="23" t="str">
        <f>IF(OR('Monitor Data'!D362="",ISBLANK('Monitor Data'!D362)),"",IF('Monitor Data'!D362&gt;Statistics!$B$6,"YES","NO"))</f>
        <v>NO</v>
      </c>
      <c r="C362" s="23" t="str">
        <f>IF(OR('Monitor Data'!G362="",ISBLANK('Monitor Data'!G362)),"",IF('Monitor Data'!G362&gt;Statistics!$C$6,"YES","NO"))</f>
        <v>NO</v>
      </c>
      <c r="D362" s="23" t="str">
        <f>IF(OR('Monitor Data'!J362="",ISBLANK('Monitor Data'!J362)),"",IF('Monitor Data'!J362&gt;Statistics!$D$6,"YES","NO"))</f>
        <v>NO</v>
      </c>
      <c r="E362" s="23" t="str">
        <f>IF(OR('Monitor Data'!K362="",ISBLANK('Monitor Data'!K362)),"",IF('Monitor Data'!K362&gt;Statistics!$E$6,"YES","NO"))</f>
        <v>NO</v>
      </c>
    </row>
    <row r="363" spans="1:5" x14ac:dyDescent="0.25">
      <c r="A363" s="4">
        <v>44558</v>
      </c>
      <c r="B363" s="23" t="str">
        <f>IF(OR('Monitor Data'!D363="",ISBLANK('Monitor Data'!D363)),"",IF('Monitor Data'!D363&gt;Statistics!$B$6,"YES","NO"))</f>
        <v/>
      </c>
      <c r="C363" s="23" t="str">
        <f>IF(OR('Monitor Data'!G363="",ISBLANK('Monitor Data'!G363)),"",IF('Monitor Data'!G363&gt;Statistics!$C$6,"YES","NO"))</f>
        <v/>
      </c>
      <c r="D363" s="23" t="str">
        <f>IF(OR('Monitor Data'!J363="",ISBLANK('Monitor Data'!J363)),"",IF('Monitor Data'!J363&gt;Statistics!$D$6,"YES","NO"))</f>
        <v/>
      </c>
      <c r="E363" s="23" t="str">
        <f>IF(OR('Monitor Data'!K363="",ISBLANK('Monitor Data'!K363)),"",IF('Monitor Data'!K363&gt;Statistics!$E$6,"YES","NO"))</f>
        <v/>
      </c>
    </row>
    <row r="364" spans="1:5" x14ac:dyDescent="0.25">
      <c r="A364" s="4">
        <v>44559</v>
      </c>
      <c r="B364" s="23" t="str">
        <f>IF(OR('Monitor Data'!D364="",ISBLANK('Monitor Data'!D364)),"",IF('Monitor Data'!D364&gt;Statistics!$B$6,"YES","NO"))</f>
        <v/>
      </c>
      <c r="C364" s="23" t="str">
        <f>IF(OR('Monitor Data'!G364="",ISBLANK('Monitor Data'!G364)),"",IF('Monitor Data'!G364&gt;Statistics!$C$6,"YES","NO"))</f>
        <v/>
      </c>
      <c r="D364" s="23" t="str">
        <f>IF(OR('Monitor Data'!J364="",ISBLANK('Monitor Data'!J364)),"",IF('Monitor Data'!J364&gt;Statistics!$D$6,"YES","NO"))</f>
        <v/>
      </c>
      <c r="E364" s="23" t="str">
        <f>IF(OR('Monitor Data'!K364="",ISBLANK('Monitor Data'!K364)),"",IF('Monitor Data'!K364&gt;Statistics!$E$6,"YES","NO"))</f>
        <v/>
      </c>
    </row>
    <row r="365" spans="1:5" x14ac:dyDescent="0.25">
      <c r="A365" s="4">
        <v>44560</v>
      </c>
      <c r="B365" s="23" t="str">
        <f>IF(OR('Monitor Data'!D365="",ISBLANK('Monitor Data'!D365)),"",IF('Monitor Data'!D365&gt;Statistics!$B$6,"YES","NO"))</f>
        <v>NO</v>
      </c>
      <c r="C365" s="23" t="str">
        <f>IF(OR('Monitor Data'!G365="",ISBLANK('Monitor Data'!G365)),"",IF('Monitor Data'!G365&gt;Statistics!$C$6,"YES","NO"))</f>
        <v>NO</v>
      </c>
      <c r="D365" s="23" t="str">
        <f>IF(OR('Monitor Data'!J365="",ISBLANK('Monitor Data'!J365)),"",IF('Monitor Data'!J365&gt;Statistics!$D$6,"YES","NO"))</f>
        <v>NO</v>
      </c>
      <c r="E365" s="23" t="str">
        <f>IF(OR('Monitor Data'!K365="",ISBLANK('Monitor Data'!K365)),"",IF('Monitor Data'!K365&gt;Statistics!$E$6,"YES","NO"))</f>
        <v>NO</v>
      </c>
    </row>
    <row r="366" spans="1:5" x14ac:dyDescent="0.25">
      <c r="A366" s="4">
        <v>44561</v>
      </c>
      <c r="B366" s="23" t="str">
        <f>IF(OR('Monitor Data'!D366="",ISBLANK('Monitor Data'!D366)),"",IF('Monitor Data'!D366&gt;Statistics!$B$6,"YES","NO"))</f>
        <v/>
      </c>
      <c r="C366" s="23" t="str">
        <f>IF(OR('Monitor Data'!G366="",ISBLANK('Monitor Data'!G366)),"",IF('Monitor Data'!G366&gt;Statistics!$C$6,"YES","NO"))</f>
        <v/>
      </c>
      <c r="D366" s="23" t="str">
        <f>IF(OR('Monitor Data'!J366="",ISBLANK('Monitor Data'!J366)),"",IF('Monitor Data'!J366&gt;Statistics!$D$6,"YES","NO"))</f>
        <v/>
      </c>
      <c r="E366" s="23" t="str">
        <f>IF(OR('Monitor Data'!K366="",ISBLANK('Monitor Data'!K366)),"",IF('Monitor Data'!K366&gt;Statistics!$E$6,"YES","NO"))</f>
        <v/>
      </c>
    </row>
    <row r="367" spans="1:5" x14ac:dyDescent="0.25">
      <c r="A367" s="4">
        <v>44562</v>
      </c>
      <c r="B367" s="23" t="str">
        <f>IF(OR('Monitor Data'!D367="",ISBLANK('Monitor Data'!D367)),"",IF('Monitor Data'!D367&gt;Statistics!$B$6,"YES","NO"))</f>
        <v/>
      </c>
      <c r="C367" s="23" t="str">
        <f>IF(OR('Monitor Data'!G367="",ISBLANK('Monitor Data'!G367)),"",IF('Monitor Data'!G367&gt;Statistics!$C$6,"YES","NO"))</f>
        <v/>
      </c>
      <c r="D367" s="23" t="str">
        <f>IF(OR('Monitor Data'!J367="",ISBLANK('Monitor Data'!J367)),"",IF('Monitor Data'!J367&gt;Statistics!$D$6,"YES","NO"))</f>
        <v/>
      </c>
      <c r="E367" s="23" t="str">
        <f>IF(OR('Monitor Data'!K367="",ISBLANK('Monitor Data'!K367)),"",IF('Monitor Data'!K367&gt;Statistics!$E$6,"YES","NO"))</f>
        <v/>
      </c>
    </row>
    <row r="368" spans="1:5" x14ac:dyDescent="0.25">
      <c r="A368" s="4">
        <v>44563</v>
      </c>
      <c r="B368" s="23" t="str">
        <f>IF(OR('Monitor Data'!D368="",ISBLANK('Monitor Data'!D368)),"",IF('Monitor Data'!D368&gt;Statistics!$B$6,"YES","NO"))</f>
        <v>NO</v>
      </c>
      <c r="C368" s="23" t="str">
        <f>IF(OR('Monitor Data'!G368="",ISBLANK('Monitor Data'!G368)),"",IF('Monitor Data'!G368&gt;Statistics!$C$6,"YES","NO"))</f>
        <v>NO</v>
      </c>
      <c r="D368" s="23" t="str">
        <f>IF(OR('Monitor Data'!J368="",ISBLANK('Monitor Data'!J368)),"",IF('Monitor Data'!J368&gt;Statistics!$D$6,"YES","NO"))</f>
        <v>NO</v>
      </c>
      <c r="E368" s="23" t="str">
        <f>IF(OR('Monitor Data'!K368="",ISBLANK('Monitor Data'!K368)),"",IF('Monitor Data'!K368&gt;Statistics!$E$6,"YES","NO"))</f>
        <v>NO</v>
      </c>
    </row>
    <row r="369" spans="1:5" x14ac:dyDescent="0.25">
      <c r="A369" s="4">
        <v>44564</v>
      </c>
      <c r="B369" s="23" t="str">
        <f>IF(OR('Monitor Data'!D369="",ISBLANK('Monitor Data'!D369)),"",IF('Monitor Data'!D369&gt;Statistics!$B$6,"YES","NO"))</f>
        <v/>
      </c>
      <c r="C369" s="23" t="str">
        <f>IF(OR('Monitor Data'!G369="",ISBLANK('Monitor Data'!G369)),"",IF('Monitor Data'!G369&gt;Statistics!$C$6,"YES","NO"))</f>
        <v/>
      </c>
      <c r="D369" s="23" t="str">
        <f>IF(OR('Monitor Data'!J369="",ISBLANK('Monitor Data'!J369)),"",IF('Monitor Data'!J369&gt;Statistics!$D$6,"YES","NO"))</f>
        <v/>
      </c>
      <c r="E369" s="23" t="str">
        <f>IF(OR('Monitor Data'!K369="",ISBLANK('Monitor Data'!K369)),"",IF('Monitor Data'!K369&gt;Statistics!$E$6,"YES","NO"))</f>
        <v/>
      </c>
    </row>
    <row r="370" spans="1:5" x14ac:dyDescent="0.25">
      <c r="A370" s="4">
        <v>44565</v>
      </c>
      <c r="B370" s="23" t="str">
        <f>IF(OR('Monitor Data'!D370="",ISBLANK('Monitor Data'!D370)),"",IF('Monitor Data'!D370&gt;Statistics!$B$6,"YES","NO"))</f>
        <v/>
      </c>
      <c r="C370" s="23" t="str">
        <f>IF(OR('Monitor Data'!G370="",ISBLANK('Monitor Data'!G370)),"",IF('Monitor Data'!G370&gt;Statistics!$C$6,"YES","NO"))</f>
        <v/>
      </c>
      <c r="D370" s="23" t="str">
        <f>IF(OR('Monitor Data'!J370="",ISBLANK('Monitor Data'!J370)),"",IF('Monitor Data'!J370&gt;Statistics!$D$6,"YES","NO"))</f>
        <v/>
      </c>
      <c r="E370" s="23" t="str">
        <f>IF(OR('Monitor Data'!K370="",ISBLANK('Monitor Data'!K370)),"",IF('Monitor Data'!K370&gt;Statistics!$E$6,"YES","NO"))</f>
        <v/>
      </c>
    </row>
    <row r="371" spans="1:5" x14ac:dyDescent="0.25">
      <c r="A371" s="4">
        <v>44566</v>
      </c>
      <c r="B371" s="23" t="str">
        <f>IF(OR('Monitor Data'!D371="",ISBLANK('Monitor Data'!D371)),"",IF('Monitor Data'!D371&gt;Statistics!$B$6,"YES","NO"))</f>
        <v>NO</v>
      </c>
      <c r="C371" s="23" t="str">
        <f>IF(OR('Monitor Data'!G371="",ISBLANK('Monitor Data'!G371)),"",IF('Monitor Data'!G371&gt;Statistics!$C$6,"YES","NO"))</f>
        <v>NO</v>
      </c>
      <c r="D371" s="23" t="str">
        <f>IF(OR('Monitor Data'!J371="",ISBLANK('Monitor Data'!J371)),"",IF('Monitor Data'!J371&gt;Statistics!$D$6,"YES","NO"))</f>
        <v>NO</v>
      </c>
      <c r="E371" s="23" t="str">
        <f>IF(OR('Monitor Data'!K371="",ISBLANK('Monitor Data'!K371)),"",IF('Monitor Data'!K371&gt;Statistics!$E$6,"YES","NO"))</f>
        <v>NO</v>
      </c>
    </row>
    <row r="372" spans="1:5" x14ac:dyDescent="0.25">
      <c r="A372" s="4">
        <v>44567</v>
      </c>
      <c r="B372" s="23" t="str">
        <f>IF(OR('Monitor Data'!D372="",ISBLANK('Monitor Data'!D372)),"",IF('Monitor Data'!D372&gt;Statistics!$B$6,"YES","NO"))</f>
        <v/>
      </c>
      <c r="C372" s="23" t="str">
        <f>IF(OR('Monitor Data'!G372="",ISBLANK('Monitor Data'!G372)),"",IF('Monitor Data'!G372&gt;Statistics!$C$6,"YES","NO"))</f>
        <v/>
      </c>
      <c r="D372" s="23" t="str">
        <f>IF(OR('Monitor Data'!J372="",ISBLANK('Monitor Data'!J372)),"",IF('Monitor Data'!J372&gt;Statistics!$D$6,"YES","NO"))</f>
        <v/>
      </c>
      <c r="E372" s="23" t="str">
        <f>IF(OR('Monitor Data'!K372="",ISBLANK('Monitor Data'!K372)),"",IF('Monitor Data'!K372&gt;Statistics!$E$6,"YES","NO"))</f>
        <v/>
      </c>
    </row>
    <row r="373" spans="1:5" x14ac:dyDescent="0.25">
      <c r="A373" s="4">
        <v>44568</v>
      </c>
      <c r="B373" s="23" t="str">
        <f>IF(OR('Monitor Data'!D373="",ISBLANK('Monitor Data'!D373)),"",IF('Monitor Data'!D373&gt;Statistics!$B$6,"YES","NO"))</f>
        <v/>
      </c>
      <c r="C373" s="23" t="str">
        <f>IF(OR('Monitor Data'!G373="",ISBLANK('Monitor Data'!G373)),"",IF('Monitor Data'!G373&gt;Statistics!$C$6,"YES","NO"))</f>
        <v/>
      </c>
      <c r="D373" s="23" t="str">
        <f>IF(OR('Monitor Data'!J373="",ISBLANK('Monitor Data'!J373)),"",IF('Monitor Data'!J373&gt;Statistics!$D$6,"YES","NO"))</f>
        <v/>
      </c>
      <c r="E373" s="23" t="str">
        <f>IF(OR('Monitor Data'!K373="",ISBLANK('Monitor Data'!K373)),"",IF('Monitor Data'!K373&gt;Statistics!$E$6,"YES","NO"))</f>
        <v/>
      </c>
    </row>
    <row r="374" spans="1:5" x14ac:dyDescent="0.25">
      <c r="A374" s="4">
        <v>44569</v>
      </c>
      <c r="B374" s="23" t="str">
        <f>IF(OR('Monitor Data'!D374="",ISBLANK('Monitor Data'!D374)),"",IF('Monitor Data'!D374&gt;Statistics!$B$6,"YES","NO"))</f>
        <v/>
      </c>
      <c r="C374" s="23" t="str">
        <f>IF(OR('Monitor Data'!G374="",ISBLANK('Monitor Data'!G374)),"",IF('Monitor Data'!G374&gt;Statistics!$C$6,"YES","NO"))</f>
        <v>NO</v>
      </c>
      <c r="D374" s="23" t="str">
        <f>IF(OR('Monitor Data'!J374="",ISBLANK('Monitor Data'!J374)),"",IF('Monitor Data'!J374&gt;Statistics!$D$6,"YES","NO"))</f>
        <v>NO</v>
      </c>
      <c r="E374" s="23" t="str">
        <f>IF(OR('Monitor Data'!K374="",ISBLANK('Monitor Data'!K374)),"",IF('Monitor Data'!K374&gt;Statistics!$E$6,"YES","NO"))</f>
        <v>NO</v>
      </c>
    </row>
    <row r="375" spans="1:5" x14ac:dyDescent="0.25">
      <c r="A375" s="4">
        <v>44570</v>
      </c>
      <c r="B375" s="23" t="str">
        <f>IF(OR('Monitor Data'!D375="",ISBLANK('Monitor Data'!D375)),"",IF('Monitor Data'!D375&gt;Statistics!$B$6,"YES","NO"))</f>
        <v/>
      </c>
      <c r="C375" s="23" t="str">
        <f>IF(OR('Monitor Data'!G375="",ISBLANK('Monitor Data'!G375)),"",IF('Monitor Data'!G375&gt;Statistics!$C$6,"YES","NO"))</f>
        <v/>
      </c>
      <c r="D375" s="23" t="str">
        <f>IF(OR('Monitor Data'!J375="",ISBLANK('Monitor Data'!J375)),"",IF('Monitor Data'!J375&gt;Statistics!$D$6,"YES","NO"))</f>
        <v/>
      </c>
      <c r="E375" s="23" t="str">
        <f>IF(OR('Monitor Data'!K375="",ISBLANK('Monitor Data'!K375)),"",IF('Monitor Data'!K375&gt;Statistics!$E$6,"YES","NO"))</f>
        <v/>
      </c>
    </row>
    <row r="376" spans="1:5" x14ac:dyDescent="0.25">
      <c r="A376" s="4">
        <v>44571</v>
      </c>
      <c r="B376" s="23" t="str">
        <f>IF(OR('Monitor Data'!D376="",ISBLANK('Monitor Data'!D376)),"",IF('Monitor Data'!D376&gt;Statistics!$B$6,"YES","NO"))</f>
        <v/>
      </c>
      <c r="C376" s="23" t="str">
        <f>IF(OR('Monitor Data'!G376="",ISBLANK('Monitor Data'!G376)),"",IF('Monitor Data'!G376&gt;Statistics!$C$6,"YES","NO"))</f>
        <v/>
      </c>
      <c r="D376" s="23" t="str">
        <f>IF(OR('Monitor Data'!J376="",ISBLANK('Monitor Data'!J376)),"",IF('Monitor Data'!J376&gt;Statistics!$D$6,"YES","NO"))</f>
        <v/>
      </c>
      <c r="E376" s="23" t="str">
        <f>IF(OR('Monitor Data'!K376="",ISBLANK('Monitor Data'!K376)),"",IF('Monitor Data'!K376&gt;Statistics!$E$6,"YES","NO"))</f>
        <v/>
      </c>
    </row>
    <row r="377" spans="1:5" x14ac:dyDescent="0.25">
      <c r="A377" s="4">
        <v>44572</v>
      </c>
      <c r="B377" s="23" t="str">
        <f>IF(OR('Monitor Data'!D377="",ISBLANK('Monitor Data'!D377)),"",IF('Monitor Data'!D377&gt;Statistics!$B$6,"YES","NO"))</f>
        <v>NO</v>
      </c>
      <c r="C377" s="23" t="str">
        <f>IF(OR('Monitor Data'!G377="",ISBLANK('Monitor Data'!G377)),"",IF('Monitor Data'!G377&gt;Statistics!$C$6,"YES","NO"))</f>
        <v>NO</v>
      </c>
      <c r="D377" s="23" t="str">
        <f>IF(OR('Monitor Data'!J377="",ISBLANK('Monitor Data'!J377)),"",IF('Monitor Data'!J377&gt;Statistics!$D$6,"YES","NO"))</f>
        <v>NO</v>
      </c>
      <c r="E377" s="23" t="str">
        <f>IF(OR('Monitor Data'!K377="",ISBLANK('Monitor Data'!K377)),"",IF('Monitor Data'!K377&gt;Statistics!$E$6,"YES","NO"))</f>
        <v>NO</v>
      </c>
    </row>
    <row r="378" spans="1:5" x14ac:dyDescent="0.25">
      <c r="A378" s="4">
        <v>44573</v>
      </c>
      <c r="B378" s="23" t="str">
        <f>IF(OR('Monitor Data'!D378="",ISBLANK('Monitor Data'!D378)),"",IF('Monitor Data'!D378&gt;Statistics!$B$6,"YES","NO"))</f>
        <v/>
      </c>
      <c r="C378" s="23" t="str">
        <f>IF(OR('Monitor Data'!G378="",ISBLANK('Monitor Data'!G378)),"",IF('Monitor Data'!G378&gt;Statistics!$C$6,"YES","NO"))</f>
        <v/>
      </c>
      <c r="D378" s="23" t="str">
        <f>IF(OR('Monitor Data'!J378="",ISBLANK('Monitor Data'!J378)),"",IF('Monitor Data'!J378&gt;Statistics!$D$6,"YES","NO"))</f>
        <v/>
      </c>
      <c r="E378" s="23" t="str">
        <f>IF(OR('Monitor Data'!K378="",ISBLANK('Monitor Data'!K378)),"",IF('Monitor Data'!K378&gt;Statistics!$E$6,"YES","NO"))</f>
        <v/>
      </c>
    </row>
    <row r="379" spans="1:5" x14ac:dyDescent="0.25">
      <c r="A379" s="4">
        <v>44574</v>
      </c>
      <c r="B379" s="23" t="str">
        <f>IF(OR('Monitor Data'!D379="",ISBLANK('Monitor Data'!D379)),"",IF('Monitor Data'!D379&gt;Statistics!$B$6,"YES","NO"))</f>
        <v/>
      </c>
      <c r="C379" s="23" t="str">
        <f>IF(OR('Monitor Data'!G379="",ISBLANK('Monitor Data'!G379)),"",IF('Monitor Data'!G379&gt;Statistics!$C$6,"YES","NO"))</f>
        <v/>
      </c>
      <c r="D379" s="23" t="str">
        <f>IF(OR('Monitor Data'!J379="",ISBLANK('Monitor Data'!J379)),"",IF('Monitor Data'!J379&gt;Statistics!$D$6,"YES","NO"))</f>
        <v/>
      </c>
      <c r="E379" s="23" t="str">
        <f>IF(OR('Monitor Data'!K379="",ISBLANK('Monitor Data'!K379)),"",IF('Monitor Data'!K379&gt;Statistics!$E$6,"YES","NO"))</f>
        <v/>
      </c>
    </row>
    <row r="380" spans="1:5" x14ac:dyDescent="0.25">
      <c r="A380" s="4">
        <v>44575</v>
      </c>
      <c r="B380" s="23" t="str">
        <f>IF(OR('Monitor Data'!D380="",ISBLANK('Monitor Data'!D380)),"",IF('Monitor Data'!D380&gt;Statistics!$B$6,"YES","NO"))</f>
        <v>NO</v>
      </c>
      <c r="C380" s="23" t="str">
        <f>IF(OR('Monitor Data'!G380="",ISBLANK('Monitor Data'!G380)),"",IF('Monitor Data'!G380&gt;Statistics!$C$6,"YES","NO"))</f>
        <v>NO</v>
      </c>
      <c r="D380" s="23" t="str">
        <f>IF(OR('Monitor Data'!J380="",ISBLANK('Monitor Data'!J380)),"",IF('Monitor Data'!J380&gt;Statistics!$D$6,"YES","NO"))</f>
        <v>NO</v>
      </c>
      <c r="E380" s="23" t="str">
        <f>IF(OR('Monitor Data'!K380="",ISBLANK('Monitor Data'!K380)),"",IF('Monitor Data'!K380&gt;Statistics!$E$6,"YES","NO"))</f>
        <v>NO</v>
      </c>
    </row>
    <row r="381" spans="1:5" x14ac:dyDescent="0.25">
      <c r="A381" s="4">
        <v>44576</v>
      </c>
      <c r="B381" s="23" t="str">
        <f>IF(OR('Monitor Data'!D381="",ISBLANK('Monitor Data'!D381)),"",IF('Monitor Data'!D381&gt;Statistics!$B$6,"YES","NO"))</f>
        <v/>
      </c>
      <c r="C381" s="23" t="str">
        <f>IF(OR('Monitor Data'!G381="",ISBLANK('Monitor Data'!G381)),"",IF('Monitor Data'!G381&gt;Statistics!$C$6,"YES","NO"))</f>
        <v/>
      </c>
      <c r="D381" s="23" t="str">
        <f>IF(OR('Monitor Data'!J381="",ISBLANK('Monitor Data'!J381)),"",IF('Monitor Data'!J381&gt;Statistics!$D$6,"YES","NO"))</f>
        <v/>
      </c>
      <c r="E381" s="23" t="str">
        <f>IF(OR('Monitor Data'!K381="",ISBLANK('Monitor Data'!K381)),"",IF('Monitor Data'!K381&gt;Statistics!$E$6,"YES","NO"))</f>
        <v/>
      </c>
    </row>
    <row r="382" spans="1:5" x14ac:dyDescent="0.25">
      <c r="A382" s="4">
        <v>44577</v>
      </c>
      <c r="B382" s="23" t="str">
        <f>IF(OR('Monitor Data'!D382="",ISBLANK('Monitor Data'!D382)),"",IF('Monitor Data'!D382&gt;Statistics!$B$6,"YES","NO"))</f>
        <v/>
      </c>
      <c r="C382" s="23" t="str">
        <f>IF(OR('Monitor Data'!G382="",ISBLANK('Monitor Data'!G382)),"",IF('Monitor Data'!G382&gt;Statistics!$C$6,"YES","NO"))</f>
        <v/>
      </c>
      <c r="D382" s="23" t="str">
        <f>IF(OR('Monitor Data'!J382="",ISBLANK('Monitor Data'!J382)),"",IF('Monitor Data'!J382&gt;Statistics!$D$6,"YES","NO"))</f>
        <v/>
      </c>
      <c r="E382" s="23" t="str">
        <f>IF(OR('Monitor Data'!K382="",ISBLANK('Monitor Data'!K382)),"",IF('Monitor Data'!K382&gt;Statistics!$E$6,"YES","NO"))</f>
        <v/>
      </c>
    </row>
    <row r="383" spans="1:5" x14ac:dyDescent="0.25">
      <c r="A383" s="4">
        <v>44578</v>
      </c>
      <c r="B383" s="23" t="str">
        <f>IF(OR('Monitor Data'!D383="",ISBLANK('Monitor Data'!D383)),"",IF('Monitor Data'!D383&gt;Statistics!$B$6,"YES","NO"))</f>
        <v>NO</v>
      </c>
      <c r="C383" s="23" t="str">
        <f>IF(OR('Monitor Data'!G383="",ISBLANK('Monitor Data'!G383)),"",IF('Monitor Data'!G383&gt;Statistics!$C$6,"YES","NO"))</f>
        <v>NO</v>
      </c>
      <c r="D383" s="23" t="str">
        <f>IF(OR('Monitor Data'!J383="",ISBLANK('Monitor Data'!J383)),"",IF('Monitor Data'!J383&gt;Statistics!$D$6,"YES","NO"))</f>
        <v>NO</v>
      </c>
      <c r="E383" s="23" t="str">
        <f>IF(OR('Monitor Data'!K383="",ISBLANK('Monitor Data'!K383)),"",IF('Monitor Data'!K383&gt;Statistics!$E$6,"YES","NO"))</f>
        <v>NO</v>
      </c>
    </row>
    <row r="384" spans="1:5" x14ac:dyDescent="0.25">
      <c r="A384" s="4">
        <v>44579</v>
      </c>
      <c r="B384" s="23" t="str">
        <f>IF(OR('Monitor Data'!D384="",ISBLANK('Monitor Data'!D384)),"",IF('Monitor Data'!D384&gt;Statistics!$B$6,"YES","NO"))</f>
        <v/>
      </c>
      <c r="C384" s="23" t="str">
        <f>IF(OR('Monitor Data'!G384="",ISBLANK('Monitor Data'!G384)),"",IF('Monitor Data'!G384&gt;Statistics!$C$6,"YES","NO"))</f>
        <v/>
      </c>
      <c r="D384" s="23" t="str">
        <f>IF(OR('Monitor Data'!J384="",ISBLANK('Monitor Data'!J384)),"",IF('Monitor Data'!J384&gt;Statistics!$D$6,"YES","NO"))</f>
        <v/>
      </c>
      <c r="E384" s="23" t="str">
        <f>IF(OR('Monitor Data'!K384="",ISBLANK('Monitor Data'!K384)),"",IF('Monitor Data'!K384&gt;Statistics!$E$6,"YES","NO"))</f>
        <v/>
      </c>
    </row>
    <row r="385" spans="1:5" x14ac:dyDescent="0.25">
      <c r="A385" s="4">
        <v>44580</v>
      </c>
      <c r="B385" s="23" t="str">
        <f>IF(OR('Monitor Data'!D385="",ISBLANK('Monitor Data'!D385)),"",IF('Monitor Data'!D385&gt;Statistics!$B$6,"YES","NO"))</f>
        <v/>
      </c>
      <c r="C385" s="23" t="str">
        <f>IF(OR('Monitor Data'!G385="",ISBLANK('Monitor Data'!G385)),"",IF('Monitor Data'!G385&gt;Statistics!$C$6,"YES","NO"))</f>
        <v/>
      </c>
      <c r="D385" s="23" t="str">
        <f>IF(OR('Monitor Data'!J385="",ISBLANK('Monitor Data'!J385)),"",IF('Monitor Data'!J385&gt;Statistics!$D$6,"YES","NO"))</f>
        <v>NO</v>
      </c>
      <c r="E385" s="23" t="str">
        <f>IF(OR('Monitor Data'!K385="",ISBLANK('Monitor Data'!K385)),"",IF('Monitor Data'!K385&gt;Statistics!$E$6,"YES","NO"))</f>
        <v/>
      </c>
    </row>
    <row r="386" spans="1:5" x14ac:dyDescent="0.25">
      <c r="A386" s="4">
        <v>44581</v>
      </c>
      <c r="B386" s="23" t="str">
        <f>IF(OR('Monitor Data'!D386="",ISBLANK('Monitor Data'!D386)),"",IF('Monitor Data'!D386&gt;Statistics!$B$6,"YES","NO"))</f>
        <v>NO</v>
      </c>
      <c r="C386" s="23" t="str">
        <f>IF(OR('Monitor Data'!G386="",ISBLANK('Monitor Data'!G386)),"",IF('Monitor Data'!G386&gt;Statistics!$C$6,"YES","NO"))</f>
        <v>NO</v>
      </c>
      <c r="D386" s="23" t="str">
        <f>IF(OR('Monitor Data'!J386="",ISBLANK('Monitor Data'!J386)),"",IF('Monitor Data'!J386&gt;Statistics!$D$6,"YES","NO"))</f>
        <v/>
      </c>
      <c r="E386" s="23" t="str">
        <f>IF(OR('Monitor Data'!K386="",ISBLANK('Monitor Data'!K386)),"",IF('Monitor Data'!K386&gt;Statistics!$E$6,"YES","NO"))</f>
        <v>NO</v>
      </c>
    </row>
    <row r="387" spans="1:5" x14ac:dyDescent="0.25">
      <c r="A387" s="4">
        <v>44582</v>
      </c>
      <c r="B387" s="23" t="str">
        <f>IF(OR('Monitor Data'!D387="",ISBLANK('Monitor Data'!D387)),"",IF('Monitor Data'!D387&gt;Statistics!$B$6,"YES","NO"))</f>
        <v/>
      </c>
      <c r="C387" s="23" t="str">
        <f>IF(OR('Monitor Data'!G387="",ISBLANK('Monitor Data'!G387)),"",IF('Monitor Data'!G387&gt;Statistics!$C$6,"YES","NO"))</f>
        <v/>
      </c>
      <c r="D387" s="23" t="str">
        <f>IF(OR('Monitor Data'!J387="",ISBLANK('Monitor Data'!J387)),"",IF('Monitor Data'!J387&gt;Statistics!$D$6,"YES","NO"))</f>
        <v>NO</v>
      </c>
      <c r="E387" s="23" t="str">
        <f>IF(OR('Monitor Data'!K387="",ISBLANK('Monitor Data'!K387)),"",IF('Monitor Data'!K387&gt;Statistics!$E$6,"YES","NO"))</f>
        <v/>
      </c>
    </row>
    <row r="388" spans="1:5" x14ac:dyDescent="0.25">
      <c r="A388" s="4">
        <v>44583</v>
      </c>
      <c r="B388" s="23" t="str">
        <f>IF(OR('Monitor Data'!D388="",ISBLANK('Monitor Data'!D388)),"",IF('Monitor Data'!D388&gt;Statistics!$B$6,"YES","NO"))</f>
        <v/>
      </c>
      <c r="C388" s="23" t="str">
        <f>IF(OR('Monitor Data'!G388="",ISBLANK('Monitor Data'!G388)),"",IF('Monitor Data'!G388&gt;Statistics!$C$6,"YES","NO"))</f>
        <v/>
      </c>
      <c r="D388" s="23" t="str">
        <f>IF(OR('Monitor Data'!J388="",ISBLANK('Monitor Data'!J388)),"",IF('Monitor Data'!J388&gt;Statistics!$D$6,"YES","NO"))</f>
        <v/>
      </c>
      <c r="E388" s="23" t="str">
        <f>IF(OR('Monitor Data'!K388="",ISBLANK('Monitor Data'!K388)),"",IF('Monitor Data'!K388&gt;Statistics!$E$6,"YES","NO"))</f>
        <v/>
      </c>
    </row>
    <row r="389" spans="1:5" x14ac:dyDescent="0.25">
      <c r="A389" s="4">
        <v>44584</v>
      </c>
      <c r="B389" s="23" t="str">
        <f>IF(OR('Monitor Data'!D389="",ISBLANK('Monitor Data'!D389)),"",IF('Monitor Data'!D389&gt;Statistics!$B$6,"YES","NO"))</f>
        <v>NO</v>
      </c>
      <c r="C389" s="23" t="str">
        <f>IF(OR('Monitor Data'!G389="",ISBLANK('Monitor Data'!G389)),"",IF('Monitor Data'!G389&gt;Statistics!$C$6,"YES","NO"))</f>
        <v>NO</v>
      </c>
      <c r="D389" s="23" t="str">
        <f>IF(OR('Monitor Data'!J389="",ISBLANK('Monitor Data'!J389)),"",IF('Monitor Data'!J389&gt;Statistics!$D$6,"YES","NO"))</f>
        <v>NO</v>
      </c>
      <c r="E389" s="23" t="str">
        <f>IF(OR('Monitor Data'!K389="",ISBLANK('Monitor Data'!K389)),"",IF('Monitor Data'!K389&gt;Statistics!$E$6,"YES","NO"))</f>
        <v>NO</v>
      </c>
    </row>
    <row r="390" spans="1:5" x14ac:dyDescent="0.25">
      <c r="A390" s="4">
        <v>44585</v>
      </c>
      <c r="B390" s="23" t="str">
        <f>IF(OR('Monitor Data'!D390="",ISBLANK('Monitor Data'!D390)),"",IF('Monitor Data'!D390&gt;Statistics!$B$6,"YES","NO"))</f>
        <v/>
      </c>
      <c r="C390" s="23" t="str">
        <f>IF(OR('Monitor Data'!G390="",ISBLANK('Monitor Data'!G390)),"",IF('Monitor Data'!G390&gt;Statistics!$C$6,"YES","NO"))</f>
        <v/>
      </c>
      <c r="D390" s="23" t="str">
        <f>IF(OR('Monitor Data'!J390="",ISBLANK('Monitor Data'!J390)),"",IF('Monitor Data'!J390&gt;Statistics!$D$6,"YES","NO"))</f>
        <v/>
      </c>
      <c r="E390" s="23" t="str">
        <f>IF(OR('Monitor Data'!K390="",ISBLANK('Monitor Data'!K390)),"",IF('Monitor Data'!K390&gt;Statistics!$E$6,"YES","NO"))</f>
        <v/>
      </c>
    </row>
    <row r="391" spans="1:5" x14ac:dyDescent="0.25">
      <c r="A391" s="4">
        <v>44586</v>
      </c>
      <c r="B391" s="23" t="str">
        <f>IF(OR('Monitor Data'!D391="",ISBLANK('Monitor Data'!D391)),"",IF('Monitor Data'!D391&gt;Statistics!$B$6,"YES","NO"))</f>
        <v/>
      </c>
      <c r="C391" s="23" t="str">
        <f>IF(OR('Monitor Data'!G391="",ISBLANK('Monitor Data'!G391)),"",IF('Monitor Data'!G391&gt;Statistics!$C$6,"YES","NO"))</f>
        <v/>
      </c>
      <c r="D391" s="23" t="str">
        <f>IF(OR('Monitor Data'!J391="",ISBLANK('Monitor Data'!J391)),"",IF('Monitor Data'!J391&gt;Statistics!$D$6,"YES","NO"))</f>
        <v>NO</v>
      </c>
      <c r="E391" s="23" t="str">
        <f>IF(OR('Monitor Data'!K391="",ISBLANK('Monitor Data'!K391)),"",IF('Monitor Data'!K391&gt;Statistics!$E$6,"YES","NO"))</f>
        <v/>
      </c>
    </row>
    <row r="392" spans="1:5" x14ac:dyDescent="0.25">
      <c r="A392" s="4">
        <v>44587</v>
      </c>
      <c r="B392" s="23" t="str">
        <f>IF(OR('Monitor Data'!D392="",ISBLANK('Monitor Data'!D392)),"",IF('Monitor Data'!D392&gt;Statistics!$B$6,"YES","NO"))</f>
        <v>NO</v>
      </c>
      <c r="C392" s="23" t="str">
        <f>IF(OR('Monitor Data'!G392="",ISBLANK('Monitor Data'!G392)),"",IF('Monitor Data'!G392&gt;Statistics!$C$6,"YES","NO"))</f>
        <v>NO</v>
      </c>
      <c r="D392" s="23" t="str">
        <f>IF(OR('Monitor Data'!J392="",ISBLANK('Monitor Data'!J392)),"",IF('Monitor Data'!J392&gt;Statistics!$D$6,"YES","NO"))</f>
        <v/>
      </c>
      <c r="E392" s="23" t="str">
        <f>IF(OR('Monitor Data'!K392="",ISBLANK('Monitor Data'!K392)),"",IF('Monitor Data'!K392&gt;Statistics!$E$6,"YES","NO"))</f>
        <v>NO</v>
      </c>
    </row>
    <row r="393" spans="1:5" x14ac:dyDescent="0.25">
      <c r="A393" s="4">
        <v>44588</v>
      </c>
      <c r="B393" s="23" t="str">
        <f>IF(OR('Monitor Data'!D393="",ISBLANK('Monitor Data'!D393)),"",IF('Monitor Data'!D393&gt;Statistics!$B$6,"YES","NO"))</f>
        <v/>
      </c>
      <c r="C393" s="23" t="str">
        <f>IF(OR('Monitor Data'!G393="",ISBLANK('Monitor Data'!G393)),"",IF('Monitor Data'!G393&gt;Statistics!$C$6,"YES","NO"))</f>
        <v/>
      </c>
      <c r="D393" s="23" t="str">
        <f>IF(OR('Monitor Data'!J393="",ISBLANK('Monitor Data'!J393)),"",IF('Monitor Data'!J393&gt;Statistics!$D$6,"YES","NO"))</f>
        <v/>
      </c>
      <c r="E393" s="23" t="str">
        <f>IF(OR('Monitor Data'!K393="",ISBLANK('Monitor Data'!K393)),"",IF('Monitor Data'!K393&gt;Statistics!$E$6,"YES","NO"))</f>
        <v/>
      </c>
    </row>
    <row r="394" spans="1:5" x14ac:dyDescent="0.25">
      <c r="A394" s="4">
        <v>44589</v>
      </c>
      <c r="B394" s="23" t="str">
        <f>IF(OR('Monitor Data'!D394="",ISBLANK('Monitor Data'!D394)),"",IF('Monitor Data'!D394&gt;Statistics!$B$6,"YES","NO"))</f>
        <v/>
      </c>
      <c r="C394" s="23" t="str">
        <f>IF(OR('Monitor Data'!G394="",ISBLANK('Monitor Data'!G394)),"",IF('Monitor Data'!G394&gt;Statistics!$C$6,"YES","NO"))</f>
        <v/>
      </c>
      <c r="D394" s="23" t="str">
        <f>IF(OR('Monitor Data'!J394="",ISBLANK('Monitor Data'!J394)),"",IF('Monitor Data'!J394&gt;Statistics!$D$6,"YES","NO"))</f>
        <v/>
      </c>
      <c r="E394" s="23" t="str">
        <f>IF(OR('Monitor Data'!K394="",ISBLANK('Monitor Data'!K394)),"",IF('Monitor Data'!K394&gt;Statistics!$E$6,"YES","NO"))</f>
        <v/>
      </c>
    </row>
    <row r="395" spans="1:5" x14ac:dyDescent="0.25">
      <c r="A395" s="4">
        <v>44590</v>
      </c>
      <c r="B395" s="23" t="str">
        <f>IF(OR('Monitor Data'!D395="",ISBLANK('Monitor Data'!D395)),"",IF('Monitor Data'!D395&gt;Statistics!$B$6,"YES","NO"))</f>
        <v>NO</v>
      </c>
      <c r="C395" s="23" t="str">
        <f>IF(OR('Monitor Data'!G395="",ISBLANK('Monitor Data'!G395)),"",IF('Monitor Data'!G395&gt;Statistics!$C$6,"YES","NO"))</f>
        <v>NO</v>
      </c>
      <c r="D395" s="23" t="str">
        <f>IF(OR('Monitor Data'!J395="",ISBLANK('Monitor Data'!J395)),"",IF('Monitor Data'!J395&gt;Statistics!$D$6,"YES","NO"))</f>
        <v>NO</v>
      </c>
      <c r="E395" s="23" t="str">
        <f>IF(OR('Monitor Data'!K395="",ISBLANK('Monitor Data'!K395)),"",IF('Monitor Data'!K395&gt;Statistics!$E$6,"YES","NO"))</f>
        <v>NO</v>
      </c>
    </row>
    <row r="396" spans="1:5" x14ac:dyDescent="0.25">
      <c r="A396" s="4">
        <v>44591</v>
      </c>
      <c r="B396" s="23" t="str">
        <f>IF(OR('Monitor Data'!D396="",ISBLANK('Monitor Data'!D396)),"",IF('Monitor Data'!D396&gt;Statistics!$B$6,"YES","NO"))</f>
        <v/>
      </c>
      <c r="C396" s="23" t="str">
        <f>IF(OR('Monitor Data'!G396="",ISBLANK('Monitor Data'!G396)),"",IF('Monitor Data'!G396&gt;Statistics!$C$6,"YES","NO"))</f>
        <v/>
      </c>
      <c r="D396" s="23" t="str">
        <f>IF(OR('Monitor Data'!J396="",ISBLANK('Monitor Data'!J396)),"",IF('Monitor Data'!J396&gt;Statistics!$D$6,"YES","NO"))</f>
        <v/>
      </c>
      <c r="E396" s="23" t="str">
        <f>IF(OR('Monitor Data'!K396="",ISBLANK('Monitor Data'!K396)),"",IF('Monitor Data'!K396&gt;Statistics!$E$6,"YES","NO"))</f>
        <v/>
      </c>
    </row>
    <row r="397" spans="1:5" x14ac:dyDescent="0.25">
      <c r="A397" s="4">
        <v>44592</v>
      </c>
      <c r="B397" s="23" t="str">
        <f>IF(OR('Monitor Data'!D397="",ISBLANK('Monitor Data'!D397)),"",IF('Monitor Data'!D397&gt;Statistics!$B$6,"YES","NO"))</f>
        <v/>
      </c>
      <c r="C397" s="23" t="str">
        <f>IF(OR('Monitor Data'!G397="",ISBLANK('Monitor Data'!G397)),"",IF('Monitor Data'!G397&gt;Statistics!$C$6,"YES","NO"))</f>
        <v/>
      </c>
      <c r="D397" s="23" t="str">
        <f>IF(OR('Monitor Data'!J397="",ISBLANK('Monitor Data'!J397)),"",IF('Monitor Data'!J397&gt;Statistics!$D$6,"YES","NO"))</f>
        <v/>
      </c>
      <c r="E397" s="23" t="str">
        <f>IF(OR('Monitor Data'!K397="",ISBLANK('Monitor Data'!K397)),"",IF('Monitor Data'!K397&gt;Statistics!$E$6,"YES","NO"))</f>
        <v/>
      </c>
    </row>
    <row r="398" spans="1:5" x14ac:dyDescent="0.25">
      <c r="A398" s="4">
        <v>44593</v>
      </c>
      <c r="B398" s="23" t="str">
        <f>IF(OR('Monitor Data'!D398="",ISBLANK('Monitor Data'!D398)),"",IF('Monitor Data'!D398&gt;Statistics!$B$6,"YES","NO"))</f>
        <v>NO</v>
      </c>
      <c r="C398" s="23" t="str">
        <f>IF(OR('Monitor Data'!G398="",ISBLANK('Monitor Data'!G398)),"",IF('Monitor Data'!G398&gt;Statistics!$C$6,"YES","NO"))</f>
        <v>NO</v>
      </c>
      <c r="D398" s="23" t="str">
        <f>IF(OR('Monitor Data'!J398="",ISBLANK('Monitor Data'!J398)),"",IF('Monitor Data'!J398&gt;Statistics!$D$6,"YES","NO"))</f>
        <v>NO</v>
      </c>
      <c r="E398" s="23" t="str">
        <f>IF(OR('Monitor Data'!K398="",ISBLANK('Monitor Data'!K398)),"",IF('Monitor Data'!K398&gt;Statistics!$E$6,"YES","NO"))</f>
        <v>NO</v>
      </c>
    </row>
    <row r="399" spans="1:5" x14ac:dyDescent="0.25">
      <c r="A399" s="4">
        <v>44594</v>
      </c>
      <c r="B399" s="23" t="str">
        <f>IF(OR('Monitor Data'!D399="",ISBLANK('Monitor Data'!D399)),"",IF('Monitor Data'!D399&gt;Statistics!$B$6,"YES","NO"))</f>
        <v/>
      </c>
      <c r="C399" s="23" t="str">
        <f>IF(OR('Monitor Data'!G399="",ISBLANK('Monitor Data'!G399)),"",IF('Monitor Data'!G399&gt;Statistics!$C$6,"YES","NO"))</f>
        <v/>
      </c>
      <c r="D399" s="23" t="str">
        <f>IF(OR('Monitor Data'!J399="",ISBLANK('Monitor Data'!J399)),"",IF('Monitor Data'!J399&gt;Statistics!$D$6,"YES","NO"))</f>
        <v/>
      </c>
      <c r="E399" s="23" t="str">
        <f>IF(OR('Monitor Data'!K399="",ISBLANK('Monitor Data'!K399)),"",IF('Monitor Data'!K399&gt;Statistics!$E$6,"YES","NO"))</f>
        <v/>
      </c>
    </row>
    <row r="400" spans="1:5" x14ac:dyDescent="0.25">
      <c r="A400" s="4">
        <v>44595</v>
      </c>
      <c r="B400" s="23" t="str">
        <f>IF(OR('Monitor Data'!D400="",ISBLANK('Monitor Data'!D400)),"",IF('Monitor Data'!D400&gt;Statistics!$B$6,"YES","NO"))</f>
        <v/>
      </c>
      <c r="C400" s="23" t="str">
        <f>IF(OR('Monitor Data'!G400="",ISBLANK('Monitor Data'!G400)),"",IF('Monitor Data'!G400&gt;Statistics!$C$6,"YES","NO"))</f>
        <v/>
      </c>
      <c r="D400" s="23" t="str">
        <f>IF(OR('Monitor Data'!J400="",ISBLANK('Monitor Data'!J400)),"",IF('Monitor Data'!J400&gt;Statistics!$D$6,"YES","NO"))</f>
        <v/>
      </c>
      <c r="E400" s="23" t="str">
        <f>IF(OR('Monitor Data'!K400="",ISBLANK('Monitor Data'!K400)),"",IF('Monitor Data'!K400&gt;Statistics!$E$6,"YES","NO"))</f>
        <v/>
      </c>
    </row>
    <row r="401" spans="1:5" x14ac:dyDescent="0.25">
      <c r="A401" s="4">
        <v>44596</v>
      </c>
      <c r="B401" s="23" t="str">
        <f>IF(OR('Monitor Data'!D401="",ISBLANK('Monitor Data'!D401)),"",IF('Monitor Data'!D401&gt;Statistics!$B$6,"YES","NO"))</f>
        <v>NO</v>
      </c>
      <c r="C401" s="23" t="str">
        <f>IF(OR('Monitor Data'!G401="",ISBLANK('Monitor Data'!G401)),"",IF('Monitor Data'!G401&gt;Statistics!$C$6,"YES","NO"))</f>
        <v>NO</v>
      </c>
      <c r="D401" s="23" t="str">
        <f>IF(OR('Monitor Data'!J401="",ISBLANK('Monitor Data'!J401)),"",IF('Monitor Data'!J401&gt;Statistics!$D$6,"YES","NO"))</f>
        <v>NO</v>
      </c>
      <c r="E401" s="23" t="str">
        <f>IF(OR('Monitor Data'!K401="",ISBLANK('Monitor Data'!K401)),"",IF('Monitor Data'!K401&gt;Statistics!$E$6,"YES","NO"))</f>
        <v>NO</v>
      </c>
    </row>
    <row r="402" spans="1:5" x14ac:dyDescent="0.25">
      <c r="A402" s="4">
        <v>44597</v>
      </c>
      <c r="B402" s="23" t="str">
        <f>IF(OR('Monitor Data'!D402="",ISBLANK('Monitor Data'!D402)),"",IF('Monitor Data'!D402&gt;Statistics!$B$6,"YES","NO"))</f>
        <v/>
      </c>
      <c r="C402" s="23" t="str">
        <f>IF(OR('Monitor Data'!G402="",ISBLANK('Monitor Data'!G402)),"",IF('Monitor Data'!G402&gt;Statistics!$C$6,"YES","NO"))</f>
        <v/>
      </c>
      <c r="D402" s="23" t="str">
        <f>IF(OR('Monitor Data'!J402="",ISBLANK('Monitor Data'!J402)),"",IF('Monitor Data'!J402&gt;Statistics!$D$6,"YES","NO"))</f>
        <v/>
      </c>
      <c r="E402" s="23" t="str">
        <f>IF(OR('Monitor Data'!K402="",ISBLANK('Monitor Data'!K402)),"",IF('Monitor Data'!K402&gt;Statistics!$E$6,"YES","NO"))</f>
        <v/>
      </c>
    </row>
    <row r="403" spans="1:5" x14ac:dyDescent="0.25">
      <c r="A403" s="4">
        <v>44598</v>
      </c>
      <c r="B403" s="23" t="str">
        <f>IF(OR('Monitor Data'!D403="",ISBLANK('Monitor Data'!D403)),"",IF('Monitor Data'!D403&gt;Statistics!$B$6,"YES","NO"))</f>
        <v/>
      </c>
      <c r="C403" s="23" t="str">
        <f>IF(OR('Monitor Data'!G403="",ISBLANK('Monitor Data'!G403)),"",IF('Monitor Data'!G403&gt;Statistics!$C$6,"YES","NO"))</f>
        <v/>
      </c>
      <c r="D403" s="23" t="str">
        <f>IF(OR('Monitor Data'!J403="",ISBLANK('Monitor Data'!J403)),"",IF('Monitor Data'!J403&gt;Statistics!$D$6,"YES","NO"))</f>
        <v/>
      </c>
      <c r="E403" s="23" t="str">
        <f>IF(OR('Monitor Data'!K403="",ISBLANK('Monitor Data'!K403)),"",IF('Monitor Data'!K403&gt;Statistics!$E$6,"YES","NO"))</f>
        <v/>
      </c>
    </row>
    <row r="404" spans="1:5" x14ac:dyDescent="0.25">
      <c r="A404" s="4">
        <v>44599</v>
      </c>
      <c r="B404" s="23" t="str">
        <f>IF(OR('Monitor Data'!D404="",ISBLANK('Monitor Data'!D404)),"",IF('Monitor Data'!D404&gt;Statistics!$B$6,"YES","NO"))</f>
        <v>NO</v>
      </c>
      <c r="C404" s="23" t="str">
        <f>IF(OR('Monitor Data'!G404="",ISBLANK('Monitor Data'!G404)),"",IF('Monitor Data'!G404&gt;Statistics!$C$6,"YES","NO"))</f>
        <v/>
      </c>
      <c r="D404" s="23" t="str">
        <f>IF(OR('Monitor Data'!J404="",ISBLANK('Monitor Data'!J404)),"",IF('Monitor Data'!J404&gt;Statistics!$D$6,"YES","NO"))</f>
        <v>NO</v>
      </c>
      <c r="E404" s="23" t="str">
        <f>IF(OR('Monitor Data'!K404="",ISBLANK('Monitor Data'!K404)),"",IF('Monitor Data'!K404&gt;Statistics!$E$6,"YES","NO"))</f>
        <v>NO</v>
      </c>
    </row>
    <row r="405" spans="1:5" x14ac:dyDescent="0.25">
      <c r="A405" s="4">
        <v>44600</v>
      </c>
      <c r="B405" s="23" t="str">
        <f>IF(OR('Monitor Data'!D405="",ISBLANK('Monitor Data'!D405)),"",IF('Monitor Data'!D405&gt;Statistics!$B$6,"YES","NO"))</f>
        <v/>
      </c>
      <c r="C405" s="23" t="str">
        <f>IF(OR('Monitor Data'!G405="",ISBLANK('Monitor Data'!G405)),"",IF('Monitor Data'!G405&gt;Statistics!$C$6,"YES","NO"))</f>
        <v/>
      </c>
      <c r="D405" s="23" t="str">
        <f>IF(OR('Monitor Data'!J405="",ISBLANK('Monitor Data'!J405)),"",IF('Monitor Data'!J405&gt;Statistics!$D$6,"YES","NO"))</f>
        <v/>
      </c>
      <c r="E405" s="23" t="str">
        <f>IF(OR('Monitor Data'!K405="",ISBLANK('Monitor Data'!K405)),"",IF('Monitor Data'!K405&gt;Statistics!$E$6,"YES","NO"))</f>
        <v/>
      </c>
    </row>
    <row r="406" spans="1:5" x14ac:dyDescent="0.25">
      <c r="A406" s="4">
        <v>44601</v>
      </c>
      <c r="B406" s="23" t="str">
        <f>IF(OR('Monitor Data'!D406="",ISBLANK('Monitor Data'!D406)),"",IF('Monitor Data'!D406&gt;Statistics!$B$6,"YES","NO"))</f>
        <v/>
      </c>
      <c r="C406" s="23" t="str">
        <f>IF(OR('Monitor Data'!G406="",ISBLANK('Monitor Data'!G406)),"",IF('Monitor Data'!G406&gt;Statistics!$C$6,"YES","NO"))</f>
        <v>NO</v>
      </c>
      <c r="D406" s="23" t="str">
        <f>IF(OR('Monitor Data'!J406="",ISBLANK('Monitor Data'!J406)),"",IF('Monitor Data'!J406&gt;Statistics!$D$6,"YES","NO"))</f>
        <v/>
      </c>
      <c r="E406" s="23" t="str">
        <f>IF(OR('Monitor Data'!K406="",ISBLANK('Monitor Data'!K406)),"",IF('Monitor Data'!K406&gt;Statistics!$E$6,"YES","NO"))</f>
        <v/>
      </c>
    </row>
    <row r="407" spans="1:5" x14ac:dyDescent="0.25">
      <c r="A407" s="4">
        <v>44602</v>
      </c>
      <c r="B407" s="23" t="str">
        <f>IF(OR('Monitor Data'!D407="",ISBLANK('Monitor Data'!D407)),"",IF('Monitor Data'!D407&gt;Statistics!$B$6,"YES","NO"))</f>
        <v>NO</v>
      </c>
      <c r="C407" s="23" t="str">
        <f>IF(OR('Monitor Data'!G407="",ISBLANK('Monitor Data'!G407)),"",IF('Monitor Data'!G407&gt;Statistics!$C$6,"YES","NO"))</f>
        <v>NO</v>
      </c>
      <c r="D407" s="23" t="str">
        <f>IF(OR('Monitor Data'!J407="",ISBLANK('Monitor Data'!J407)),"",IF('Monitor Data'!J407&gt;Statistics!$D$6,"YES","NO"))</f>
        <v>NO</v>
      </c>
      <c r="E407" s="23" t="str">
        <f>IF(OR('Monitor Data'!K407="",ISBLANK('Monitor Data'!K407)),"",IF('Monitor Data'!K407&gt;Statistics!$E$6,"YES","NO"))</f>
        <v>NO</v>
      </c>
    </row>
    <row r="408" spans="1:5" x14ac:dyDescent="0.25">
      <c r="A408" s="4">
        <v>44603</v>
      </c>
      <c r="B408" s="23" t="str">
        <f>IF(OR('Monitor Data'!D408="",ISBLANK('Monitor Data'!D408)),"",IF('Monitor Data'!D408&gt;Statistics!$B$6,"YES","NO"))</f>
        <v/>
      </c>
      <c r="C408" s="23" t="str">
        <f>IF(OR('Monitor Data'!G408="",ISBLANK('Monitor Data'!G408)),"",IF('Monitor Data'!G408&gt;Statistics!$C$6,"YES","NO"))</f>
        <v/>
      </c>
      <c r="D408" s="23" t="str">
        <f>IF(OR('Monitor Data'!J408="",ISBLANK('Monitor Data'!J408)),"",IF('Monitor Data'!J408&gt;Statistics!$D$6,"YES","NO"))</f>
        <v/>
      </c>
      <c r="E408" s="23" t="str">
        <f>IF(OR('Monitor Data'!K408="",ISBLANK('Monitor Data'!K408)),"",IF('Monitor Data'!K408&gt;Statistics!$E$6,"YES","NO"))</f>
        <v/>
      </c>
    </row>
    <row r="409" spans="1:5" x14ac:dyDescent="0.25">
      <c r="A409" s="4">
        <v>44604</v>
      </c>
      <c r="B409" s="23" t="str">
        <f>IF(OR('Monitor Data'!D409="",ISBLANK('Monitor Data'!D409)),"",IF('Monitor Data'!D409&gt;Statistics!$B$6,"YES","NO"))</f>
        <v/>
      </c>
      <c r="C409" s="23" t="str">
        <f>IF(OR('Monitor Data'!G409="",ISBLANK('Monitor Data'!G409)),"",IF('Monitor Data'!G409&gt;Statistics!$C$6,"YES","NO"))</f>
        <v/>
      </c>
      <c r="D409" s="23" t="str">
        <f>IF(OR('Monitor Data'!J409="",ISBLANK('Monitor Data'!J409)),"",IF('Monitor Data'!J409&gt;Statistics!$D$6,"YES","NO"))</f>
        <v/>
      </c>
      <c r="E409" s="23" t="str">
        <f>IF(OR('Monitor Data'!K409="",ISBLANK('Monitor Data'!K409)),"",IF('Monitor Data'!K409&gt;Statistics!$E$6,"YES","NO"))</f>
        <v/>
      </c>
    </row>
    <row r="410" spans="1:5" x14ac:dyDescent="0.25">
      <c r="A410" s="4">
        <v>44605</v>
      </c>
      <c r="B410" s="23" t="str">
        <f>IF(OR('Monitor Data'!D410="",ISBLANK('Monitor Data'!D410)),"",IF('Monitor Data'!D410&gt;Statistics!$B$6,"YES","NO"))</f>
        <v>NO</v>
      </c>
      <c r="C410" s="23" t="str">
        <f>IF(OR('Monitor Data'!G410="",ISBLANK('Monitor Data'!G410)),"",IF('Monitor Data'!G410&gt;Statistics!$C$6,"YES","NO"))</f>
        <v>NO</v>
      </c>
      <c r="D410" s="23" t="str">
        <f>IF(OR('Monitor Data'!J410="",ISBLANK('Monitor Data'!J410)),"",IF('Monitor Data'!J410&gt;Statistics!$D$6,"YES","NO"))</f>
        <v>NO</v>
      </c>
      <c r="E410" s="23" t="str">
        <f>IF(OR('Monitor Data'!K410="",ISBLANK('Monitor Data'!K410)),"",IF('Monitor Data'!K410&gt;Statistics!$E$6,"YES","NO"))</f>
        <v>NO</v>
      </c>
    </row>
    <row r="411" spans="1:5" x14ac:dyDescent="0.25">
      <c r="A411" s="4">
        <v>44606</v>
      </c>
      <c r="B411" s="23" t="str">
        <f>IF(OR('Monitor Data'!D411="",ISBLANK('Monitor Data'!D411)),"",IF('Monitor Data'!D411&gt;Statistics!$B$6,"YES","NO"))</f>
        <v/>
      </c>
      <c r="C411" s="23" t="str">
        <f>IF(OR('Monitor Data'!G411="",ISBLANK('Monitor Data'!G411)),"",IF('Monitor Data'!G411&gt;Statistics!$C$6,"YES","NO"))</f>
        <v/>
      </c>
      <c r="D411" s="23" t="str">
        <f>IF(OR('Monitor Data'!J411="",ISBLANK('Monitor Data'!J411)),"",IF('Monitor Data'!J411&gt;Statistics!$D$6,"YES","NO"))</f>
        <v/>
      </c>
      <c r="E411" s="23" t="str">
        <f>IF(OR('Monitor Data'!K411="",ISBLANK('Monitor Data'!K411)),"",IF('Monitor Data'!K411&gt;Statistics!$E$6,"YES","NO"))</f>
        <v/>
      </c>
    </row>
    <row r="412" spans="1:5" x14ac:dyDescent="0.25">
      <c r="A412" s="4">
        <v>44607</v>
      </c>
      <c r="B412" s="23" t="str">
        <f>IF(OR('Monitor Data'!D412="",ISBLANK('Monitor Data'!D412)),"",IF('Monitor Data'!D412&gt;Statistics!$B$6,"YES","NO"))</f>
        <v/>
      </c>
      <c r="C412" s="23" t="str">
        <f>IF(OR('Monitor Data'!G412="",ISBLANK('Monitor Data'!G412)),"",IF('Monitor Data'!G412&gt;Statistics!$C$6,"YES","NO"))</f>
        <v/>
      </c>
      <c r="D412" s="23" t="str">
        <f>IF(OR('Monitor Data'!J412="",ISBLANK('Monitor Data'!J412)),"",IF('Monitor Data'!J412&gt;Statistics!$D$6,"YES","NO"))</f>
        <v/>
      </c>
      <c r="E412" s="23" t="str">
        <f>IF(OR('Monitor Data'!K412="",ISBLANK('Monitor Data'!K412)),"",IF('Monitor Data'!K412&gt;Statistics!$E$6,"YES","NO"))</f>
        <v/>
      </c>
    </row>
    <row r="413" spans="1:5" x14ac:dyDescent="0.25">
      <c r="A413" s="4">
        <v>44608</v>
      </c>
      <c r="B413" s="23" t="str">
        <f>IF(OR('Monitor Data'!D413="",ISBLANK('Monitor Data'!D413)),"",IF('Monitor Data'!D413&gt;Statistics!$B$6,"YES","NO"))</f>
        <v>NO</v>
      </c>
      <c r="C413" s="23" t="str">
        <f>IF(OR('Monitor Data'!G413="",ISBLANK('Monitor Data'!G413)),"",IF('Monitor Data'!G413&gt;Statistics!$C$6,"YES","NO"))</f>
        <v>NO</v>
      </c>
      <c r="D413" s="23" t="str">
        <f>IF(OR('Monitor Data'!J413="",ISBLANK('Monitor Data'!J413)),"",IF('Monitor Data'!J413&gt;Statistics!$D$6,"YES","NO"))</f>
        <v>NO</v>
      </c>
      <c r="E413" s="23" t="str">
        <f>IF(OR('Monitor Data'!K413="",ISBLANK('Monitor Data'!K413)),"",IF('Monitor Data'!K413&gt;Statistics!$E$6,"YES","NO"))</f>
        <v>NO</v>
      </c>
    </row>
    <row r="414" spans="1:5" x14ac:dyDescent="0.25">
      <c r="A414" s="4">
        <v>44609</v>
      </c>
      <c r="B414" s="23" t="str">
        <f>IF(OR('Monitor Data'!D414="",ISBLANK('Monitor Data'!D414)),"",IF('Monitor Data'!D414&gt;Statistics!$B$6,"YES","NO"))</f>
        <v/>
      </c>
      <c r="C414" s="23" t="str">
        <f>IF(OR('Monitor Data'!G414="",ISBLANK('Monitor Data'!G414)),"",IF('Monitor Data'!G414&gt;Statistics!$C$6,"YES","NO"))</f>
        <v/>
      </c>
      <c r="D414" s="23" t="str">
        <f>IF(OR('Monitor Data'!J414="",ISBLANK('Monitor Data'!J414)),"",IF('Monitor Data'!J414&gt;Statistics!$D$6,"YES","NO"))</f>
        <v/>
      </c>
      <c r="E414" s="23" t="str">
        <f>IF(OR('Monitor Data'!K414="",ISBLANK('Monitor Data'!K414)),"",IF('Monitor Data'!K414&gt;Statistics!$E$6,"YES","NO"))</f>
        <v/>
      </c>
    </row>
    <row r="415" spans="1:5" x14ac:dyDescent="0.25">
      <c r="A415" s="4">
        <v>44610</v>
      </c>
      <c r="B415" s="23" t="str">
        <f>IF(OR('Monitor Data'!D415="",ISBLANK('Monitor Data'!D415)),"",IF('Monitor Data'!D415&gt;Statistics!$B$6,"YES","NO"))</f>
        <v/>
      </c>
      <c r="C415" s="23" t="str">
        <f>IF(OR('Monitor Data'!G415="",ISBLANK('Monitor Data'!G415)),"",IF('Monitor Data'!G415&gt;Statistics!$C$6,"YES","NO"))</f>
        <v/>
      </c>
      <c r="D415" s="23" t="str">
        <f>IF(OR('Monitor Data'!J415="",ISBLANK('Monitor Data'!J415)),"",IF('Monitor Data'!J415&gt;Statistics!$D$6,"YES","NO"))</f>
        <v/>
      </c>
      <c r="E415" s="23" t="str">
        <f>IF(OR('Monitor Data'!K415="",ISBLANK('Monitor Data'!K415)),"",IF('Monitor Data'!K415&gt;Statistics!$E$6,"YES","NO"))</f>
        <v/>
      </c>
    </row>
    <row r="416" spans="1:5" x14ac:dyDescent="0.25">
      <c r="A416" s="4">
        <v>44611</v>
      </c>
      <c r="B416" s="23" t="str">
        <f>IF(OR('Monitor Data'!D416="",ISBLANK('Monitor Data'!D416)),"",IF('Monitor Data'!D416&gt;Statistics!$B$6,"YES","NO"))</f>
        <v>NO</v>
      </c>
      <c r="C416" s="23" t="str">
        <f>IF(OR('Monitor Data'!G416="",ISBLANK('Monitor Data'!G416)),"",IF('Monitor Data'!G416&gt;Statistics!$C$6,"YES","NO"))</f>
        <v>NO</v>
      </c>
      <c r="D416" s="23" t="str">
        <f>IF(OR('Monitor Data'!J416="",ISBLANK('Monitor Data'!J416)),"",IF('Monitor Data'!J416&gt;Statistics!$D$6,"YES","NO"))</f>
        <v>NO</v>
      </c>
      <c r="E416" s="23" t="str">
        <f>IF(OR('Monitor Data'!K416="",ISBLANK('Monitor Data'!K416)),"",IF('Monitor Data'!K416&gt;Statistics!$E$6,"YES","NO"))</f>
        <v>NO</v>
      </c>
    </row>
    <row r="417" spans="1:5" x14ac:dyDescent="0.25">
      <c r="A417" s="4">
        <v>44612</v>
      </c>
      <c r="B417" s="23" t="str">
        <f>IF(OR('Monitor Data'!D417="",ISBLANK('Monitor Data'!D417)),"",IF('Monitor Data'!D417&gt;Statistics!$B$6,"YES","NO"))</f>
        <v/>
      </c>
      <c r="C417" s="23" t="str">
        <f>IF(OR('Monitor Data'!G417="",ISBLANK('Monitor Data'!G417)),"",IF('Monitor Data'!G417&gt;Statistics!$C$6,"YES","NO"))</f>
        <v/>
      </c>
      <c r="D417" s="23" t="str">
        <f>IF(OR('Monitor Data'!J417="",ISBLANK('Monitor Data'!J417)),"",IF('Monitor Data'!J417&gt;Statistics!$D$6,"YES","NO"))</f>
        <v/>
      </c>
      <c r="E417" s="23" t="str">
        <f>IF(OR('Monitor Data'!K417="",ISBLANK('Monitor Data'!K417)),"",IF('Monitor Data'!K417&gt;Statistics!$E$6,"YES","NO"))</f>
        <v/>
      </c>
    </row>
    <row r="418" spans="1:5" x14ac:dyDescent="0.25">
      <c r="A418" s="4">
        <v>44613</v>
      </c>
      <c r="B418" s="23" t="str">
        <f>IF(OR('Monitor Data'!D418="",ISBLANK('Monitor Data'!D418)),"",IF('Monitor Data'!D418&gt;Statistics!$B$6,"YES","NO"))</f>
        <v/>
      </c>
      <c r="C418" s="23" t="str">
        <f>IF(OR('Monitor Data'!G418="",ISBLANK('Monitor Data'!G418)),"",IF('Monitor Data'!G418&gt;Statistics!$C$6,"YES","NO"))</f>
        <v/>
      </c>
      <c r="D418" s="23" t="str">
        <f>IF(OR('Monitor Data'!J418="",ISBLANK('Monitor Data'!J418)),"",IF('Monitor Data'!J418&gt;Statistics!$D$6,"YES","NO"))</f>
        <v/>
      </c>
      <c r="E418" s="23" t="str">
        <f>IF(OR('Monitor Data'!K418="",ISBLANK('Monitor Data'!K418)),"",IF('Monitor Data'!K418&gt;Statistics!$E$6,"YES","NO"))</f>
        <v/>
      </c>
    </row>
    <row r="419" spans="1:5" x14ac:dyDescent="0.25">
      <c r="A419" s="4">
        <v>44614</v>
      </c>
      <c r="B419" s="23" t="str">
        <f>IF(OR('Monitor Data'!D419="",ISBLANK('Monitor Data'!D419)),"",IF('Monitor Data'!D419&gt;Statistics!$B$6,"YES","NO"))</f>
        <v>NO</v>
      </c>
      <c r="C419" s="23" t="str">
        <f>IF(OR('Monitor Data'!G419="",ISBLANK('Monitor Data'!G419)),"",IF('Monitor Data'!G419&gt;Statistics!$C$6,"YES","NO"))</f>
        <v>NO</v>
      </c>
      <c r="D419" s="23" t="str">
        <f>IF(OR('Monitor Data'!J419="",ISBLANK('Monitor Data'!J419)),"",IF('Monitor Data'!J419&gt;Statistics!$D$6,"YES","NO"))</f>
        <v>NO</v>
      </c>
      <c r="E419" s="23" t="str">
        <f>IF(OR('Monitor Data'!K419="",ISBLANK('Monitor Data'!K419)),"",IF('Monitor Data'!K419&gt;Statistics!$E$6,"YES","NO"))</f>
        <v>NO</v>
      </c>
    </row>
    <row r="420" spans="1:5" x14ac:dyDescent="0.25">
      <c r="A420" s="4">
        <v>44615</v>
      </c>
      <c r="B420" s="23" t="str">
        <f>IF(OR('Monitor Data'!D420="",ISBLANK('Monitor Data'!D420)),"",IF('Monitor Data'!D420&gt;Statistics!$B$6,"YES","NO"))</f>
        <v/>
      </c>
      <c r="C420" s="23" t="str">
        <f>IF(OR('Monitor Data'!G420="",ISBLANK('Monitor Data'!G420)),"",IF('Monitor Data'!G420&gt;Statistics!$C$6,"YES","NO"))</f>
        <v/>
      </c>
      <c r="D420" s="23" t="str">
        <f>IF(OR('Monitor Data'!J420="",ISBLANK('Monitor Data'!J420)),"",IF('Monitor Data'!J420&gt;Statistics!$D$6,"YES","NO"))</f>
        <v/>
      </c>
      <c r="E420" s="23" t="str">
        <f>IF(OR('Monitor Data'!K420="",ISBLANK('Monitor Data'!K420)),"",IF('Monitor Data'!K420&gt;Statistics!$E$6,"YES","NO"))</f>
        <v/>
      </c>
    </row>
    <row r="421" spans="1:5" x14ac:dyDescent="0.25">
      <c r="A421" s="4">
        <v>44616</v>
      </c>
      <c r="B421" s="23" t="str">
        <f>IF(OR('Monitor Data'!D421="",ISBLANK('Monitor Data'!D421)),"",IF('Monitor Data'!D421&gt;Statistics!$B$6,"YES","NO"))</f>
        <v/>
      </c>
      <c r="C421" s="23" t="str">
        <f>IF(OR('Monitor Data'!G421="",ISBLANK('Monitor Data'!G421)),"",IF('Monitor Data'!G421&gt;Statistics!$C$6,"YES","NO"))</f>
        <v/>
      </c>
      <c r="D421" s="23" t="str">
        <f>IF(OR('Monitor Data'!J421="",ISBLANK('Monitor Data'!J421)),"",IF('Monitor Data'!J421&gt;Statistics!$D$6,"YES","NO"))</f>
        <v/>
      </c>
      <c r="E421" s="23" t="str">
        <f>IF(OR('Monitor Data'!K421="",ISBLANK('Monitor Data'!K421)),"",IF('Monitor Data'!K421&gt;Statistics!$E$6,"YES","NO"))</f>
        <v/>
      </c>
    </row>
    <row r="422" spans="1:5" x14ac:dyDescent="0.25">
      <c r="A422" s="4">
        <v>44617</v>
      </c>
      <c r="B422" s="23" t="str">
        <f>IF(OR('Monitor Data'!D422="",ISBLANK('Monitor Data'!D422)),"",IF('Monitor Data'!D422&gt;Statistics!$B$6,"YES","NO"))</f>
        <v>NO</v>
      </c>
      <c r="C422" s="23" t="str">
        <f>IF(OR('Monitor Data'!G422="",ISBLANK('Monitor Data'!G422)),"",IF('Monitor Data'!G422&gt;Statistics!$C$6,"YES","NO"))</f>
        <v>NO</v>
      </c>
      <c r="D422" s="23" t="str">
        <f>IF(OR('Monitor Data'!J422="",ISBLANK('Monitor Data'!J422)),"",IF('Monitor Data'!J422&gt;Statistics!$D$6,"YES","NO"))</f>
        <v>NO</v>
      </c>
      <c r="E422" s="23" t="str">
        <f>IF(OR('Monitor Data'!K422="",ISBLANK('Monitor Data'!K422)),"",IF('Monitor Data'!K422&gt;Statistics!$E$6,"YES","NO"))</f>
        <v>NO</v>
      </c>
    </row>
    <row r="423" spans="1:5" x14ac:dyDescent="0.25">
      <c r="A423" s="4">
        <v>44618</v>
      </c>
      <c r="B423" s="23" t="str">
        <f>IF(OR('Monitor Data'!D423="",ISBLANK('Monitor Data'!D423)),"",IF('Monitor Data'!D423&gt;Statistics!$B$6,"YES","NO"))</f>
        <v/>
      </c>
      <c r="C423" s="23" t="str">
        <f>IF(OR('Monitor Data'!G423="",ISBLANK('Monitor Data'!G423)),"",IF('Monitor Data'!G423&gt;Statistics!$C$6,"YES","NO"))</f>
        <v/>
      </c>
      <c r="D423" s="23" t="str">
        <f>IF(OR('Monitor Data'!J423="",ISBLANK('Monitor Data'!J423)),"",IF('Monitor Data'!J423&gt;Statistics!$D$6,"YES","NO"))</f>
        <v/>
      </c>
      <c r="E423" s="23" t="str">
        <f>IF(OR('Monitor Data'!K423="",ISBLANK('Monitor Data'!K423)),"",IF('Monitor Data'!K423&gt;Statistics!$E$6,"YES","NO"))</f>
        <v/>
      </c>
    </row>
    <row r="424" spans="1:5" x14ac:dyDescent="0.25">
      <c r="A424" s="4">
        <v>44619</v>
      </c>
      <c r="B424" s="23" t="str">
        <f>IF(OR('Monitor Data'!D424="",ISBLANK('Monitor Data'!D424)),"",IF('Monitor Data'!D424&gt;Statistics!$B$6,"YES","NO"))</f>
        <v/>
      </c>
      <c r="C424" s="23" t="str">
        <f>IF(OR('Monitor Data'!G424="",ISBLANK('Monitor Data'!G424)),"",IF('Monitor Data'!G424&gt;Statistics!$C$6,"YES","NO"))</f>
        <v/>
      </c>
      <c r="D424" s="23" t="str">
        <f>IF(OR('Monitor Data'!J424="",ISBLANK('Monitor Data'!J424)),"",IF('Monitor Data'!J424&gt;Statistics!$D$6,"YES","NO"))</f>
        <v/>
      </c>
      <c r="E424" s="23" t="str">
        <f>IF(OR('Monitor Data'!K424="",ISBLANK('Monitor Data'!K424)),"",IF('Monitor Data'!K424&gt;Statistics!$E$6,"YES","NO"))</f>
        <v/>
      </c>
    </row>
    <row r="425" spans="1:5" x14ac:dyDescent="0.25">
      <c r="A425" s="4">
        <v>44620</v>
      </c>
      <c r="B425" s="23" t="str">
        <f>IF(OR('Monitor Data'!D425="",ISBLANK('Monitor Data'!D425)),"",IF('Monitor Data'!D425&gt;Statistics!$B$6,"YES","NO"))</f>
        <v/>
      </c>
      <c r="C425" s="23" t="str">
        <f>IF(OR('Monitor Data'!G425="",ISBLANK('Monitor Data'!G425)),"",IF('Monitor Data'!G425&gt;Statistics!$C$6,"YES","NO"))</f>
        <v>NO</v>
      </c>
      <c r="D425" s="23" t="str">
        <f>IF(OR('Monitor Data'!J425="",ISBLANK('Monitor Data'!J425)),"",IF('Monitor Data'!J425&gt;Statistics!$D$6,"YES","NO"))</f>
        <v>NO</v>
      </c>
      <c r="E425" s="23" t="str">
        <f>IF(OR('Monitor Data'!K425="",ISBLANK('Monitor Data'!K425)),"",IF('Monitor Data'!K425&gt;Statistics!$E$6,"YES","NO"))</f>
        <v>NO</v>
      </c>
    </row>
    <row r="426" spans="1:5" x14ac:dyDescent="0.25">
      <c r="A426" s="4">
        <v>44621</v>
      </c>
      <c r="B426" s="23" t="str">
        <f>IF(OR('Monitor Data'!D426="",ISBLANK('Monitor Data'!D426)),"",IF('Monitor Data'!D426&gt;Statistics!$B$6,"YES","NO"))</f>
        <v/>
      </c>
      <c r="C426" s="23" t="str">
        <f>IF(OR('Monitor Data'!G426="",ISBLANK('Monitor Data'!G426)),"",IF('Monitor Data'!G426&gt;Statistics!$C$6,"YES","NO"))</f>
        <v/>
      </c>
      <c r="D426" s="23" t="str">
        <f>IF(OR('Monitor Data'!J426="",ISBLANK('Monitor Data'!J426)),"",IF('Monitor Data'!J426&gt;Statistics!$D$6,"YES","NO"))</f>
        <v/>
      </c>
      <c r="E426" s="23" t="str">
        <f>IF(OR('Monitor Data'!K426="",ISBLANK('Monitor Data'!K426)),"",IF('Monitor Data'!K426&gt;Statistics!$E$6,"YES","NO"))</f>
        <v/>
      </c>
    </row>
    <row r="427" spans="1:5" x14ac:dyDescent="0.25">
      <c r="A427" s="4">
        <v>44622</v>
      </c>
      <c r="B427" s="23" t="str">
        <f>IF(OR('Monitor Data'!D427="",ISBLANK('Monitor Data'!D427)),"",IF('Monitor Data'!D427&gt;Statistics!$B$6,"YES","NO"))</f>
        <v/>
      </c>
      <c r="C427" s="23" t="str">
        <f>IF(OR('Monitor Data'!G427="",ISBLANK('Monitor Data'!G427)),"",IF('Monitor Data'!G427&gt;Statistics!$C$6,"YES","NO"))</f>
        <v/>
      </c>
      <c r="D427" s="23" t="str">
        <f>IF(OR('Monitor Data'!J427="",ISBLANK('Monitor Data'!J427)),"",IF('Monitor Data'!J427&gt;Statistics!$D$6,"YES","NO"))</f>
        <v/>
      </c>
      <c r="E427" s="23" t="str">
        <f>IF(OR('Monitor Data'!K427="",ISBLANK('Monitor Data'!K427)),"",IF('Monitor Data'!K427&gt;Statistics!$E$6,"YES","NO"))</f>
        <v/>
      </c>
    </row>
    <row r="428" spans="1:5" x14ac:dyDescent="0.25">
      <c r="A428" s="4">
        <v>44623</v>
      </c>
      <c r="B428" s="23" t="str">
        <f>IF(OR('Monitor Data'!D428="",ISBLANK('Monitor Data'!D428)),"",IF('Monitor Data'!D428&gt;Statistics!$B$6,"YES","NO"))</f>
        <v>NO</v>
      </c>
      <c r="C428" s="23" t="str">
        <f>IF(OR('Monitor Data'!G428="",ISBLANK('Monitor Data'!G428)),"",IF('Monitor Data'!G428&gt;Statistics!$C$6,"YES","NO"))</f>
        <v>NO</v>
      </c>
      <c r="D428" s="23" t="str">
        <f>IF(OR('Monitor Data'!J428="",ISBLANK('Monitor Data'!J428)),"",IF('Monitor Data'!J428&gt;Statistics!$D$6,"YES","NO"))</f>
        <v>NO</v>
      </c>
      <c r="E428" s="23" t="str">
        <f>IF(OR('Monitor Data'!K428="",ISBLANK('Monitor Data'!K428)),"",IF('Monitor Data'!K428&gt;Statistics!$E$6,"YES","NO"))</f>
        <v>NO</v>
      </c>
    </row>
    <row r="429" spans="1:5" x14ac:dyDescent="0.25">
      <c r="A429" s="4">
        <v>44624</v>
      </c>
      <c r="B429" s="23" t="str">
        <f>IF(OR('Monitor Data'!D429="",ISBLANK('Monitor Data'!D429)),"",IF('Monitor Data'!D429&gt;Statistics!$B$6,"YES","NO"))</f>
        <v/>
      </c>
      <c r="C429" s="23" t="str">
        <f>IF(OR('Monitor Data'!G429="",ISBLANK('Monitor Data'!G429)),"",IF('Monitor Data'!G429&gt;Statistics!$C$6,"YES","NO"))</f>
        <v/>
      </c>
      <c r="D429" s="23" t="str">
        <f>IF(OR('Monitor Data'!J429="",ISBLANK('Monitor Data'!J429)),"",IF('Monitor Data'!J429&gt;Statistics!$D$6,"YES","NO"))</f>
        <v/>
      </c>
      <c r="E429" s="23" t="str">
        <f>IF(OR('Monitor Data'!K429="",ISBLANK('Monitor Data'!K429)),"",IF('Monitor Data'!K429&gt;Statistics!$E$6,"YES","NO"))</f>
        <v/>
      </c>
    </row>
    <row r="430" spans="1:5" x14ac:dyDescent="0.25">
      <c r="A430" s="4">
        <v>44625</v>
      </c>
      <c r="B430" s="23" t="str">
        <f>IF(OR('Monitor Data'!D430="",ISBLANK('Monitor Data'!D430)),"",IF('Monitor Data'!D430&gt;Statistics!$B$6,"YES","NO"))</f>
        <v/>
      </c>
      <c r="C430" s="23" t="str">
        <f>IF(OR('Monitor Data'!G430="",ISBLANK('Monitor Data'!G430)),"",IF('Monitor Data'!G430&gt;Statistics!$C$6,"YES","NO"))</f>
        <v/>
      </c>
      <c r="D430" s="23" t="str">
        <f>IF(OR('Monitor Data'!J430="",ISBLANK('Monitor Data'!J430)),"",IF('Monitor Data'!J430&gt;Statistics!$D$6,"YES","NO"))</f>
        <v/>
      </c>
      <c r="E430" s="23" t="str">
        <f>IF(OR('Monitor Data'!K430="",ISBLANK('Monitor Data'!K430)),"",IF('Monitor Data'!K430&gt;Statistics!$E$6,"YES","NO"))</f>
        <v/>
      </c>
    </row>
    <row r="431" spans="1:5" x14ac:dyDescent="0.25">
      <c r="A431" s="4">
        <v>44626</v>
      </c>
      <c r="B431" s="23" t="str">
        <f>IF(OR('Monitor Data'!D431="",ISBLANK('Monitor Data'!D431)),"",IF('Monitor Data'!D431&gt;Statistics!$B$6,"YES","NO"))</f>
        <v>NO</v>
      </c>
      <c r="C431" s="23" t="str">
        <f>IF(OR('Monitor Data'!G431="",ISBLANK('Monitor Data'!G431)),"",IF('Monitor Data'!G431&gt;Statistics!$C$6,"YES","NO"))</f>
        <v>NO</v>
      </c>
      <c r="D431" s="23" t="str">
        <f>IF(OR('Monitor Data'!J431="",ISBLANK('Monitor Data'!J431)),"",IF('Monitor Data'!J431&gt;Statistics!$D$6,"YES","NO"))</f>
        <v>NO</v>
      </c>
      <c r="E431" s="23" t="str">
        <f>IF(OR('Monitor Data'!K431="",ISBLANK('Monitor Data'!K431)),"",IF('Monitor Data'!K431&gt;Statistics!$E$6,"YES","NO"))</f>
        <v>NO</v>
      </c>
    </row>
    <row r="432" spans="1:5" x14ac:dyDescent="0.25">
      <c r="A432" s="4">
        <v>44627</v>
      </c>
      <c r="B432" s="23" t="str">
        <f>IF(OR('Monitor Data'!D432="",ISBLANK('Monitor Data'!D432)),"",IF('Monitor Data'!D432&gt;Statistics!$B$6,"YES","NO"))</f>
        <v/>
      </c>
      <c r="C432" s="23" t="str">
        <f>IF(OR('Monitor Data'!G432="",ISBLANK('Monitor Data'!G432)),"",IF('Monitor Data'!G432&gt;Statistics!$C$6,"YES","NO"))</f>
        <v/>
      </c>
      <c r="D432" s="23" t="str">
        <f>IF(OR('Monitor Data'!J432="",ISBLANK('Monitor Data'!J432)),"",IF('Monitor Data'!J432&gt;Statistics!$D$6,"YES","NO"))</f>
        <v/>
      </c>
      <c r="E432" s="23" t="str">
        <f>IF(OR('Monitor Data'!K432="",ISBLANK('Monitor Data'!K432)),"",IF('Monitor Data'!K432&gt;Statistics!$E$6,"YES","NO"))</f>
        <v/>
      </c>
    </row>
    <row r="433" spans="1:5" x14ac:dyDescent="0.25">
      <c r="A433" s="4">
        <v>44628</v>
      </c>
      <c r="B433" s="23" t="str">
        <f>IF(OR('Monitor Data'!D433="",ISBLANK('Monitor Data'!D433)),"",IF('Monitor Data'!D433&gt;Statistics!$B$6,"YES","NO"))</f>
        <v/>
      </c>
      <c r="C433" s="23" t="str">
        <f>IF(OR('Monitor Data'!G433="",ISBLANK('Monitor Data'!G433)),"",IF('Monitor Data'!G433&gt;Statistics!$C$6,"YES","NO"))</f>
        <v/>
      </c>
      <c r="D433" s="23" t="str">
        <f>IF(OR('Monitor Data'!J433="",ISBLANK('Monitor Data'!J433)),"",IF('Monitor Data'!J433&gt;Statistics!$D$6,"YES","NO"))</f>
        <v/>
      </c>
      <c r="E433" s="23" t="str">
        <f>IF(OR('Monitor Data'!K433="",ISBLANK('Monitor Data'!K433)),"",IF('Monitor Data'!K433&gt;Statistics!$E$6,"YES","NO"))</f>
        <v/>
      </c>
    </row>
    <row r="434" spans="1:5" x14ac:dyDescent="0.25">
      <c r="A434" s="4">
        <v>44629</v>
      </c>
      <c r="B434" s="23" t="str">
        <f>IF(OR('Monitor Data'!D434="",ISBLANK('Monitor Data'!D434)),"",IF('Monitor Data'!D434&gt;Statistics!$B$6,"YES","NO"))</f>
        <v>NO</v>
      </c>
      <c r="C434" s="23" t="str">
        <f>IF(OR('Monitor Data'!G434="",ISBLANK('Monitor Data'!G434)),"",IF('Monitor Data'!G434&gt;Statistics!$C$6,"YES","NO"))</f>
        <v>NO</v>
      </c>
      <c r="D434" s="23" t="str">
        <f>IF(OR('Monitor Data'!J434="",ISBLANK('Monitor Data'!J434)),"",IF('Monitor Data'!J434&gt;Statistics!$D$6,"YES","NO"))</f>
        <v>NO</v>
      </c>
      <c r="E434" s="23" t="str">
        <f>IF(OR('Monitor Data'!K434="",ISBLANK('Monitor Data'!K434)),"",IF('Monitor Data'!K434&gt;Statistics!$E$6,"YES","NO"))</f>
        <v>NO</v>
      </c>
    </row>
    <row r="435" spans="1:5" x14ac:dyDescent="0.25">
      <c r="A435" s="4">
        <v>44630</v>
      </c>
      <c r="B435" s="23" t="str">
        <f>IF(OR('Monitor Data'!D435="",ISBLANK('Monitor Data'!D435)),"",IF('Monitor Data'!D435&gt;Statistics!$B$6,"YES","NO"))</f>
        <v/>
      </c>
      <c r="C435" s="23" t="str">
        <f>IF(OR('Monitor Data'!G435="",ISBLANK('Monitor Data'!G435)),"",IF('Monitor Data'!G435&gt;Statistics!$C$6,"YES","NO"))</f>
        <v/>
      </c>
      <c r="D435" s="23" t="str">
        <f>IF(OR('Monitor Data'!J435="",ISBLANK('Monitor Data'!J435)),"",IF('Monitor Data'!J435&gt;Statistics!$D$6,"YES","NO"))</f>
        <v/>
      </c>
      <c r="E435" s="23" t="str">
        <f>IF(OR('Monitor Data'!K435="",ISBLANK('Monitor Data'!K435)),"",IF('Monitor Data'!K435&gt;Statistics!$E$6,"YES","NO"))</f>
        <v/>
      </c>
    </row>
    <row r="436" spans="1:5" x14ac:dyDescent="0.25">
      <c r="A436" s="4">
        <v>44631</v>
      </c>
      <c r="B436" s="23" t="str">
        <f>IF(OR('Monitor Data'!D436="",ISBLANK('Monitor Data'!D436)),"",IF('Monitor Data'!D436&gt;Statistics!$B$6,"YES","NO"))</f>
        <v/>
      </c>
      <c r="C436" s="23" t="str">
        <f>IF(OR('Monitor Data'!G436="",ISBLANK('Monitor Data'!G436)),"",IF('Monitor Data'!G436&gt;Statistics!$C$6,"YES","NO"))</f>
        <v/>
      </c>
      <c r="D436" s="23" t="str">
        <f>IF(OR('Monitor Data'!J436="",ISBLANK('Monitor Data'!J436)),"",IF('Monitor Data'!J436&gt;Statistics!$D$6,"YES","NO"))</f>
        <v/>
      </c>
      <c r="E436" s="23" t="str">
        <f>IF(OR('Monitor Data'!K436="",ISBLANK('Monitor Data'!K436)),"",IF('Monitor Data'!K436&gt;Statistics!$E$6,"YES","NO"))</f>
        <v/>
      </c>
    </row>
    <row r="437" spans="1:5" x14ac:dyDescent="0.25">
      <c r="A437" s="4">
        <v>44632</v>
      </c>
      <c r="B437" s="23" t="str">
        <f>IF(OR('Monitor Data'!D437="",ISBLANK('Monitor Data'!D437)),"",IF('Monitor Data'!D437&gt;Statistics!$B$6,"YES","NO"))</f>
        <v>NO</v>
      </c>
      <c r="C437" s="23" t="str">
        <f>IF(OR('Monitor Data'!G437="",ISBLANK('Monitor Data'!G437)),"",IF('Monitor Data'!G437&gt;Statistics!$C$6,"YES","NO"))</f>
        <v>NO</v>
      </c>
      <c r="D437" s="23" t="str">
        <f>IF(OR('Monitor Data'!J437="",ISBLANK('Monitor Data'!J437)),"",IF('Monitor Data'!J437&gt;Statistics!$D$6,"YES","NO"))</f>
        <v>NO</v>
      </c>
      <c r="E437" s="23" t="str">
        <f>IF(OR('Monitor Data'!K437="",ISBLANK('Monitor Data'!K437)),"",IF('Monitor Data'!K437&gt;Statistics!$E$6,"YES","NO"))</f>
        <v>NO</v>
      </c>
    </row>
    <row r="438" spans="1:5" x14ac:dyDescent="0.25">
      <c r="A438" s="4">
        <v>44633</v>
      </c>
      <c r="B438" s="23" t="str">
        <f>IF(OR('Monitor Data'!D438="",ISBLANK('Monitor Data'!D438)),"",IF('Monitor Data'!D438&gt;Statistics!$B$6,"YES","NO"))</f>
        <v/>
      </c>
      <c r="C438" s="23" t="str">
        <f>IF(OR('Monitor Data'!G438="",ISBLANK('Monitor Data'!G438)),"",IF('Monitor Data'!G438&gt;Statistics!$C$6,"YES","NO"))</f>
        <v/>
      </c>
      <c r="D438" s="23" t="str">
        <f>IF(OR('Monitor Data'!J438="",ISBLANK('Monitor Data'!J438)),"",IF('Monitor Data'!J438&gt;Statistics!$D$6,"YES","NO"))</f>
        <v/>
      </c>
      <c r="E438" s="23" t="str">
        <f>IF(OR('Monitor Data'!K438="",ISBLANK('Monitor Data'!K438)),"",IF('Monitor Data'!K438&gt;Statistics!$E$6,"YES","NO"))</f>
        <v/>
      </c>
    </row>
    <row r="439" spans="1:5" x14ac:dyDescent="0.25">
      <c r="A439" s="4">
        <v>44634</v>
      </c>
      <c r="B439" s="23" t="str">
        <f>IF(OR('Monitor Data'!D439="",ISBLANK('Monitor Data'!D439)),"",IF('Monitor Data'!D439&gt;Statistics!$B$6,"YES","NO"))</f>
        <v/>
      </c>
      <c r="C439" s="23" t="str">
        <f>IF(OR('Monitor Data'!G439="",ISBLANK('Monitor Data'!G439)),"",IF('Monitor Data'!G439&gt;Statistics!$C$6,"YES","NO"))</f>
        <v/>
      </c>
      <c r="D439" s="23" t="str">
        <f>IF(OR('Monitor Data'!J439="",ISBLANK('Monitor Data'!J439)),"",IF('Monitor Data'!J439&gt;Statistics!$D$6,"YES","NO"))</f>
        <v/>
      </c>
      <c r="E439" s="23" t="str">
        <f>IF(OR('Monitor Data'!K439="",ISBLANK('Monitor Data'!K439)),"",IF('Monitor Data'!K439&gt;Statistics!$E$6,"YES","NO"))</f>
        <v/>
      </c>
    </row>
    <row r="440" spans="1:5" x14ac:dyDescent="0.25">
      <c r="A440" s="4">
        <v>44635</v>
      </c>
      <c r="B440" s="23" t="str">
        <f>IF(OR('Monitor Data'!D440="",ISBLANK('Monitor Data'!D440)),"",IF('Monitor Data'!D440&gt;Statistics!$B$6,"YES","NO"))</f>
        <v>NO</v>
      </c>
      <c r="C440" s="23" t="str">
        <f>IF(OR('Monitor Data'!G440="",ISBLANK('Monitor Data'!G440)),"",IF('Monitor Data'!G440&gt;Statistics!$C$6,"YES","NO"))</f>
        <v>NO</v>
      </c>
      <c r="D440" s="23" t="str">
        <f>IF(OR('Monitor Data'!J440="",ISBLANK('Monitor Data'!J440)),"",IF('Monitor Data'!J440&gt;Statistics!$D$6,"YES","NO"))</f>
        <v>NO</v>
      </c>
      <c r="E440" s="23" t="str">
        <f>IF(OR('Monitor Data'!K440="",ISBLANK('Monitor Data'!K440)),"",IF('Monitor Data'!K440&gt;Statistics!$E$6,"YES","NO"))</f>
        <v>NO</v>
      </c>
    </row>
    <row r="441" spans="1:5" x14ac:dyDescent="0.25">
      <c r="A441" s="4">
        <v>44636</v>
      </c>
      <c r="B441" s="23" t="str">
        <f>IF(OR('Monitor Data'!D441="",ISBLANK('Monitor Data'!D441)),"",IF('Monitor Data'!D441&gt;Statistics!$B$6,"YES","NO"))</f>
        <v/>
      </c>
      <c r="C441" s="23" t="str">
        <f>IF(OR('Monitor Data'!G441="",ISBLANK('Monitor Data'!G441)),"",IF('Monitor Data'!G441&gt;Statistics!$C$6,"YES","NO"))</f>
        <v/>
      </c>
      <c r="D441" s="23" t="str">
        <f>IF(OR('Monitor Data'!J441="",ISBLANK('Monitor Data'!J441)),"",IF('Monitor Data'!J441&gt;Statistics!$D$6,"YES","NO"))</f>
        <v/>
      </c>
      <c r="E441" s="23" t="str">
        <f>IF(OR('Monitor Data'!K441="",ISBLANK('Monitor Data'!K441)),"",IF('Monitor Data'!K441&gt;Statistics!$E$6,"YES","NO"))</f>
        <v/>
      </c>
    </row>
    <row r="442" spans="1:5" x14ac:dyDescent="0.25">
      <c r="A442" s="4">
        <v>44637</v>
      </c>
      <c r="B442" s="23" t="str">
        <f>IF(OR('Monitor Data'!D442="",ISBLANK('Monitor Data'!D442)),"",IF('Monitor Data'!D442&gt;Statistics!$B$6,"YES","NO"))</f>
        <v/>
      </c>
      <c r="C442" s="23" t="str">
        <f>IF(OR('Monitor Data'!G442="",ISBLANK('Monitor Data'!G442)),"",IF('Monitor Data'!G442&gt;Statistics!$C$6,"YES","NO"))</f>
        <v/>
      </c>
      <c r="D442" s="23" t="str">
        <f>IF(OR('Monitor Data'!J442="",ISBLANK('Monitor Data'!J442)),"",IF('Monitor Data'!J442&gt;Statistics!$D$6,"YES","NO"))</f>
        <v/>
      </c>
      <c r="E442" s="23" t="str">
        <f>IF(OR('Monitor Data'!K442="",ISBLANK('Monitor Data'!K442)),"",IF('Monitor Data'!K442&gt;Statistics!$E$6,"YES","NO"))</f>
        <v/>
      </c>
    </row>
    <row r="443" spans="1:5" x14ac:dyDescent="0.25">
      <c r="A443" s="4">
        <v>44638</v>
      </c>
      <c r="B443" s="23" t="str">
        <f>IF(OR('Monitor Data'!D443="",ISBLANK('Monitor Data'!D443)),"",IF('Monitor Data'!D443&gt;Statistics!$B$6,"YES","NO"))</f>
        <v>NO</v>
      </c>
      <c r="C443" s="23" t="str">
        <f>IF(OR('Monitor Data'!G443="",ISBLANK('Monitor Data'!G443)),"",IF('Monitor Data'!G443&gt;Statistics!$C$6,"YES","NO"))</f>
        <v>NO</v>
      </c>
      <c r="D443" s="23" t="str">
        <f>IF(OR('Monitor Data'!J443="",ISBLANK('Monitor Data'!J443)),"",IF('Monitor Data'!J443&gt;Statistics!$D$6,"YES","NO"))</f>
        <v>NO</v>
      </c>
      <c r="E443" s="23" t="str">
        <f>IF(OR('Monitor Data'!K443="",ISBLANK('Monitor Data'!K443)),"",IF('Monitor Data'!K443&gt;Statistics!$E$6,"YES","NO"))</f>
        <v>NO</v>
      </c>
    </row>
    <row r="444" spans="1:5" x14ac:dyDescent="0.25">
      <c r="A444" s="4">
        <v>44639</v>
      </c>
      <c r="B444" s="23" t="str">
        <f>IF(OR('Monitor Data'!D444="",ISBLANK('Monitor Data'!D444)),"",IF('Monitor Data'!D444&gt;Statistics!$B$6,"YES","NO"))</f>
        <v/>
      </c>
      <c r="C444" s="23" t="str">
        <f>IF(OR('Monitor Data'!G444="",ISBLANK('Monitor Data'!G444)),"",IF('Monitor Data'!G444&gt;Statistics!$C$6,"YES","NO"))</f>
        <v/>
      </c>
      <c r="D444" s="23" t="str">
        <f>IF(OR('Monitor Data'!J444="",ISBLANK('Monitor Data'!J444)),"",IF('Monitor Data'!J444&gt;Statistics!$D$6,"YES","NO"))</f>
        <v/>
      </c>
      <c r="E444" s="23" t="str">
        <f>IF(OR('Monitor Data'!K444="",ISBLANK('Monitor Data'!K444)),"",IF('Monitor Data'!K444&gt;Statistics!$E$6,"YES","NO"))</f>
        <v/>
      </c>
    </row>
    <row r="445" spans="1:5" x14ac:dyDescent="0.25">
      <c r="A445" s="4">
        <v>44640</v>
      </c>
      <c r="B445" s="23" t="str">
        <f>IF(OR('Monitor Data'!D445="",ISBLANK('Monitor Data'!D445)),"",IF('Monitor Data'!D445&gt;Statistics!$B$6,"YES","NO"))</f>
        <v/>
      </c>
      <c r="C445" s="23" t="str">
        <f>IF(OR('Monitor Data'!G445="",ISBLANK('Monitor Data'!G445)),"",IF('Monitor Data'!G445&gt;Statistics!$C$6,"YES","NO"))</f>
        <v/>
      </c>
      <c r="D445" s="23" t="str">
        <f>IF(OR('Monitor Data'!J445="",ISBLANK('Monitor Data'!J445)),"",IF('Monitor Data'!J445&gt;Statistics!$D$6,"YES","NO"))</f>
        <v/>
      </c>
      <c r="E445" s="23" t="str">
        <f>IF(OR('Monitor Data'!K445="",ISBLANK('Monitor Data'!K445)),"",IF('Monitor Data'!K445&gt;Statistics!$E$6,"YES","NO"))</f>
        <v/>
      </c>
    </row>
    <row r="446" spans="1:5" x14ac:dyDescent="0.25">
      <c r="A446" s="4">
        <v>44641</v>
      </c>
      <c r="B446" s="23" t="str">
        <f>IF(OR('Monitor Data'!D446="",ISBLANK('Monitor Data'!D446)),"",IF('Monitor Data'!D446&gt;Statistics!$B$6,"YES","NO"))</f>
        <v>NO</v>
      </c>
      <c r="C446" s="23" t="str">
        <f>IF(OR('Monitor Data'!G446="",ISBLANK('Monitor Data'!G446)),"",IF('Monitor Data'!G446&gt;Statistics!$C$6,"YES","NO"))</f>
        <v>NO</v>
      </c>
      <c r="D446" s="23" t="str">
        <f>IF(OR('Monitor Data'!J446="",ISBLANK('Monitor Data'!J446)),"",IF('Monitor Data'!J446&gt;Statistics!$D$6,"YES","NO"))</f>
        <v>NO</v>
      </c>
      <c r="E446" s="23" t="str">
        <f>IF(OR('Monitor Data'!K446="",ISBLANK('Monitor Data'!K446)),"",IF('Monitor Data'!K446&gt;Statistics!$E$6,"YES","NO"))</f>
        <v>NO</v>
      </c>
    </row>
    <row r="447" spans="1:5" x14ac:dyDescent="0.25">
      <c r="A447" s="4">
        <v>44642</v>
      </c>
      <c r="B447" s="23" t="str">
        <f>IF(OR('Monitor Data'!D447="",ISBLANK('Monitor Data'!D447)),"",IF('Monitor Data'!D447&gt;Statistics!$B$6,"YES","NO"))</f>
        <v/>
      </c>
      <c r="C447" s="23" t="str">
        <f>IF(OR('Monitor Data'!G447="",ISBLANK('Monitor Data'!G447)),"",IF('Monitor Data'!G447&gt;Statistics!$C$6,"YES","NO"))</f>
        <v/>
      </c>
      <c r="D447" s="23" t="str">
        <f>IF(OR('Monitor Data'!J447="",ISBLANK('Monitor Data'!J447)),"",IF('Monitor Data'!J447&gt;Statistics!$D$6,"YES","NO"))</f>
        <v/>
      </c>
      <c r="E447" s="23" t="str">
        <f>IF(OR('Monitor Data'!K447="",ISBLANK('Monitor Data'!K447)),"",IF('Monitor Data'!K447&gt;Statistics!$E$6,"YES","NO"))</f>
        <v/>
      </c>
    </row>
    <row r="448" spans="1:5" x14ac:dyDescent="0.25">
      <c r="A448" s="4">
        <v>44643</v>
      </c>
      <c r="B448" s="23" t="str">
        <f>IF(OR('Monitor Data'!D448="",ISBLANK('Monitor Data'!D448)),"",IF('Monitor Data'!D448&gt;Statistics!$B$6,"YES","NO"))</f>
        <v/>
      </c>
      <c r="C448" s="23" t="str">
        <f>IF(OR('Monitor Data'!G448="",ISBLANK('Monitor Data'!G448)),"",IF('Monitor Data'!G448&gt;Statistics!$C$6,"YES","NO"))</f>
        <v/>
      </c>
      <c r="D448" s="23" t="str">
        <f>IF(OR('Monitor Data'!J448="",ISBLANK('Monitor Data'!J448)),"",IF('Monitor Data'!J448&gt;Statistics!$D$6,"YES","NO"))</f>
        <v/>
      </c>
      <c r="E448" s="23" t="str">
        <f>IF(OR('Monitor Data'!K448="",ISBLANK('Monitor Data'!K448)),"",IF('Monitor Data'!K448&gt;Statistics!$E$6,"YES","NO"))</f>
        <v/>
      </c>
    </row>
    <row r="449" spans="1:5" x14ac:dyDescent="0.25">
      <c r="A449" s="4">
        <v>44644</v>
      </c>
      <c r="B449" s="23" t="str">
        <f>IF(OR('Monitor Data'!D449="",ISBLANK('Monitor Data'!D449)),"",IF('Monitor Data'!D449&gt;Statistics!$B$6,"YES","NO"))</f>
        <v>NO</v>
      </c>
      <c r="C449" s="23" t="str">
        <f>IF(OR('Monitor Data'!G449="",ISBLANK('Monitor Data'!G449)),"",IF('Monitor Data'!G449&gt;Statistics!$C$6,"YES","NO"))</f>
        <v>NO</v>
      </c>
      <c r="D449" s="23" t="str">
        <f>IF(OR('Monitor Data'!J449="",ISBLANK('Monitor Data'!J449)),"",IF('Monitor Data'!J449&gt;Statistics!$D$6,"YES","NO"))</f>
        <v>NO</v>
      </c>
      <c r="E449" s="23" t="str">
        <f>IF(OR('Monitor Data'!K449="",ISBLANK('Monitor Data'!K449)),"",IF('Monitor Data'!K449&gt;Statistics!$E$6,"YES","NO"))</f>
        <v>NO</v>
      </c>
    </row>
    <row r="450" spans="1:5" x14ac:dyDescent="0.25">
      <c r="A450" s="4">
        <v>44645</v>
      </c>
      <c r="B450" s="23" t="str">
        <f>IF(OR('Monitor Data'!D450="",ISBLANK('Monitor Data'!D450)),"",IF('Monitor Data'!D450&gt;Statistics!$B$6,"YES","NO"))</f>
        <v/>
      </c>
      <c r="C450" s="23" t="str">
        <f>IF(OR('Monitor Data'!G450="",ISBLANK('Monitor Data'!G450)),"",IF('Monitor Data'!G450&gt;Statistics!$C$6,"YES","NO"))</f>
        <v/>
      </c>
      <c r="D450" s="23" t="str">
        <f>IF(OR('Monitor Data'!J450="",ISBLANK('Monitor Data'!J450)),"",IF('Monitor Data'!J450&gt;Statistics!$D$6,"YES","NO"))</f>
        <v/>
      </c>
      <c r="E450" s="23" t="str">
        <f>IF(OR('Monitor Data'!K450="",ISBLANK('Monitor Data'!K450)),"",IF('Monitor Data'!K450&gt;Statistics!$E$6,"YES","NO"))</f>
        <v/>
      </c>
    </row>
    <row r="451" spans="1:5" x14ac:dyDescent="0.25">
      <c r="A451" s="4">
        <v>44646</v>
      </c>
      <c r="B451" s="23" t="str">
        <f>IF(OR('Monitor Data'!D451="",ISBLANK('Monitor Data'!D451)),"",IF('Monitor Data'!D451&gt;Statistics!$B$6,"YES","NO"))</f>
        <v/>
      </c>
      <c r="C451" s="23" t="str">
        <f>IF(OR('Monitor Data'!G451="",ISBLANK('Monitor Data'!G451)),"",IF('Monitor Data'!G451&gt;Statistics!$C$6,"YES","NO"))</f>
        <v/>
      </c>
      <c r="D451" s="23" t="str">
        <f>IF(OR('Monitor Data'!J451="",ISBLANK('Monitor Data'!J451)),"",IF('Monitor Data'!J451&gt;Statistics!$D$6,"YES","NO"))</f>
        <v/>
      </c>
      <c r="E451" s="23" t="str">
        <f>IF(OR('Monitor Data'!K451="",ISBLANK('Monitor Data'!K451)),"",IF('Monitor Data'!K451&gt;Statistics!$E$6,"YES","NO"))</f>
        <v/>
      </c>
    </row>
    <row r="452" spans="1:5" x14ac:dyDescent="0.25">
      <c r="A452" s="4">
        <v>44647</v>
      </c>
      <c r="B452" s="23" t="str">
        <f>IF(OR('Monitor Data'!D452="",ISBLANK('Monitor Data'!D452)),"",IF('Monitor Data'!D452&gt;Statistics!$B$6,"YES","NO"))</f>
        <v>NO</v>
      </c>
      <c r="C452" s="23" t="str">
        <f>IF(OR('Monitor Data'!G452="",ISBLANK('Monitor Data'!G452)),"",IF('Monitor Data'!G452&gt;Statistics!$C$6,"YES","NO"))</f>
        <v>NO</v>
      </c>
      <c r="D452" s="23" t="str">
        <f>IF(OR('Monitor Data'!J452="",ISBLANK('Monitor Data'!J452)),"",IF('Monitor Data'!J452&gt;Statistics!$D$6,"YES","NO"))</f>
        <v>NO</v>
      </c>
      <c r="E452" s="23" t="str">
        <f>IF(OR('Monitor Data'!K452="",ISBLANK('Monitor Data'!K452)),"",IF('Monitor Data'!K452&gt;Statistics!$E$6,"YES","NO"))</f>
        <v>NO</v>
      </c>
    </row>
    <row r="453" spans="1:5" x14ac:dyDescent="0.25">
      <c r="A453" s="4">
        <v>44648</v>
      </c>
      <c r="B453" s="23" t="str">
        <f>IF(OR('Monitor Data'!D453="",ISBLANK('Monitor Data'!D453)),"",IF('Monitor Data'!D453&gt;Statistics!$B$6,"YES","NO"))</f>
        <v/>
      </c>
      <c r="C453" s="23" t="str">
        <f>IF(OR('Monitor Data'!G453="",ISBLANK('Monitor Data'!G453)),"",IF('Monitor Data'!G453&gt;Statistics!$C$6,"YES","NO"))</f>
        <v/>
      </c>
      <c r="D453" s="23" t="str">
        <f>IF(OR('Monitor Data'!J453="",ISBLANK('Monitor Data'!J453)),"",IF('Monitor Data'!J453&gt;Statistics!$D$6,"YES","NO"))</f>
        <v/>
      </c>
      <c r="E453" s="23" t="str">
        <f>IF(OR('Monitor Data'!K453="",ISBLANK('Monitor Data'!K453)),"",IF('Monitor Data'!K453&gt;Statistics!$E$6,"YES","NO"))</f>
        <v/>
      </c>
    </row>
    <row r="454" spans="1:5" x14ac:dyDescent="0.25">
      <c r="A454" s="4">
        <v>44649</v>
      </c>
      <c r="B454" s="23" t="str">
        <f>IF(OR('Monitor Data'!D454="",ISBLANK('Monitor Data'!D454)),"",IF('Monitor Data'!D454&gt;Statistics!$B$6,"YES","NO"))</f>
        <v/>
      </c>
      <c r="C454" s="23" t="str">
        <f>IF(OR('Monitor Data'!G454="",ISBLANK('Monitor Data'!G454)),"",IF('Monitor Data'!G454&gt;Statistics!$C$6,"YES","NO"))</f>
        <v/>
      </c>
      <c r="D454" s="23" t="str">
        <f>IF(OR('Monitor Data'!J454="",ISBLANK('Monitor Data'!J454)),"",IF('Monitor Data'!J454&gt;Statistics!$D$6,"YES","NO"))</f>
        <v/>
      </c>
      <c r="E454" s="23" t="str">
        <f>IF(OR('Monitor Data'!K454="",ISBLANK('Monitor Data'!K454)),"",IF('Monitor Data'!K454&gt;Statistics!$E$6,"YES","NO"))</f>
        <v/>
      </c>
    </row>
    <row r="455" spans="1:5" x14ac:dyDescent="0.25">
      <c r="A455" s="4">
        <v>44650</v>
      </c>
      <c r="B455" s="23" t="str">
        <f>IF(OR('Monitor Data'!D455="",ISBLANK('Monitor Data'!D455)),"",IF('Monitor Data'!D455&gt;Statistics!$B$6,"YES","NO"))</f>
        <v>NO</v>
      </c>
      <c r="C455" s="23" t="str">
        <f>IF(OR('Monitor Data'!G455="",ISBLANK('Monitor Data'!G455)),"",IF('Monitor Data'!G455&gt;Statistics!$C$6,"YES","NO"))</f>
        <v>NO</v>
      </c>
      <c r="D455" s="23" t="str">
        <f>IF(OR('Monitor Data'!J455="",ISBLANK('Monitor Data'!J455)),"",IF('Monitor Data'!J455&gt;Statistics!$D$6,"YES","NO"))</f>
        <v>NO</v>
      </c>
      <c r="E455" s="23" t="str">
        <f>IF(OR('Monitor Data'!K455="",ISBLANK('Monitor Data'!K455)),"",IF('Monitor Data'!K455&gt;Statistics!$E$6,"YES","NO"))</f>
        <v>NO</v>
      </c>
    </row>
    <row r="456" spans="1:5" x14ac:dyDescent="0.25">
      <c r="A456" s="4">
        <v>44651</v>
      </c>
      <c r="B456" s="23" t="str">
        <f>IF(OR('Monitor Data'!D456="",ISBLANK('Monitor Data'!D456)),"",IF('Monitor Data'!D456&gt;Statistics!$B$6,"YES","NO"))</f>
        <v/>
      </c>
      <c r="C456" s="23" t="str">
        <f>IF(OR('Monitor Data'!G456="",ISBLANK('Monitor Data'!G456)),"",IF('Monitor Data'!G456&gt;Statistics!$C$6,"YES","NO"))</f>
        <v/>
      </c>
      <c r="D456" s="23" t="str">
        <f>IF(OR('Monitor Data'!J456="",ISBLANK('Monitor Data'!J456)),"",IF('Monitor Data'!J456&gt;Statistics!$D$6,"YES","NO"))</f>
        <v/>
      </c>
      <c r="E456" s="23" t="str">
        <f>IF(OR('Monitor Data'!K456="",ISBLANK('Monitor Data'!K456)),"",IF('Monitor Data'!K456&gt;Statistics!$E$6,"YES","NO"))</f>
        <v/>
      </c>
    </row>
    <row r="457" spans="1:5" x14ac:dyDescent="0.25">
      <c r="A457" s="4">
        <v>44652</v>
      </c>
      <c r="B457" s="23" t="str">
        <f>IF(OR('Monitor Data'!D457="",ISBLANK('Monitor Data'!D457)),"",IF('Monitor Data'!D457&gt;Statistics!$B$6,"YES","NO"))</f>
        <v/>
      </c>
      <c r="C457" s="23" t="str">
        <f>IF(OR('Monitor Data'!G457="",ISBLANK('Monitor Data'!G457)),"",IF('Monitor Data'!G457&gt;Statistics!$C$6,"YES","NO"))</f>
        <v/>
      </c>
      <c r="D457" s="23" t="str">
        <f>IF(OR('Monitor Data'!J457="",ISBLANK('Monitor Data'!J457)),"",IF('Monitor Data'!J457&gt;Statistics!$D$6,"YES","NO"))</f>
        <v/>
      </c>
      <c r="E457" s="23" t="str">
        <f>IF(OR('Monitor Data'!K457="",ISBLANK('Monitor Data'!K457)),"",IF('Monitor Data'!K457&gt;Statistics!$E$6,"YES","NO"))</f>
        <v/>
      </c>
    </row>
    <row r="458" spans="1:5" x14ac:dyDescent="0.25">
      <c r="A458" s="4">
        <v>44653</v>
      </c>
      <c r="B458" s="23" t="str">
        <f>IF(OR('Monitor Data'!D458="",ISBLANK('Monitor Data'!D458)),"",IF('Monitor Data'!D458&gt;Statistics!$B$6,"YES","NO"))</f>
        <v>NO</v>
      </c>
      <c r="C458" s="23" t="str">
        <f>IF(OR('Monitor Data'!G458="",ISBLANK('Monitor Data'!G458)),"",IF('Monitor Data'!G458&gt;Statistics!$C$6,"YES","NO"))</f>
        <v>NO</v>
      </c>
      <c r="D458" s="23" t="str">
        <f>IF(OR('Monitor Data'!J458="",ISBLANK('Monitor Data'!J458)),"",IF('Monitor Data'!J458&gt;Statistics!$D$6,"YES","NO"))</f>
        <v>NO</v>
      </c>
      <c r="E458" s="23" t="str">
        <f>IF(OR('Monitor Data'!K458="",ISBLANK('Monitor Data'!K458)),"",IF('Monitor Data'!K458&gt;Statistics!$E$6,"YES","NO"))</f>
        <v>NO</v>
      </c>
    </row>
    <row r="459" spans="1:5" x14ac:dyDescent="0.25">
      <c r="A459" s="4">
        <v>44654</v>
      </c>
      <c r="B459" s="23" t="str">
        <f>IF(OR('Monitor Data'!D459="",ISBLANK('Monitor Data'!D459)),"",IF('Monitor Data'!D459&gt;Statistics!$B$6,"YES","NO"))</f>
        <v/>
      </c>
      <c r="C459" s="23" t="str">
        <f>IF(OR('Monitor Data'!G459="",ISBLANK('Monitor Data'!G459)),"",IF('Monitor Data'!G459&gt;Statistics!$C$6,"YES","NO"))</f>
        <v/>
      </c>
      <c r="D459" s="23" t="str">
        <f>IF(OR('Monitor Data'!J459="",ISBLANK('Monitor Data'!J459)),"",IF('Monitor Data'!J459&gt;Statistics!$D$6,"YES","NO"))</f>
        <v/>
      </c>
      <c r="E459" s="23" t="str">
        <f>IF(OR('Monitor Data'!K459="",ISBLANK('Monitor Data'!K459)),"",IF('Monitor Data'!K459&gt;Statistics!$E$6,"YES","NO"))</f>
        <v/>
      </c>
    </row>
    <row r="460" spans="1:5" x14ac:dyDescent="0.25">
      <c r="A460" s="4">
        <v>44655</v>
      </c>
      <c r="B460" s="23" t="str">
        <f>IF(OR('Monitor Data'!D460="",ISBLANK('Monitor Data'!D460)),"",IF('Monitor Data'!D460&gt;Statistics!$B$6,"YES","NO"))</f>
        <v/>
      </c>
      <c r="C460" s="23" t="str">
        <f>IF(OR('Monitor Data'!G460="",ISBLANK('Monitor Data'!G460)),"",IF('Monitor Data'!G460&gt;Statistics!$C$6,"YES","NO"))</f>
        <v/>
      </c>
      <c r="D460" s="23" t="str">
        <f>IF(OR('Monitor Data'!J460="",ISBLANK('Monitor Data'!J460)),"",IF('Monitor Data'!J460&gt;Statistics!$D$6,"YES","NO"))</f>
        <v/>
      </c>
      <c r="E460" s="23" t="str">
        <f>IF(OR('Monitor Data'!K460="",ISBLANK('Monitor Data'!K460)),"",IF('Monitor Data'!K460&gt;Statistics!$E$6,"YES","NO"))</f>
        <v/>
      </c>
    </row>
    <row r="461" spans="1:5" x14ac:dyDescent="0.25">
      <c r="A461" s="4">
        <v>44656</v>
      </c>
      <c r="B461" s="23" t="str">
        <f>IF(OR('Monitor Data'!D461="",ISBLANK('Monitor Data'!D461)),"",IF('Monitor Data'!D461&gt;Statistics!$B$6,"YES","NO"))</f>
        <v>NO</v>
      </c>
      <c r="C461" s="23" t="str">
        <f>IF(OR('Monitor Data'!G461="",ISBLANK('Monitor Data'!G461)),"",IF('Monitor Data'!G461&gt;Statistics!$C$6,"YES","NO"))</f>
        <v>NO</v>
      </c>
      <c r="D461" s="23" t="str">
        <f>IF(OR('Monitor Data'!J461="",ISBLANK('Monitor Data'!J461)),"",IF('Monitor Data'!J461&gt;Statistics!$D$6,"YES","NO"))</f>
        <v>NO</v>
      </c>
      <c r="E461" s="23" t="str">
        <f>IF(OR('Monitor Data'!K461="",ISBLANK('Monitor Data'!K461)),"",IF('Monitor Data'!K461&gt;Statistics!$E$6,"YES","NO"))</f>
        <v>NO</v>
      </c>
    </row>
    <row r="462" spans="1:5" x14ac:dyDescent="0.25">
      <c r="A462" s="4">
        <v>44657</v>
      </c>
      <c r="B462" s="23" t="str">
        <f>IF(OR('Monitor Data'!D462="",ISBLANK('Monitor Data'!D462)),"",IF('Monitor Data'!D462&gt;Statistics!$B$6,"YES","NO"))</f>
        <v/>
      </c>
      <c r="C462" s="23" t="str">
        <f>IF(OR('Monitor Data'!G462="",ISBLANK('Monitor Data'!G462)),"",IF('Monitor Data'!G462&gt;Statistics!$C$6,"YES","NO"))</f>
        <v/>
      </c>
      <c r="D462" s="23" t="str">
        <f>IF(OR('Monitor Data'!J462="",ISBLANK('Monitor Data'!J462)),"",IF('Monitor Data'!J462&gt;Statistics!$D$6,"YES","NO"))</f>
        <v/>
      </c>
      <c r="E462" s="23" t="str">
        <f>IF(OR('Monitor Data'!K462="",ISBLANK('Monitor Data'!K462)),"",IF('Monitor Data'!K462&gt;Statistics!$E$6,"YES","NO"))</f>
        <v/>
      </c>
    </row>
    <row r="463" spans="1:5" x14ac:dyDescent="0.25">
      <c r="A463" s="4">
        <v>44658</v>
      </c>
      <c r="B463" s="23" t="str">
        <f>IF(OR('Monitor Data'!D463="",ISBLANK('Monitor Data'!D463)),"",IF('Monitor Data'!D463&gt;Statistics!$B$6,"YES","NO"))</f>
        <v/>
      </c>
      <c r="C463" s="23" t="str">
        <f>IF(OR('Monitor Data'!G463="",ISBLANK('Monitor Data'!G463)),"",IF('Monitor Data'!G463&gt;Statistics!$C$6,"YES","NO"))</f>
        <v/>
      </c>
      <c r="D463" s="23" t="str">
        <f>IF(OR('Monitor Data'!J463="",ISBLANK('Monitor Data'!J463)),"",IF('Monitor Data'!J463&gt;Statistics!$D$6,"YES","NO"))</f>
        <v/>
      </c>
      <c r="E463" s="23" t="str">
        <f>IF(OR('Monitor Data'!K463="",ISBLANK('Monitor Data'!K463)),"",IF('Monitor Data'!K463&gt;Statistics!$E$6,"YES","NO"))</f>
        <v/>
      </c>
    </row>
    <row r="464" spans="1:5" x14ac:dyDescent="0.25">
      <c r="A464" s="4">
        <v>44659</v>
      </c>
      <c r="B464" s="23" t="str">
        <f>IF(OR('Monitor Data'!D464="",ISBLANK('Monitor Data'!D464)),"",IF('Monitor Data'!D464&gt;Statistics!$B$6,"YES","NO"))</f>
        <v>NO</v>
      </c>
      <c r="C464" s="23" t="str">
        <f>IF(OR('Monitor Data'!G464="",ISBLANK('Monitor Data'!G464)),"",IF('Monitor Data'!G464&gt;Statistics!$C$6,"YES","NO"))</f>
        <v>NO</v>
      </c>
      <c r="D464" s="23" t="str">
        <f>IF(OR('Monitor Data'!J464="",ISBLANK('Monitor Data'!J464)),"",IF('Monitor Data'!J464&gt;Statistics!$D$6,"YES","NO"))</f>
        <v>NO</v>
      </c>
      <c r="E464" s="23" t="str">
        <f>IF(OR('Monitor Data'!K464="",ISBLANK('Monitor Data'!K464)),"",IF('Monitor Data'!K464&gt;Statistics!$E$6,"YES","NO"))</f>
        <v>NO</v>
      </c>
    </row>
    <row r="465" spans="1:5" x14ac:dyDescent="0.25">
      <c r="A465" s="4">
        <v>44660</v>
      </c>
      <c r="B465" s="23" t="str">
        <f>IF(OR('Monitor Data'!D465="",ISBLANK('Monitor Data'!D465)),"",IF('Monitor Data'!D465&gt;Statistics!$B$6,"YES","NO"))</f>
        <v/>
      </c>
      <c r="C465" s="23" t="str">
        <f>IF(OR('Monitor Data'!G465="",ISBLANK('Monitor Data'!G465)),"",IF('Monitor Data'!G465&gt;Statistics!$C$6,"YES","NO"))</f>
        <v/>
      </c>
      <c r="D465" s="23" t="str">
        <f>IF(OR('Monitor Data'!J465="",ISBLANK('Monitor Data'!J465)),"",IF('Monitor Data'!J465&gt;Statistics!$D$6,"YES","NO"))</f>
        <v/>
      </c>
      <c r="E465" s="23" t="str">
        <f>IF(OR('Monitor Data'!K465="",ISBLANK('Monitor Data'!K465)),"",IF('Monitor Data'!K465&gt;Statistics!$E$6,"YES","NO"))</f>
        <v/>
      </c>
    </row>
    <row r="466" spans="1:5" x14ac:dyDescent="0.25">
      <c r="A466" s="4">
        <v>44661</v>
      </c>
      <c r="B466" s="23" t="str">
        <f>IF(OR('Monitor Data'!D466="",ISBLANK('Monitor Data'!D466)),"",IF('Monitor Data'!D466&gt;Statistics!$B$6,"YES","NO"))</f>
        <v/>
      </c>
      <c r="C466" s="23" t="str">
        <f>IF(OR('Monitor Data'!G466="",ISBLANK('Monitor Data'!G466)),"",IF('Monitor Data'!G466&gt;Statistics!$C$6,"YES","NO"))</f>
        <v/>
      </c>
      <c r="D466" s="23" t="str">
        <f>IF(OR('Monitor Data'!J466="",ISBLANK('Monitor Data'!J466)),"",IF('Monitor Data'!J466&gt;Statistics!$D$6,"YES","NO"))</f>
        <v/>
      </c>
      <c r="E466" s="23" t="str">
        <f>IF(OR('Monitor Data'!K466="",ISBLANK('Monitor Data'!K466)),"",IF('Monitor Data'!K466&gt;Statistics!$E$6,"YES","NO"))</f>
        <v/>
      </c>
    </row>
    <row r="467" spans="1:5" x14ac:dyDescent="0.25">
      <c r="A467" s="4">
        <v>44662</v>
      </c>
      <c r="B467" s="23" t="str">
        <f>IF(OR('Monitor Data'!D467="",ISBLANK('Monitor Data'!D467)),"",IF('Monitor Data'!D467&gt;Statistics!$B$6,"YES","NO"))</f>
        <v>NO</v>
      </c>
      <c r="C467" s="23" t="str">
        <f>IF(OR('Monitor Data'!G467="",ISBLANK('Monitor Data'!G467)),"",IF('Monitor Data'!G467&gt;Statistics!$C$6,"YES","NO"))</f>
        <v>NO</v>
      </c>
      <c r="D467" s="23" t="str">
        <f>IF(OR('Monitor Data'!J467="",ISBLANK('Monitor Data'!J467)),"",IF('Monitor Data'!J467&gt;Statistics!$D$6,"YES","NO"))</f>
        <v>NO</v>
      </c>
      <c r="E467" s="23" t="str">
        <f>IF(OR('Monitor Data'!K467="",ISBLANK('Monitor Data'!K467)),"",IF('Monitor Data'!K467&gt;Statistics!$E$6,"YES","NO"))</f>
        <v>NO</v>
      </c>
    </row>
    <row r="468" spans="1:5" x14ac:dyDescent="0.25">
      <c r="A468" s="4">
        <v>44663</v>
      </c>
      <c r="B468" s="23" t="str">
        <f>IF(OR('Monitor Data'!D468="",ISBLANK('Monitor Data'!D468)),"",IF('Monitor Data'!D468&gt;Statistics!$B$6,"YES","NO"))</f>
        <v/>
      </c>
      <c r="C468" s="23" t="str">
        <f>IF(OR('Monitor Data'!G468="",ISBLANK('Monitor Data'!G468)),"",IF('Monitor Data'!G468&gt;Statistics!$C$6,"YES","NO"))</f>
        <v/>
      </c>
      <c r="D468" s="23" t="str">
        <f>IF(OR('Monitor Data'!J468="",ISBLANK('Monitor Data'!J468)),"",IF('Monitor Data'!J468&gt;Statistics!$D$6,"YES","NO"))</f>
        <v/>
      </c>
      <c r="E468" s="23" t="str">
        <f>IF(OR('Monitor Data'!K468="",ISBLANK('Monitor Data'!K468)),"",IF('Monitor Data'!K468&gt;Statistics!$E$6,"YES","NO"))</f>
        <v/>
      </c>
    </row>
    <row r="469" spans="1:5" x14ac:dyDescent="0.25">
      <c r="A469" s="4">
        <v>44664</v>
      </c>
      <c r="B469" s="23" t="str">
        <f>IF(OR('Monitor Data'!D469="",ISBLANK('Monitor Data'!D469)),"",IF('Monitor Data'!D469&gt;Statistics!$B$6,"YES","NO"))</f>
        <v/>
      </c>
      <c r="C469" s="23" t="str">
        <f>IF(OR('Monitor Data'!G469="",ISBLANK('Monitor Data'!G469)),"",IF('Monitor Data'!G469&gt;Statistics!$C$6,"YES","NO"))</f>
        <v/>
      </c>
      <c r="D469" s="23" t="str">
        <f>IF(OR('Monitor Data'!J469="",ISBLANK('Monitor Data'!J469)),"",IF('Monitor Data'!J469&gt;Statistics!$D$6,"YES","NO"))</f>
        <v/>
      </c>
      <c r="E469" s="23" t="str">
        <f>IF(OR('Monitor Data'!K469="",ISBLANK('Monitor Data'!K469)),"",IF('Monitor Data'!K469&gt;Statistics!$E$6,"YES","NO"))</f>
        <v/>
      </c>
    </row>
    <row r="470" spans="1:5" x14ac:dyDescent="0.25">
      <c r="A470" s="4">
        <v>44665</v>
      </c>
      <c r="B470" s="23" t="str">
        <f>IF(OR('Monitor Data'!D470="",ISBLANK('Monitor Data'!D470)),"",IF('Monitor Data'!D470&gt;Statistics!$B$6,"YES","NO"))</f>
        <v>NO</v>
      </c>
      <c r="C470" s="23" t="str">
        <f>IF(OR('Monitor Data'!G470="",ISBLANK('Monitor Data'!G470)),"",IF('Monitor Data'!G470&gt;Statistics!$C$6,"YES","NO"))</f>
        <v>NO</v>
      </c>
      <c r="D470" s="23" t="str">
        <f>IF(OR('Monitor Data'!J470="",ISBLANK('Monitor Data'!J470)),"",IF('Monitor Data'!J470&gt;Statistics!$D$6,"YES","NO"))</f>
        <v>NO</v>
      </c>
      <c r="E470" s="23" t="str">
        <f>IF(OR('Monitor Data'!K470="",ISBLANK('Monitor Data'!K470)),"",IF('Monitor Data'!K470&gt;Statistics!$E$6,"YES","NO"))</f>
        <v>NO</v>
      </c>
    </row>
    <row r="471" spans="1:5" x14ac:dyDescent="0.25">
      <c r="A471" s="4">
        <v>44666</v>
      </c>
      <c r="B471" s="23" t="str">
        <f>IF(OR('Monitor Data'!D471="",ISBLANK('Monitor Data'!D471)),"",IF('Monitor Data'!D471&gt;Statistics!$B$6,"YES","NO"))</f>
        <v/>
      </c>
      <c r="C471" s="23" t="str">
        <f>IF(OR('Monitor Data'!G471="",ISBLANK('Monitor Data'!G471)),"",IF('Monitor Data'!G471&gt;Statistics!$C$6,"YES","NO"))</f>
        <v/>
      </c>
      <c r="D471" s="23" t="str">
        <f>IF(OR('Monitor Data'!J471="",ISBLANK('Monitor Data'!J471)),"",IF('Monitor Data'!J471&gt;Statistics!$D$6,"YES","NO"))</f>
        <v/>
      </c>
      <c r="E471" s="23" t="str">
        <f>IF(OR('Monitor Data'!K471="",ISBLANK('Monitor Data'!K471)),"",IF('Monitor Data'!K471&gt;Statistics!$E$6,"YES","NO"))</f>
        <v/>
      </c>
    </row>
    <row r="472" spans="1:5" x14ac:dyDescent="0.25">
      <c r="A472" s="4">
        <v>44667</v>
      </c>
      <c r="B472" s="23" t="str">
        <f>IF(OR('Monitor Data'!D472="",ISBLANK('Monitor Data'!D472)),"",IF('Monitor Data'!D472&gt;Statistics!$B$6,"YES","NO"))</f>
        <v/>
      </c>
      <c r="C472" s="23" t="str">
        <f>IF(OR('Monitor Data'!G472="",ISBLANK('Monitor Data'!G472)),"",IF('Monitor Data'!G472&gt;Statistics!$C$6,"YES","NO"))</f>
        <v/>
      </c>
      <c r="D472" s="23" t="str">
        <f>IF(OR('Monitor Data'!J472="",ISBLANK('Monitor Data'!J472)),"",IF('Monitor Data'!J472&gt;Statistics!$D$6,"YES","NO"))</f>
        <v/>
      </c>
      <c r="E472" s="23" t="str">
        <f>IF(OR('Monitor Data'!K472="",ISBLANK('Monitor Data'!K472)),"",IF('Monitor Data'!K472&gt;Statistics!$E$6,"YES","NO"))</f>
        <v/>
      </c>
    </row>
    <row r="473" spans="1:5" x14ac:dyDescent="0.25">
      <c r="A473" s="4">
        <v>44668</v>
      </c>
      <c r="B473" s="23" t="str">
        <f>IF(OR('Monitor Data'!D473="",ISBLANK('Monitor Data'!D473)),"",IF('Monitor Data'!D473&gt;Statistics!$B$6,"YES","NO"))</f>
        <v>NO</v>
      </c>
      <c r="C473" s="23" t="str">
        <f>IF(OR('Monitor Data'!G473="",ISBLANK('Monitor Data'!G473)),"",IF('Monitor Data'!G473&gt;Statistics!$C$6,"YES","NO"))</f>
        <v>NO</v>
      </c>
      <c r="D473" s="23" t="str">
        <f>IF(OR('Monitor Data'!J473="",ISBLANK('Monitor Data'!J473)),"",IF('Monitor Data'!J473&gt;Statistics!$D$6,"YES","NO"))</f>
        <v>NO</v>
      </c>
      <c r="E473" s="23" t="str">
        <f>IF(OR('Monitor Data'!K473="",ISBLANK('Monitor Data'!K473)),"",IF('Monitor Data'!K473&gt;Statistics!$E$6,"YES","NO"))</f>
        <v>NO</v>
      </c>
    </row>
    <row r="474" spans="1:5" x14ac:dyDescent="0.25">
      <c r="A474" s="4">
        <v>44669</v>
      </c>
      <c r="B474" s="23" t="str">
        <f>IF(OR('Monitor Data'!D474="",ISBLANK('Monitor Data'!D474)),"",IF('Monitor Data'!D474&gt;Statistics!$B$6,"YES","NO"))</f>
        <v/>
      </c>
      <c r="C474" s="23" t="str">
        <f>IF(OR('Monitor Data'!G474="",ISBLANK('Monitor Data'!G474)),"",IF('Monitor Data'!G474&gt;Statistics!$C$6,"YES","NO"))</f>
        <v/>
      </c>
      <c r="D474" s="23" t="str">
        <f>IF(OR('Monitor Data'!J474="",ISBLANK('Monitor Data'!J474)),"",IF('Monitor Data'!J474&gt;Statistics!$D$6,"YES","NO"))</f>
        <v/>
      </c>
      <c r="E474" s="23" t="str">
        <f>IF(OR('Monitor Data'!K474="",ISBLANK('Monitor Data'!K474)),"",IF('Monitor Data'!K474&gt;Statistics!$E$6,"YES","NO"))</f>
        <v/>
      </c>
    </row>
    <row r="475" spans="1:5" x14ac:dyDescent="0.25">
      <c r="A475" s="4">
        <v>44670</v>
      </c>
      <c r="B475" s="23" t="str">
        <f>IF(OR('Monitor Data'!D475="",ISBLANK('Monitor Data'!D475)),"",IF('Monitor Data'!D475&gt;Statistics!$B$6,"YES","NO"))</f>
        <v/>
      </c>
      <c r="C475" s="23" t="str">
        <f>IF(OR('Monitor Data'!G475="",ISBLANK('Monitor Data'!G475)),"",IF('Monitor Data'!G475&gt;Statistics!$C$6,"YES","NO"))</f>
        <v/>
      </c>
      <c r="D475" s="23" t="str">
        <f>IF(OR('Monitor Data'!J475="",ISBLANK('Monitor Data'!J475)),"",IF('Monitor Data'!J475&gt;Statistics!$D$6,"YES","NO"))</f>
        <v/>
      </c>
      <c r="E475" s="23" t="str">
        <f>IF(OR('Monitor Data'!K475="",ISBLANK('Monitor Data'!K475)),"",IF('Monitor Data'!K475&gt;Statistics!$E$6,"YES","NO"))</f>
        <v/>
      </c>
    </row>
    <row r="476" spans="1:5" x14ac:dyDescent="0.25">
      <c r="A476" s="4">
        <v>44671</v>
      </c>
      <c r="B476" s="23" t="str">
        <f>IF(OR('Monitor Data'!D476="",ISBLANK('Monitor Data'!D476)),"",IF('Monitor Data'!D476&gt;Statistics!$B$6,"YES","NO"))</f>
        <v>NO</v>
      </c>
      <c r="C476" s="23" t="str">
        <f>IF(OR('Monitor Data'!G476="",ISBLANK('Monitor Data'!G476)),"",IF('Monitor Data'!G476&gt;Statistics!$C$6,"YES","NO"))</f>
        <v>NO</v>
      </c>
      <c r="D476" s="23" t="str">
        <f>IF(OR('Monitor Data'!J476="",ISBLANK('Monitor Data'!J476)),"",IF('Monitor Data'!J476&gt;Statistics!$D$6,"YES","NO"))</f>
        <v>NO</v>
      </c>
      <c r="E476" s="23" t="str">
        <f>IF(OR('Monitor Data'!K476="",ISBLANK('Monitor Data'!K476)),"",IF('Monitor Data'!K476&gt;Statistics!$E$6,"YES","NO"))</f>
        <v>NO</v>
      </c>
    </row>
    <row r="477" spans="1:5" x14ac:dyDescent="0.25">
      <c r="A477" s="4">
        <v>44672</v>
      </c>
      <c r="B477" s="23" t="str">
        <f>IF(OR('Monitor Data'!D477="",ISBLANK('Monitor Data'!D477)),"",IF('Monitor Data'!D477&gt;Statistics!$B$6,"YES","NO"))</f>
        <v/>
      </c>
      <c r="C477" s="23" t="str">
        <f>IF(OR('Monitor Data'!G477="",ISBLANK('Monitor Data'!G477)),"",IF('Monitor Data'!G477&gt;Statistics!$C$6,"YES","NO"))</f>
        <v/>
      </c>
      <c r="D477" s="23" t="str">
        <f>IF(OR('Monitor Data'!J477="",ISBLANK('Monitor Data'!J477)),"",IF('Monitor Data'!J477&gt;Statistics!$D$6,"YES","NO"))</f>
        <v/>
      </c>
      <c r="E477" s="23" t="str">
        <f>IF(OR('Monitor Data'!K477="",ISBLANK('Monitor Data'!K477)),"",IF('Monitor Data'!K477&gt;Statistics!$E$6,"YES","NO"))</f>
        <v/>
      </c>
    </row>
    <row r="478" spans="1:5" x14ac:dyDescent="0.25">
      <c r="A478" s="4">
        <v>44673</v>
      </c>
      <c r="B478" s="23" t="str">
        <f>IF(OR('Monitor Data'!D478="",ISBLANK('Monitor Data'!D478)),"",IF('Monitor Data'!D478&gt;Statistics!$B$6,"YES","NO"))</f>
        <v/>
      </c>
      <c r="C478" s="23" t="str">
        <f>IF(OR('Monitor Data'!G478="",ISBLANK('Monitor Data'!G478)),"",IF('Monitor Data'!G478&gt;Statistics!$C$6,"YES","NO"))</f>
        <v/>
      </c>
      <c r="D478" s="23" t="str">
        <f>IF(OR('Monitor Data'!J478="",ISBLANK('Monitor Data'!J478)),"",IF('Monitor Data'!J478&gt;Statistics!$D$6,"YES","NO"))</f>
        <v/>
      </c>
      <c r="E478" s="23" t="str">
        <f>IF(OR('Monitor Data'!K478="",ISBLANK('Monitor Data'!K478)),"",IF('Monitor Data'!K478&gt;Statistics!$E$6,"YES","NO"))</f>
        <v/>
      </c>
    </row>
    <row r="479" spans="1:5" x14ac:dyDescent="0.25">
      <c r="A479" s="4">
        <v>44674</v>
      </c>
      <c r="B479" s="23" t="str">
        <f>IF(OR('Monitor Data'!D479="",ISBLANK('Monitor Data'!D479)),"",IF('Monitor Data'!D479&gt;Statistics!$B$6,"YES","NO"))</f>
        <v>NO</v>
      </c>
      <c r="C479" s="23" t="str">
        <f>IF(OR('Monitor Data'!G479="",ISBLANK('Monitor Data'!G479)),"",IF('Monitor Data'!G479&gt;Statistics!$C$6,"YES","NO"))</f>
        <v>NO</v>
      </c>
      <c r="D479" s="23" t="str">
        <f>IF(OR('Monitor Data'!J479="",ISBLANK('Monitor Data'!J479)),"",IF('Monitor Data'!J479&gt;Statistics!$D$6,"YES","NO"))</f>
        <v>NO</v>
      </c>
      <c r="E479" s="23" t="str">
        <f>IF(OR('Monitor Data'!K479="",ISBLANK('Monitor Data'!K479)),"",IF('Monitor Data'!K479&gt;Statistics!$E$6,"YES","NO"))</f>
        <v>NO</v>
      </c>
    </row>
    <row r="480" spans="1:5" x14ac:dyDescent="0.25">
      <c r="A480" s="4">
        <v>44675</v>
      </c>
      <c r="B480" s="23" t="str">
        <f>IF(OR('Monitor Data'!D480="",ISBLANK('Monitor Data'!D480)),"",IF('Monitor Data'!D480&gt;Statistics!$B$6,"YES","NO"))</f>
        <v/>
      </c>
      <c r="C480" s="23" t="str">
        <f>IF(OR('Monitor Data'!G480="",ISBLANK('Monitor Data'!G480)),"",IF('Monitor Data'!G480&gt;Statistics!$C$6,"YES","NO"))</f>
        <v/>
      </c>
      <c r="D480" s="23" t="str">
        <f>IF(OR('Monitor Data'!J480="",ISBLANK('Monitor Data'!J480)),"",IF('Monitor Data'!J480&gt;Statistics!$D$6,"YES","NO"))</f>
        <v/>
      </c>
      <c r="E480" s="23" t="str">
        <f>IF(OR('Monitor Data'!K480="",ISBLANK('Monitor Data'!K480)),"",IF('Monitor Data'!K480&gt;Statistics!$E$6,"YES","NO"))</f>
        <v/>
      </c>
    </row>
    <row r="481" spans="1:5" x14ac:dyDescent="0.25">
      <c r="A481" s="4">
        <v>44676</v>
      </c>
      <c r="B481" s="23" t="str">
        <f>IF(OR('Monitor Data'!D481="",ISBLANK('Monitor Data'!D481)),"",IF('Monitor Data'!D481&gt;Statistics!$B$6,"YES","NO"))</f>
        <v/>
      </c>
      <c r="C481" s="23" t="str">
        <f>IF(OR('Monitor Data'!G481="",ISBLANK('Monitor Data'!G481)),"",IF('Monitor Data'!G481&gt;Statistics!$C$6,"YES","NO"))</f>
        <v/>
      </c>
      <c r="D481" s="23" t="str">
        <f>IF(OR('Monitor Data'!J481="",ISBLANK('Monitor Data'!J481)),"",IF('Monitor Data'!J481&gt;Statistics!$D$6,"YES","NO"))</f>
        <v/>
      </c>
      <c r="E481" s="23" t="str">
        <f>IF(OR('Monitor Data'!K481="",ISBLANK('Monitor Data'!K481)),"",IF('Monitor Data'!K481&gt;Statistics!$E$6,"YES","NO"))</f>
        <v/>
      </c>
    </row>
    <row r="482" spans="1:5" x14ac:dyDescent="0.25">
      <c r="A482" s="4">
        <v>44677</v>
      </c>
      <c r="B482" s="23" t="str">
        <f>IF(OR('Monitor Data'!D482="",ISBLANK('Monitor Data'!D482)),"",IF('Monitor Data'!D482&gt;Statistics!$B$6,"YES","NO"))</f>
        <v>NO</v>
      </c>
      <c r="C482" s="23" t="str">
        <f>IF(OR('Monitor Data'!G482="",ISBLANK('Monitor Data'!G482)),"",IF('Monitor Data'!G482&gt;Statistics!$C$6,"YES","NO"))</f>
        <v>NO</v>
      </c>
      <c r="D482" s="23" t="str">
        <f>IF(OR('Monitor Data'!J482="",ISBLANK('Monitor Data'!J482)),"",IF('Monitor Data'!J482&gt;Statistics!$D$6,"YES","NO"))</f>
        <v>NO</v>
      </c>
      <c r="E482" s="23" t="str">
        <f>IF(OR('Monitor Data'!K482="",ISBLANK('Monitor Data'!K482)),"",IF('Monitor Data'!K482&gt;Statistics!$E$6,"YES","NO"))</f>
        <v>NO</v>
      </c>
    </row>
    <row r="483" spans="1:5" x14ac:dyDescent="0.25">
      <c r="A483" s="4">
        <v>44678</v>
      </c>
      <c r="B483" s="23" t="str">
        <f>IF(OR('Monitor Data'!D483="",ISBLANK('Monitor Data'!D483)),"",IF('Monitor Data'!D483&gt;Statistics!$B$6,"YES","NO"))</f>
        <v/>
      </c>
      <c r="C483" s="23" t="str">
        <f>IF(OR('Monitor Data'!G483="",ISBLANK('Monitor Data'!G483)),"",IF('Monitor Data'!G483&gt;Statistics!$C$6,"YES","NO"))</f>
        <v/>
      </c>
      <c r="D483" s="23" t="str">
        <f>IF(OR('Monitor Data'!J483="",ISBLANK('Monitor Data'!J483)),"",IF('Monitor Data'!J483&gt;Statistics!$D$6,"YES","NO"))</f>
        <v/>
      </c>
      <c r="E483" s="23" t="str">
        <f>IF(OR('Monitor Data'!K483="",ISBLANK('Monitor Data'!K483)),"",IF('Monitor Data'!K483&gt;Statistics!$E$6,"YES","NO"))</f>
        <v/>
      </c>
    </row>
    <row r="484" spans="1:5" x14ac:dyDescent="0.25">
      <c r="A484" s="4">
        <v>44679</v>
      </c>
      <c r="B484" s="23" t="str">
        <f>IF(OR('Monitor Data'!D484="",ISBLANK('Monitor Data'!D484)),"",IF('Monitor Data'!D484&gt;Statistics!$B$6,"YES","NO"))</f>
        <v/>
      </c>
      <c r="C484" s="23" t="str">
        <f>IF(OR('Monitor Data'!G484="",ISBLANK('Monitor Data'!G484)),"",IF('Monitor Data'!G484&gt;Statistics!$C$6,"YES","NO"))</f>
        <v/>
      </c>
      <c r="D484" s="23" t="str">
        <f>IF(OR('Monitor Data'!J484="",ISBLANK('Monitor Data'!J484)),"",IF('Monitor Data'!J484&gt;Statistics!$D$6,"YES","NO"))</f>
        <v/>
      </c>
      <c r="E484" s="23" t="str">
        <f>IF(OR('Monitor Data'!K484="",ISBLANK('Monitor Data'!K484)),"",IF('Monitor Data'!K484&gt;Statistics!$E$6,"YES","NO"))</f>
        <v/>
      </c>
    </row>
    <row r="485" spans="1:5" x14ac:dyDescent="0.25">
      <c r="A485" s="4">
        <v>44680</v>
      </c>
      <c r="B485" s="23" t="str">
        <f>IF(OR('Monitor Data'!D485="",ISBLANK('Monitor Data'!D485)),"",IF('Monitor Data'!D485&gt;Statistics!$B$6,"YES","NO"))</f>
        <v>NO</v>
      </c>
      <c r="C485" s="23" t="str">
        <f>IF(OR('Monitor Data'!G485="",ISBLANK('Monitor Data'!G485)),"",IF('Monitor Data'!G485&gt;Statistics!$C$6,"YES","NO"))</f>
        <v>NO</v>
      </c>
      <c r="D485" s="23" t="str">
        <f>IF(OR('Monitor Data'!J485="",ISBLANK('Monitor Data'!J485)),"",IF('Monitor Data'!J485&gt;Statistics!$D$6,"YES","NO"))</f>
        <v>NO</v>
      </c>
      <c r="E485" s="23" t="str">
        <f>IF(OR('Monitor Data'!K485="",ISBLANK('Monitor Data'!K485)),"",IF('Monitor Data'!K485&gt;Statistics!$E$6,"YES","NO"))</f>
        <v>NO</v>
      </c>
    </row>
    <row r="486" spans="1:5" x14ac:dyDescent="0.25">
      <c r="A486" s="4">
        <v>44681</v>
      </c>
      <c r="B486" s="23" t="str">
        <f>IF(OR('Monitor Data'!D486="",ISBLANK('Monitor Data'!D486)),"",IF('Monitor Data'!D486&gt;Statistics!$B$6,"YES","NO"))</f>
        <v/>
      </c>
      <c r="C486" s="23" t="str">
        <f>IF(OR('Monitor Data'!G486="",ISBLANK('Monitor Data'!G486)),"",IF('Monitor Data'!G486&gt;Statistics!$C$6,"YES","NO"))</f>
        <v/>
      </c>
      <c r="D486" s="23" t="str">
        <f>IF(OR('Monitor Data'!J486="",ISBLANK('Monitor Data'!J486)),"",IF('Monitor Data'!J486&gt;Statistics!$D$6,"YES","NO"))</f>
        <v/>
      </c>
      <c r="E486" s="23" t="str">
        <f>IF(OR('Monitor Data'!K486="",ISBLANK('Monitor Data'!K486)),"",IF('Monitor Data'!K486&gt;Statistics!$E$6,"YES","NO"))</f>
        <v/>
      </c>
    </row>
    <row r="487" spans="1:5" x14ac:dyDescent="0.25">
      <c r="A487" s="4">
        <v>44682</v>
      </c>
      <c r="B487" s="23" t="str">
        <f>IF(OR('Monitor Data'!D487="",ISBLANK('Monitor Data'!D487)),"",IF('Monitor Data'!D487&gt;Statistics!$B$6,"YES","NO"))</f>
        <v/>
      </c>
      <c r="C487" s="23" t="str">
        <f>IF(OR('Monitor Data'!G487="",ISBLANK('Monitor Data'!G487)),"",IF('Monitor Data'!G487&gt;Statistics!$C$6,"YES","NO"))</f>
        <v/>
      </c>
      <c r="D487" s="23" t="str">
        <f>IF(OR('Monitor Data'!J487="",ISBLANK('Monitor Data'!J487)),"",IF('Monitor Data'!J487&gt;Statistics!$D$6,"YES","NO"))</f>
        <v/>
      </c>
      <c r="E487" s="23" t="str">
        <f>IF(OR('Monitor Data'!K487="",ISBLANK('Monitor Data'!K487)),"",IF('Monitor Data'!K487&gt;Statistics!$E$6,"YES","NO"))</f>
        <v/>
      </c>
    </row>
    <row r="488" spans="1:5" x14ac:dyDescent="0.25">
      <c r="A488" s="4">
        <v>44683</v>
      </c>
      <c r="B488" s="23" t="str">
        <f>IF(OR('Monitor Data'!D488="",ISBLANK('Monitor Data'!D488)),"",IF('Monitor Data'!D488&gt;Statistics!$B$6,"YES","NO"))</f>
        <v>NO</v>
      </c>
      <c r="C488" s="23" t="str">
        <f>IF(OR('Monitor Data'!G488="",ISBLANK('Monitor Data'!G488)),"",IF('Monitor Data'!G488&gt;Statistics!$C$6,"YES","NO"))</f>
        <v>NO</v>
      </c>
      <c r="D488" s="23" t="str">
        <f>IF(OR('Monitor Data'!J488="",ISBLANK('Monitor Data'!J488)),"",IF('Monitor Data'!J488&gt;Statistics!$D$6,"YES","NO"))</f>
        <v>NO</v>
      </c>
      <c r="E488" s="23" t="str">
        <f>IF(OR('Monitor Data'!K488="",ISBLANK('Monitor Data'!K488)),"",IF('Monitor Data'!K488&gt;Statistics!$E$6,"YES","NO"))</f>
        <v>NO</v>
      </c>
    </row>
    <row r="489" spans="1:5" x14ac:dyDescent="0.25">
      <c r="A489" s="4">
        <v>44684</v>
      </c>
      <c r="B489" s="23" t="str">
        <f>IF(OR('Monitor Data'!D489="",ISBLANK('Monitor Data'!D489)),"",IF('Monitor Data'!D489&gt;Statistics!$B$6,"YES","NO"))</f>
        <v/>
      </c>
      <c r="C489" s="23" t="str">
        <f>IF(OR('Monitor Data'!G489="",ISBLANK('Monitor Data'!G489)),"",IF('Monitor Data'!G489&gt;Statistics!$C$6,"YES","NO"))</f>
        <v/>
      </c>
      <c r="D489" s="23" t="str">
        <f>IF(OR('Monitor Data'!J489="",ISBLANK('Monitor Data'!J489)),"",IF('Monitor Data'!J489&gt;Statistics!$D$6,"YES","NO"))</f>
        <v/>
      </c>
      <c r="E489" s="23" t="str">
        <f>IF(OR('Monitor Data'!K489="",ISBLANK('Monitor Data'!K489)),"",IF('Monitor Data'!K489&gt;Statistics!$E$6,"YES","NO"))</f>
        <v/>
      </c>
    </row>
    <row r="490" spans="1:5" x14ac:dyDescent="0.25">
      <c r="A490" s="4">
        <v>44685</v>
      </c>
      <c r="B490" s="23" t="str">
        <f>IF(OR('Monitor Data'!D490="",ISBLANK('Monitor Data'!D490)),"",IF('Monitor Data'!D490&gt;Statistics!$B$6,"YES","NO"))</f>
        <v/>
      </c>
      <c r="C490" s="23" t="str">
        <f>IF(OR('Monitor Data'!G490="",ISBLANK('Monitor Data'!G490)),"",IF('Monitor Data'!G490&gt;Statistics!$C$6,"YES","NO"))</f>
        <v/>
      </c>
      <c r="D490" s="23" t="str">
        <f>IF(OR('Monitor Data'!J490="",ISBLANK('Monitor Data'!J490)),"",IF('Monitor Data'!J490&gt;Statistics!$D$6,"YES","NO"))</f>
        <v/>
      </c>
      <c r="E490" s="23" t="str">
        <f>IF(OR('Monitor Data'!K490="",ISBLANK('Monitor Data'!K490)),"",IF('Monitor Data'!K490&gt;Statistics!$E$6,"YES","NO"))</f>
        <v/>
      </c>
    </row>
    <row r="491" spans="1:5" x14ac:dyDescent="0.25">
      <c r="A491" s="4">
        <v>44686</v>
      </c>
      <c r="B491" s="23" t="str">
        <f>IF(OR('Monitor Data'!D491="",ISBLANK('Monitor Data'!D491)),"",IF('Monitor Data'!D491&gt;Statistics!$B$6,"YES","NO"))</f>
        <v>NO</v>
      </c>
      <c r="C491" s="23" t="str">
        <f>IF(OR('Monitor Data'!G491="",ISBLANK('Monitor Data'!G491)),"",IF('Monitor Data'!G491&gt;Statistics!$C$6,"YES","NO"))</f>
        <v>NO</v>
      </c>
      <c r="D491" s="23" t="str">
        <f>IF(OR('Monitor Data'!J491="",ISBLANK('Monitor Data'!J491)),"",IF('Monitor Data'!J491&gt;Statistics!$D$6,"YES","NO"))</f>
        <v>NO</v>
      </c>
      <c r="E491" s="23" t="str">
        <f>IF(OR('Monitor Data'!K491="",ISBLANK('Monitor Data'!K491)),"",IF('Monitor Data'!K491&gt;Statistics!$E$6,"YES","NO"))</f>
        <v>NO</v>
      </c>
    </row>
    <row r="492" spans="1:5" x14ac:dyDescent="0.25">
      <c r="A492" s="4">
        <v>44687</v>
      </c>
      <c r="B492" s="23" t="str">
        <f>IF(OR('Monitor Data'!D492="",ISBLANK('Monitor Data'!D492)),"",IF('Monitor Data'!D492&gt;Statistics!$B$6,"YES","NO"))</f>
        <v/>
      </c>
      <c r="C492" s="23" t="str">
        <f>IF(OR('Monitor Data'!G492="",ISBLANK('Monitor Data'!G492)),"",IF('Monitor Data'!G492&gt;Statistics!$C$6,"YES","NO"))</f>
        <v/>
      </c>
      <c r="D492" s="23" t="str">
        <f>IF(OR('Monitor Data'!J492="",ISBLANK('Monitor Data'!J492)),"",IF('Monitor Data'!J492&gt;Statistics!$D$6,"YES","NO"))</f>
        <v/>
      </c>
      <c r="E492" s="23" t="str">
        <f>IF(OR('Monitor Data'!K492="",ISBLANK('Monitor Data'!K492)),"",IF('Monitor Data'!K492&gt;Statistics!$E$6,"YES","NO"))</f>
        <v/>
      </c>
    </row>
    <row r="493" spans="1:5" x14ac:dyDescent="0.25">
      <c r="A493" s="4">
        <v>44688</v>
      </c>
      <c r="B493" s="23" t="str">
        <f>IF(OR('Monitor Data'!D493="",ISBLANK('Monitor Data'!D493)),"",IF('Monitor Data'!D493&gt;Statistics!$B$6,"YES","NO"))</f>
        <v/>
      </c>
      <c r="C493" s="23" t="str">
        <f>IF(OR('Monitor Data'!G493="",ISBLANK('Monitor Data'!G493)),"",IF('Monitor Data'!G493&gt;Statistics!$C$6,"YES","NO"))</f>
        <v/>
      </c>
      <c r="D493" s="23" t="str">
        <f>IF(OR('Monitor Data'!J493="",ISBLANK('Monitor Data'!J493)),"",IF('Monitor Data'!J493&gt;Statistics!$D$6,"YES","NO"))</f>
        <v/>
      </c>
      <c r="E493" s="23" t="str">
        <f>IF(OR('Monitor Data'!K493="",ISBLANK('Monitor Data'!K493)),"",IF('Monitor Data'!K493&gt;Statistics!$E$6,"YES","NO"))</f>
        <v/>
      </c>
    </row>
    <row r="494" spans="1:5" x14ac:dyDescent="0.25">
      <c r="A494" s="4">
        <v>44689</v>
      </c>
      <c r="B494" s="23" t="str">
        <f>IF(OR('Monitor Data'!D494="",ISBLANK('Monitor Data'!D494)),"",IF('Monitor Data'!D494&gt;Statistics!$B$6,"YES","NO"))</f>
        <v>NO</v>
      </c>
      <c r="C494" s="23" t="str">
        <f>IF(OR('Monitor Data'!G494="",ISBLANK('Monitor Data'!G494)),"",IF('Monitor Data'!G494&gt;Statistics!$C$6,"YES","NO"))</f>
        <v>NO</v>
      </c>
      <c r="D494" s="23" t="str">
        <f>IF(OR('Monitor Data'!J494="",ISBLANK('Monitor Data'!J494)),"",IF('Monitor Data'!J494&gt;Statistics!$D$6,"YES","NO"))</f>
        <v>NO</v>
      </c>
      <c r="E494" s="23" t="str">
        <f>IF(OR('Monitor Data'!K494="",ISBLANK('Monitor Data'!K494)),"",IF('Monitor Data'!K494&gt;Statistics!$E$6,"YES","NO"))</f>
        <v>NO</v>
      </c>
    </row>
    <row r="495" spans="1:5" x14ac:dyDescent="0.25">
      <c r="A495" s="4">
        <v>44690</v>
      </c>
      <c r="B495" s="23" t="str">
        <f>IF(OR('Monitor Data'!D495="",ISBLANK('Monitor Data'!D495)),"",IF('Monitor Data'!D495&gt;Statistics!$B$6,"YES","NO"))</f>
        <v/>
      </c>
      <c r="C495" s="23" t="str">
        <f>IF(OR('Monitor Data'!G495="",ISBLANK('Monitor Data'!G495)),"",IF('Monitor Data'!G495&gt;Statistics!$C$6,"YES","NO"))</f>
        <v/>
      </c>
      <c r="D495" s="23" t="str">
        <f>IF(OR('Monitor Data'!J495="",ISBLANK('Monitor Data'!J495)),"",IF('Monitor Data'!J495&gt;Statistics!$D$6,"YES","NO"))</f>
        <v/>
      </c>
      <c r="E495" s="23" t="str">
        <f>IF(OR('Monitor Data'!K495="",ISBLANK('Monitor Data'!K495)),"",IF('Monitor Data'!K495&gt;Statistics!$E$6,"YES","NO"))</f>
        <v/>
      </c>
    </row>
    <row r="496" spans="1:5" x14ac:dyDescent="0.25">
      <c r="A496" s="4">
        <v>44691</v>
      </c>
      <c r="B496" s="23" t="str">
        <f>IF(OR('Monitor Data'!D496="",ISBLANK('Monitor Data'!D496)),"",IF('Monitor Data'!D496&gt;Statistics!$B$6,"YES","NO"))</f>
        <v/>
      </c>
      <c r="C496" s="23" t="str">
        <f>IF(OR('Monitor Data'!G496="",ISBLANK('Monitor Data'!G496)),"",IF('Monitor Data'!G496&gt;Statistics!$C$6,"YES","NO"))</f>
        <v/>
      </c>
      <c r="D496" s="23" t="str">
        <f>IF(OR('Monitor Data'!J496="",ISBLANK('Monitor Data'!J496)),"",IF('Monitor Data'!J496&gt;Statistics!$D$6,"YES","NO"))</f>
        <v/>
      </c>
      <c r="E496" s="23" t="str">
        <f>IF(OR('Monitor Data'!K496="",ISBLANK('Monitor Data'!K496)),"",IF('Monitor Data'!K496&gt;Statistics!$E$6,"YES","NO"))</f>
        <v/>
      </c>
    </row>
    <row r="497" spans="1:5" x14ac:dyDescent="0.25">
      <c r="A497" s="4">
        <v>44692</v>
      </c>
      <c r="B497" s="23" t="str">
        <f>IF(OR('Monitor Data'!D497="",ISBLANK('Monitor Data'!D497)),"",IF('Monitor Data'!D497&gt;Statistics!$B$6,"YES","NO"))</f>
        <v>YES</v>
      </c>
      <c r="C497" s="23" t="str">
        <f>IF(OR('Monitor Data'!G497="",ISBLANK('Monitor Data'!G497)),"",IF('Monitor Data'!G497&gt;Statistics!$C$6,"YES","NO"))</f>
        <v>YES</v>
      </c>
      <c r="D497" s="23" t="str">
        <f>IF(OR('Monitor Data'!J497="",ISBLANK('Monitor Data'!J497)),"",IF('Monitor Data'!J497&gt;Statistics!$D$6,"YES","NO"))</f>
        <v>YES</v>
      </c>
      <c r="E497" s="23" t="str">
        <f>IF(OR('Monitor Data'!K497="",ISBLANK('Monitor Data'!K497)),"",IF('Monitor Data'!K497&gt;Statistics!$E$6,"YES","NO"))</f>
        <v>YES</v>
      </c>
    </row>
    <row r="498" spans="1:5" x14ac:dyDescent="0.25">
      <c r="A498" s="4">
        <v>44693</v>
      </c>
      <c r="B498" s="23" t="str">
        <f>IF(OR('Monitor Data'!D498="",ISBLANK('Monitor Data'!D498)),"",IF('Monitor Data'!D498&gt;Statistics!$B$6,"YES","NO"))</f>
        <v/>
      </c>
      <c r="C498" s="23" t="str">
        <f>IF(OR('Monitor Data'!G498="",ISBLANK('Monitor Data'!G498)),"",IF('Monitor Data'!G498&gt;Statistics!$C$6,"YES","NO"))</f>
        <v/>
      </c>
      <c r="D498" s="23" t="str">
        <f>IF(OR('Monitor Data'!J498="",ISBLANK('Monitor Data'!J498)),"",IF('Monitor Data'!J498&gt;Statistics!$D$6,"YES","NO"))</f>
        <v/>
      </c>
      <c r="E498" s="23" t="str">
        <f>IF(OR('Monitor Data'!K498="",ISBLANK('Monitor Data'!K498)),"",IF('Monitor Data'!K498&gt;Statistics!$E$6,"YES","NO"))</f>
        <v/>
      </c>
    </row>
    <row r="499" spans="1:5" x14ac:dyDescent="0.25">
      <c r="A499" s="4">
        <v>44694</v>
      </c>
      <c r="B499" s="23" t="str">
        <f>IF(OR('Monitor Data'!D499="",ISBLANK('Monitor Data'!D499)),"",IF('Monitor Data'!D499&gt;Statistics!$B$6,"YES","NO"))</f>
        <v/>
      </c>
      <c r="C499" s="23" t="str">
        <f>IF(OR('Monitor Data'!G499="",ISBLANK('Monitor Data'!G499)),"",IF('Monitor Data'!G499&gt;Statistics!$C$6,"YES","NO"))</f>
        <v/>
      </c>
      <c r="D499" s="23" t="str">
        <f>IF(OR('Monitor Data'!J499="",ISBLANK('Monitor Data'!J499)),"",IF('Monitor Data'!J499&gt;Statistics!$D$6,"YES","NO"))</f>
        <v/>
      </c>
      <c r="E499" s="23" t="str">
        <f>IF(OR('Monitor Data'!K499="",ISBLANK('Monitor Data'!K499)),"",IF('Monitor Data'!K499&gt;Statistics!$E$6,"YES","NO"))</f>
        <v/>
      </c>
    </row>
    <row r="500" spans="1:5" x14ac:dyDescent="0.25">
      <c r="A500" s="4">
        <v>44695</v>
      </c>
      <c r="B500" s="23" t="str">
        <f>IF(OR('Monitor Data'!D500="",ISBLANK('Monitor Data'!D500)),"",IF('Monitor Data'!D500&gt;Statistics!$B$6,"YES","NO"))</f>
        <v>YES</v>
      </c>
      <c r="C500" s="23" t="str">
        <f>IF(OR('Monitor Data'!G500="",ISBLANK('Monitor Data'!G500)),"",IF('Monitor Data'!G500&gt;Statistics!$C$6,"YES","NO"))</f>
        <v>YES</v>
      </c>
      <c r="D500" s="23" t="str">
        <f>IF(OR('Monitor Data'!J500="",ISBLANK('Monitor Data'!J500)),"",IF('Monitor Data'!J500&gt;Statistics!$D$6,"YES","NO"))</f>
        <v>NO</v>
      </c>
      <c r="E500" s="23" t="str">
        <f>IF(OR('Monitor Data'!K500="",ISBLANK('Monitor Data'!K500)),"",IF('Monitor Data'!K500&gt;Statistics!$E$6,"YES","NO"))</f>
        <v/>
      </c>
    </row>
    <row r="501" spans="1:5" x14ac:dyDescent="0.25">
      <c r="A501" s="4">
        <v>44696</v>
      </c>
      <c r="B501" s="23" t="str">
        <f>IF(OR('Monitor Data'!D501="",ISBLANK('Monitor Data'!D501)),"",IF('Monitor Data'!D501&gt;Statistics!$B$6,"YES","NO"))</f>
        <v/>
      </c>
      <c r="C501" s="23" t="str">
        <f>IF(OR('Monitor Data'!G501="",ISBLANK('Monitor Data'!G501)),"",IF('Monitor Data'!G501&gt;Statistics!$C$6,"YES","NO"))</f>
        <v/>
      </c>
      <c r="D501" s="23" t="str">
        <f>IF(OR('Monitor Data'!J501="",ISBLANK('Monitor Data'!J501)),"",IF('Monitor Data'!J501&gt;Statistics!$D$6,"YES","NO"))</f>
        <v/>
      </c>
      <c r="E501" s="23" t="str">
        <f>IF(OR('Monitor Data'!K501="",ISBLANK('Monitor Data'!K501)),"",IF('Monitor Data'!K501&gt;Statistics!$E$6,"YES","NO"))</f>
        <v/>
      </c>
    </row>
    <row r="502" spans="1:5" x14ac:dyDescent="0.25">
      <c r="A502" s="4">
        <v>44697</v>
      </c>
      <c r="B502" s="23" t="str">
        <f>IF(OR('Monitor Data'!D502="",ISBLANK('Monitor Data'!D502)),"",IF('Monitor Data'!D502&gt;Statistics!$B$6,"YES","NO"))</f>
        <v/>
      </c>
      <c r="C502" s="23" t="str">
        <f>IF(OR('Monitor Data'!G502="",ISBLANK('Monitor Data'!G502)),"",IF('Monitor Data'!G502&gt;Statistics!$C$6,"YES","NO"))</f>
        <v/>
      </c>
      <c r="D502" s="23" t="str">
        <f>IF(OR('Monitor Data'!J502="",ISBLANK('Monitor Data'!J502)),"",IF('Monitor Data'!J502&gt;Statistics!$D$6,"YES","NO"))</f>
        <v/>
      </c>
      <c r="E502" s="23" t="str">
        <f>IF(OR('Monitor Data'!K502="",ISBLANK('Monitor Data'!K502)),"",IF('Monitor Data'!K502&gt;Statistics!$E$6,"YES","NO"))</f>
        <v/>
      </c>
    </row>
    <row r="503" spans="1:5" x14ac:dyDescent="0.25">
      <c r="A503" s="4">
        <v>44698</v>
      </c>
      <c r="B503" s="23" t="str">
        <f>IF(OR('Monitor Data'!D503="",ISBLANK('Monitor Data'!D503)),"",IF('Monitor Data'!D503&gt;Statistics!$B$6,"YES","NO"))</f>
        <v>NO</v>
      </c>
      <c r="C503" s="23" t="str">
        <f>IF(OR('Monitor Data'!G503="",ISBLANK('Monitor Data'!G503)),"",IF('Monitor Data'!G503&gt;Statistics!$C$6,"YES","NO"))</f>
        <v>NO</v>
      </c>
      <c r="D503" s="23" t="str">
        <f>IF(OR('Monitor Data'!J503="",ISBLANK('Monitor Data'!J503)),"",IF('Monitor Data'!J503&gt;Statistics!$D$6,"YES","NO"))</f>
        <v>NO</v>
      </c>
      <c r="E503" s="23" t="str">
        <f>IF(OR('Monitor Data'!K503="",ISBLANK('Monitor Data'!K503)),"",IF('Monitor Data'!K503&gt;Statistics!$E$6,"YES","NO"))</f>
        <v>NO</v>
      </c>
    </row>
    <row r="504" spans="1:5" x14ac:dyDescent="0.25">
      <c r="A504" s="4">
        <v>44699</v>
      </c>
      <c r="B504" s="23" t="str">
        <f>IF(OR('Monitor Data'!D504="",ISBLANK('Monitor Data'!D504)),"",IF('Monitor Data'!D504&gt;Statistics!$B$6,"YES","NO"))</f>
        <v/>
      </c>
      <c r="C504" s="23" t="str">
        <f>IF(OR('Monitor Data'!G504="",ISBLANK('Monitor Data'!G504)),"",IF('Monitor Data'!G504&gt;Statistics!$C$6,"YES","NO"))</f>
        <v/>
      </c>
      <c r="D504" s="23" t="str">
        <f>IF(OR('Monitor Data'!J504="",ISBLANK('Monitor Data'!J504)),"",IF('Monitor Data'!J504&gt;Statistics!$D$6,"YES","NO"))</f>
        <v/>
      </c>
      <c r="E504" s="23" t="str">
        <f>IF(OR('Monitor Data'!K504="",ISBLANK('Monitor Data'!K504)),"",IF('Monitor Data'!K504&gt;Statistics!$E$6,"YES","NO"))</f>
        <v/>
      </c>
    </row>
    <row r="505" spans="1:5" x14ac:dyDescent="0.25">
      <c r="A505" s="4">
        <v>44700</v>
      </c>
      <c r="B505" s="23" t="str">
        <f>IF(OR('Monitor Data'!D505="",ISBLANK('Monitor Data'!D505)),"",IF('Monitor Data'!D505&gt;Statistics!$B$6,"YES","NO"))</f>
        <v/>
      </c>
      <c r="C505" s="23" t="str">
        <f>IF(OR('Monitor Data'!G505="",ISBLANK('Monitor Data'!G505)),"",IF('Monitor Data'!G505&gt;Statistics!$C$6,"YES","NO"))</f>
        <v/>
      </c>
      <c r="D505" s="23" t="str">
        <f>IF(OR('Monitor Data'!J505="",ISBLANK('Monitor Data'!J505)),"",IF('Monitor Data'!J505&gt;Statistics!$D$6,"YES","NO"))</f>
        <v/>
      </c>
      <c r="E505" s="23" t="str">
        <f>IF(OR('Monitor Data'!K505="",ISBLANK('Monitor Data'!K505)),"",IF('Monitor Data'!K505&gt;Statistics!$E$6,"YES","NO"))</f>
        <v/>
      </c>
    </row>
    <row r="506" spans="1:5" x14ac:dyDescent="0.25">
      <c r="A506" s="4">
        <v>44701</v>
      </c>
      <c r="B506" s="23" t="str">
        <f>IF(OR('Monitor Data'!D506="",ISBLANK('Monitor Data'!D506)),"",IF('Monitor Data'!D506&gt;Statistics!$B$6,"YES","NO"))</f>
        <v>NO</v>
      </c>
      <c r="C506" s="23" t="str">
        <f>IF(OR('Monitor Data'!G506="",ISBLANK('Monitor Data'!G506)),"",IF('Monitor Data'!G506&gt;Statistics!$C$6,"YES","NO"))</f>
        <v>NO</v>
      </c>
      <c r="D506" s="23" t="str">
        <f>IF(OR('Monitor Data'!J506="",ISBLANK('Monitor Data'!J506)),"",IF('Monitor Data'!J506&gt;Statistics!$D$6,"YES","NO"))</f>
        <v>NO</v>
      </c>
      <c r="E506" s="23" t="str">
        <f>IF(OR('Monitor Data'!K506="",ISBLANK('Monitor Data'!K506)),"",IF('Monitor Data'!K506&gt;Statistics!$E$6,"YES","NO"))</f>
        <v>NO</v>
      </c>
    </row>
    <row r="507" spans="1:5" x14ac:dyDescent="0.25">
      <c r="A507" s="4">
        <v>44702</v>
      </c>
      <c r="B507" s="23" t="str">
        <f>IF(OR('Monitor Data'!D507="",ISBLANK('Monitor Data'!D507)),"",IF('Monitor Data'!D507&gt;Statistics!$B$6,"YES","NO"))</f>
        <v/>
      </c>
      <c r="C507" s="23" t="str">
        <f>IF(OR('Monitor Data'!G507="",ISBLANK('Monitor Data'!G507)),"",IF('Monitor Data'!G507&gt;Statistics!$C$6,"YES","NO"))</f>
        <v/>
      </c>
      <c r="D507" s="23" t="str">
        <f>IF(OR('Monitor Data'!J507="",ISBLANK('Monitor Data'!J507)),"",IF('Monitor Data'!J507&gt;Statistics!$D$6,"YES","NO"))</f>
        <v/>
      </c>
      <c r="E507" s="23" t="str">
        <f>IF(OR('Monitor Data'!K507="",ISBLANK('Monitor Data'!K507)),"",IF('Monitor Data'!K507&gt;Statistics!$E$6,"YES","NO"))</f>
        <v/>
      </c>
    </row>
    <row r="508" spans="1:5" x14ac:dyDescent="0.25">
      <c r="A508" s="4">
        <v>44703</v>
      </c>
      <c r="B508" s="23" t="str">
        <f>IF(OR('Monitor Data'!D508="",ISBLANK('Monitor Data'!D508)),"",IF('Monitor Data'!D508&gt;Statistics!$B$6,"YES","NO"))</f>
        <v/>
      </c>
      <c r="C508" s="23" t="str">
        <f>IF(OR('Monitor Data'!G508="",ISBLANK('Monitor Data'!G508)),"",IF('Monitor Data'!G508&gt;Statistics!$C$6,"YES","NO"))</f>
        <v/>
      </c>
      <c r="D508" s="23" t="str">
        <f>IF(OR('Monitor Data'!J508="",ISBLANK('Monitor Data'!J508)),"",IF('Monitor Data'!J508&gt;Statistics!$D$6,"YES","NO"))</f>
        <v/>
      </c>
      <c r="E508" s="23" t="str">
        <f>IF(OR('Monitor Data'!K508="",ISBLANK('Monitor Data'!K508)),"",IF('Monitor Data'!K508&gt;Statistics!$E$6,"YES","NO"))</f>
        <v/>
      </c>
    </row>
    <row r="509" spans="1:5" x14ac:dyDescent="0.25">
      <c r="A509" s="4">
        <v>44704</v>
      </c>
      <c r="B509" s="23" t="str">
        <f>IF(OR('Monitor Data'!D509="",ISBLANK('Monitor Data'!D509)),"",IF('Monitor Data'!D509&gt;Statistics!$B$6,"YES","NO"))</f>
        <v>NO</v>
      </c>
      <c r="C509" s="23" t="str">
        <f>IF(OR('Monitor Data'!G509="",ISBLANK('Monitor Data'!G509)),"",IF('Monitor Data'!G509&gt;Statistics!$C$6,"YES","NO"))</f>
        <v>NO</v>
      </c>
      <c r="D509" s="23" t="str">
        <f>IF(OR('Monitor Data'!J509="",ISBLANK('Monitor Data'!J509)),"",IF('Monitor Data'!J509&gt;Statistics!$D$6,"YES","NO"))</f>
        <v>NO</v>
      </c>
      <c r="E509" s="23" t="str">
        <f>IF(OR('Monitor Data'!K509="",ISBLANK('Monitor Data'!K509)),"",IF('Monitor Data'!K509&gt;Statistics!$E$6,"YES","NO"))</f>
        <v>NO</v>
      </c>
    </row>
    <row r="510" spans="1:5" x14ac:dyDescent="0.25">
      <c r="A510" s="4">
        <v>44705</v>
      </c>
      <c r="B510" s="23" t="str">
        <f>IF(OR('Monitor Data'!D510="",ISBLANK('Monitor Data'!D510)),"",IF('Monitor Data'!D510&gt;Statistics!$B$6,"YES","NO"))</f>
        <v/>
      </c>
      <c r="C510" s="23" t="str">
        <f>IF(OR('Monitor Data'!G510="",ISBLANK('Monitor Data'!G510)),"",IF('Monitor Data'!G510&gt;Statistics!$C$6,"YES","NO"))</f>
        <v/>
      </c>
      <c r="D510" s="23" t="str">
        <f>IF(OR('Monitor Data'!J510="",ISBLANK('Monitor Data'!J510)),"",IF('Monitor Data'!J510&gt;Statistics!$D$6,"YES","NO"))</f>
        <v/>
      </c>
      <c r="E510" s="23" t="str">
        <f>IF(OR('Monitor Data'!K510="",ISBLANK('Monitor Data'!K510)),"",IF('Monitor Data'!K510&gt;Statistics!$E$6,"YES","NO"))</f>
        <v/>
      </c>
    </row>
    <row r="511" spans="1:5" x14ac:dyDescent="0.25">
      <c r="A511" s="4">
        <v>44706</v>
      </c>
      <c r="B511" s="23" t="str">
        <f>IF(OR('Monitor Data'!D511="",ISBLANK('Monitor Data'!D511)),"",IF('Monitor Data'!D511&gt;Statistics!$B$6,"YES","NO"))</f>
        <v/>
      </c>
      <c r="C511" s="23" t="str">
        <f>IF(OR('Monitor Data'!G511="",ISBLANK('Monitor Data'!G511)),"",IF('Monitor Data'!G511&gt;Statistics!$C$6,"YES","NO"))</f>
        <v/>
      </c>
      <c r="D511" s="23" t="str">
        <f>IF(OR('Monitor Data'!J511="",ISBLANK('Monitor Data'!J511)),"",IF('Monitor Data'!J511&gt;Statistics!$D$6,"YES","NO"))</f>
        <v/>
      </c>
      <c r="E511" s="23" t="str">
        <f>IF(OR('Monitor Data'!K511="",ISBLANK('Monitor Data'!K511)),"",IF('Monitor Data'!K511&gt;Statistics!$E$6,"YES","NO"))</f>
        <v/>
      </c>
    </row>
    <row r="512" spans="1:5" x14ac:dyDescent="0.25">
      <c r="A512" s="4">
        <v>44707</v>
      </c>
      <c r="B512" s="23" t="str">
        <f>IF(OR('Monitor Data'!D512="",ISBLANK('Monitor Data'!D512)),"",IF('Monitor Data'!D512&gt;Statistics!$B$6,"YES","NO"))</f>
        <v>NO</v>
      </c>
      <c r="C512" s="23" t="str">
        <f>IF(OR('Monitor Data'!G512="",ISBLANK('Monitor Data'!G512)),"",IF('Monitor Data'!G512&gt;Statistics!$C$6,"YES","NO"))</f>
        <v>NO</v>
      </c>
      <c r="D512" s="23" t="str">
        <f>IF(OR('Monitor Data'!J512="",ISBLANK('Monitor Data'!J512)),"",IF('Monitor Data'!J512&gt;Statistics!$D$6,"YES","NO"))</f>
        <v>NO</v>
      </c>
      <c r="E512" s="23" t="str">
        <f>IF(OR('Monitor Data'!K512="",ISBLANK('Monitor Data'!K512)),"",IF('Monitor Data'!K512&gt;Statistics!$E$6,"YES","NO"))</f>
        <v>NO</v>
      </c>
    </row>
    <row r="513" spans="1:5" x14ac:dyDescent="0.25">
      <c r="A513" s="4">
        <v>44708</v>
      </c>
      <c r="B513" s="23" t="str">
        <f>IF(OR('Monitor Data'!D513="",ISBLANK('Monitor Data'!D513)),"",IF('Monitor Data'!D513&gt;Statistics!$B$6,"YES","NO"))</f>
        <v/>
      </c>
      <c r="C513" s="23" t="str">
        <f>IF(OR('Monitor Data'!G513="",ISBLANK('Monitor Data'!G513)),"",IF('Monitor Data'!G513&gt;Statistics!$C$6,"YES","NO"))</f>
        <v/>
      </c>
      <c r="D513" s="23" t="str">
        <f>IF(OR('Monitor Data'!J513="",ISBLANK('Monitor Data'!J513)),"",IF('Monitor Data'!J513&gt;Statistics!$D$6,"YES","NO"))</f>
        <v/>
      </c>
      <c r="E513" s="23" t="str">
        <f>IF(OR('Monitor Data'!K513="",ISBLANK('Monitor Data'!K513)),"",IF('Monitor Data'!K513&gt;Statistics!$E$6,"YES","NO"))</f>
        <v/>
      </c>
    </row>
    <row r="514" spans="1:5" x14ac:dyDescent="0.25">
      <c r="A514" s="4">
        <v>44709</v>
      </c>
      <c r="B514" s="23" t="str">
        <f>IF(OR('Monitor Data'!D514="",ISBLANK('Monitor Data'!D514)),"",IF('Monitor Data'!D514&gt;Statistics!$B$6,"YES","NO"))</f>
        <v/>
      </c>
      <c r="C514" s="23" t="str">
        <f>IF(OR('Monitor Data'!G514="",ISBLANK('Monitor Data'!G514)),"",IF('Monitor Data'!G514&gt;Statistics!$C$6,"YES","NO"))</f>
        <v/>
      </c>
      <c r="D514" s="23" t="str">
        <f>IF(OR('Monitor Data'!J514="",ISBLANK('Monitor Data'!J514)),"",IF('Monitor Data'!J514&gt;Statistics!$D$6,"YES","NO"))</f>
        <v/>
      </c>
      <c r="E514" s="23" t="str">
        <f>IF(OR('Monitor Data'!K514="",ISBLANK('Monitor Data'!K514)),"",IF('Monitor Data'!K514&gt;Statistics!$E$6,"YES","NO"))</f>
        <v/>
      </c>
    </row>
    <row r="515" spans="1:5" x14ac:dyDescent="0.25">
      <c r="A515" s="4">
        <v>44710</v>
      </c>
      <c r="B515" s="23" t="str">
        <f>IF(OR('Monitor Data'!D515="",ISBLANK('Monitor Data'!D515)),"",IF('Monitor Data'!D515&gt;Statistics!$B$6,"YES","NO"))</f>
        <v>NO</v>
      </c>
      <c r="C515" s="23" t="str">
        <f>IF(OR('Monitor Data'!G515="",ISBLANK('Monitor Data'!G515)),"",IF('Monitor Data'!G515&gt;Statistics!$C$6,"YES","NO"))</f>
        <v>NO</v>
      </c>
      <c r="D515" s="23" t="str">
        <f>IF(OR('Monitor Data'!J515="",ISBLANK('Monitor Data'!J515)),"",IF('Monitor Data'!J515&gt;Statistics!$D$6,"YES","NO"))</f>
        <v>NO</v>
      </c>
      <c r="E515" s="23" t="str">
        <f>IF(OR('Monitor Data'!K515="",ISBLANK('Monitor Data'!K515)),"",IF('Monitor Data'!K515&gt;Statistics!$E$6,"YES","NO"))</f>
        <v>NO</v>
      </c>
    </row>
    <row r="516" spans="1:5" x14ac:dyDescent="0.25">
      <c r="A516" s="4">
        <v>44711</v>
      </c>
      <c r="B516" s="23" t="str">
        <f>IF(OR('Monitor Data'!D516="",ISBLANK('Monitor Data'!D516)),"",IF('Monitor Data'!D516&gt;Statistics!$B$6,"YES","NO"))</f>
        <v/>
      </c>
      <c r="C516" s="23" t="str">
        <f>IF(OR('Monitor Data'!G516="",ISBLANK('Monitor Data'!G516)),"",IF('Monitor Data'!G516&gt;Statistics!$C$6,"YES","NO"))</f>
        <v/>
      </c>
      <c r="D516" s="23" t="str">
        <f>IF(OR('Monitor Data'!J516="",ISBLANK('Monitor Data'!J516)),"",IF('Monitor Data'!J516&gt;Statistics!$D$6,"YES","NO"))</f>
        <v/>
      </c>
      <c r="E516" s="23" t="str">
        <f>IF(OR('Monitor Data'!K516="",ISBLANK('Monitor Data'!K516)),"",IF('Monitor Data'!K516&gt;Statistics!$E$6,"YES","NO"))</f>
        <v/>
      </c>
    </row>
    <row r="517" spans="1:5" x14ac:dyDescent="0.25">
      <c r="A517" s="4">
        <v>44712</v>
      </c>
      <c r="B517" s="23" t="str">
        <f>IF(OR('Monitor Data'!D517="",ISBLANK('Monitor Data'!D517)),"",IF('Monitor Data'!D517&gt;Statistics!$B$6,"YES","NO"))</f>
        <v/>
      </c>
      <c r="C517" s="23" t="str">
        <f>IF(OR('Monitor Data'!G517="",ISBLANK('Monitor Data'!G517)),"",IF('Monitor Data'!G517&gt;Statistics!$C$6,"YES","NO"))</f>
        <v/>
      </c>
      <c r="D517" s="23" t="str">
        <f>IF(OR('Monitor Data'!J517="",ISBLANK('Monitor Data'!J517)),"",IF('Monitor Data'!J517&gt;Statistics!$D$6,"YES","NO"))</f>
        <v/>
      </c>
      <c r="E517" s="23" t="str">
        <f>IF(OR('Monitor Data'!K517="",ISBLANK('Monitor Data'!K517)),"",IF('Monitor Data'!K517&gt;Statistics!$E$6,"YES","NO"))</f>
        <v/>
      </c>
    </row>
    <row r="518" spans="1:5" x14ac:dyDescent="0.25">
      <c r="A518" s="4">
        <v>44713</v>
      </c>
      <c r="B518" s="23" t="str">
        <f>IF(OR('Monitor Data'!D518="",ISBLANK('Monitor Data'!D518)),"",IF('Monitor Data'!D518&gt;Statistics!$B$6,"YES","NO"))</f>
        <v>NO</v>
      </c>
      <c r="C518" s="23" t="str">
        <f>IF(OR('Monitor Data'!G518="",ISBLANK('Monitor Data'!G518)),"",IF('Monitor Data'!G518&gt;Statistics!$C$6,"YES","NO"))</f>
        <v>NO</v>
      </c>
      <c r="D518" s="23" t="str">
        <f>IF(OR('Monitor Data'!J518="",ISBLANK('Monitor Data'!J518)),"",IF('Monitor Data'!J518&gt;Statistics!$D$6,"YES","NO"))</f>
        <v>NO</v>
      </c>
      <c r="E518" s="23" t="str">
        <f>IF(OR('Monitor Data'!K518="",ISBLANK('Monitor Data'!K518)),"",IF('Monitor Data'!K518&gt;Statistics!$E$6,"YES","NO"))</f>
        <v>NO</v>
      </c>
    </row>
    <row r="519" spans="1:5" x14ac:dyDescent="0.25">
      <c r="A519" s="4">
        <v>44714</v>
      </c>
      <c r="B519" s="23" t="str">
        <f>IF(OR('Monitor Data'!D519="",ISBLANK('Monitor Data'!D519)),"",IF('Monitor Data'!D519&gt;Statistics!$B$6,"YES","NO"))</f>
        <v/>
      </c>
      <c r="C519" s="23" t="str">
        <f>IF(OR('Monitor Data'!G519="",ISBLANK('Monitor Data'!G519)),"",IF('Monitor Data'!G519&gt;Statistics!$C$6,"YES","NO"))</f>
        <v/>
      </c>
      <c r="D519" s="23" t="str">
        <f>IF(OR('Monitor Data'!J519="",ISBLANK('Monitor Data'!J519)),"",IF('Monitor Data'!J519&gt;Statistics!$D$6,"YES","NO"))</f>
        <v/>
      </c>
      <c r="E519" s="23" t="str">
        <f>IF(OR('Monitor Data'!K519="",ISBLANK('Monitor Data'!K519)),"",IF('Monitor Data'!K519&gt;Statistics!$E$6,"YES","NO"))</f>
        <v/>
      </c>
    </row>
    <row r="520" spans="1:5" x14ac:dyDescent="0.25">
      <c r="A520" s="4">
        <v>44715</v>
      </c>
      <c r="B520" s="23" t="str">
        <f>IF(OR('Monitor Data'!D520="",ISBLANK('Monitor Data'!D520)),"",IF('Monitor Data'!D520&gt;Statistics!$B$6,"YES","NO"))</f>
        <v/>
      </c>
      <c r="C520" s="23" t="str">
        <f>IF(OR('Monitor Data'!G520="",ISBLANK('Monitor Data'!G520)),"",IF('Monitor Data'!G520&gt;Statistics!$C$6,"YES","NO"))</f>
        <v/>
      </c>
      <c r="D520" s="23" t="str">
        <f>IF(OR('Monitor Data'!J520="",ISBLANK('Monitor Data'!J520)),"",IF('Monitor Data'!J520&gt;Statistics!$D$6,"YES","NO"))</f>
        <v/>
      </c>
      <c r="E520" s="23" t="str">
        <f>IF(OR('Monitor Data'!K520="",ISBLANK('Monitor Data'!K520)),"",IF('Monitor Data'!K520&gt;Statistics!$E$6,"YES","NO"))</f>
        <v/>
      </c>
    </row>
    <row r="521" spans="1:5" x14ac:dyDescent="0.25">
      <c r="A521" s="4">
        <v>44716</v>
      </c>
      <c r="B521" s="23" t="str">
        <f>IF(OR('Monitor Data'!D521="",ISBLANK('Monitor Data'!D521)),"",IF('Monitor Data'!D521&gt;Statistics!$B$6,"YES","NO"))</f>
        <v>NO</v>
      </c>
      <c r="C521" s="23" t="str">
        <f>IF(OR('Monitor Data'!G521="",ISBLANK('Monitor Data'!G521)),"",IF('Monitor Data'!G521&gt;Statistics!$C$6,"YES","NO"))</f>
        <v>NO</v>
      </c>
      <c r="D521" s="23" t="str">
        <f>IF(OR('Monitor Data'!J521="",ISBLANK('Monitor Data'!J521)),"",IF('Monitor Data'!J521&gt;Statistics!$D$6,"YES","NO"))</f>
        <v>NO</v>
      </c>
      <c r="E521" s="23" t="str">
        <f>IF(OR('Monitor Data'!K521="",ISBLANK('Monitor Data'!K521)),"",IF('Monitor Data'!K521&gt;Statistics!$E$6,"YES","NO"))</f>
        <v>NO</v>
      </c>
    </row>
    <row r="522" spans="1:5" x14ac:dyDescent="0.25">
      <c r="A522" s="4">
        <v>44717</v>
      </c>
      <c r="B522" s="23" t="str">
        <f>IF(OR('Monitor Data'!D522="",ISBLANK('Monitor Data'!D522)),"",IF('Monitor Data'!D522&gt;Statistics!$B$6,"YES","NO"))</f>
        <v/>
      </c>
      <c r="C522" s="23" t="str">
        <f>IF(OR('Monitor Data'!G522="",ISBLANK('Monitor Data'!G522)),"",IF('Monitor Data'!G522&gt;Statistics!$C$6,"YES","NO"))</f>
        <v/>
      </c>
      <c r="D522" s="23" t="str">
        <f>IF(OR('Monitor Data'!J522="",ISBLANK('Monitor Data'!J522)),"",IF('Monitor Data'!J522&gt;Statistics!$D$6,"YES","NO"))</f>
        <v/>
      </c>
      <c r="E522" s="23" t="str">
        <f>IF(OR('Monitor Data'!K522="",ISBLANK('Monitor Data'!K522)),"",IF('Monitor Data'!K522&gt;Statistics!$E$6,"YES","NO"))</f>
        <v/>
      </c>
    </row>
    <row r="523" spans="1:5" x14ac:dyDescent="0.25">
      <c r="A523" s="4">
        <v>44718</v>
      </c>
      <c r="B523" s="23" t="str">
        <f>IF(OR('Monitor Data'!D523="",ISBLANK('Monitor Data'!D523)),"",IF('Monitor Data'!D523&gt;Statistics!$B$6,"YES","NO"))</f>
        <v/>
      </c>
      <c r="C523" s="23" t="str">
        <f>IF(OR('Monitor Data'!G523="",ISBLANK('Monitor Data'!G523)),"",IF('Monitor Data'!G523&gt;Statistics!$C$6,"YES","NO"))</f>
        <v/>
      </c>
      <c r="D523" s="23" t="str">
        <f>IF(OR('Monitor Data'!J523="",ISBLANK('Monitor Data'!J523)),"",IF('Monitor Data'!J523&gt;Statistics!$D$6,"YES","NO"))</f>
        <v/>
      </c>
      <c r="E523" s="23" t="str">
        <f>IF(OR('Monitor Data'!K523="",ISBLANK('Monitor Data'!K523)),"",IF('Monitor Data'!K523&gt;Statistics!$E$6,"YES","NO"))</f>
        <v/>
      </c>
    </row>
    <row r="524" spans="1:5" x14ac:dyDescent="0.25">
      <c r="A524" s="4">
        <v>44719</v>
      </c>
      <c r="B524" s="23" t="str">
        <f>IF(OR('Monitor Data'!D524="",ISBLANK('Monitor Data'!D524)),"",IF('Monitor Data'!D524&gt;Statistics!$B$6,"YES","NO"))</f>
        <v>NO</v>
      </c>
      <c r="C524" s="23" t="str">
        <f>IF(OR('Monitor Data'!G524="",ISBLANK('Monitor Data'!G524)),"",IF('Monitor Data'!G524&gt;Statistics!$C$6,"YES","NO"))</f>
        <v>NO</v>
      </c>
      <c r="D524" s="23" t="str">
        <f>IF(OR('Monitor Data'!J524="",ISBLANK('Monitor Data'!J524)),"",IF('Monitor Data'!J524&gt;Statistics!$D$6,"YES","NO"))</f>
        <v>NO</v>
      </c>
      <c r="E524" s="23" t="str">
        <f>IF(OR('Monitor Data'!K524="",ISBLANK('Monitor Data'!K524)),"",IF('Monitor Data'!K524&gt;Statistics!$E$6,"YES","NO"))</f>
        <v>NO</v>
      </c>
    </row>
    <row r="525" spans="1:5" x14ac:dyDescent="0.25">
      <c r="A525" s="4">
        <v>44720</v>
      </c>
      <c r="B525" s="23" t="str">
        <f>IF(OR('Monitor Data'!D525="",ISBLANK('Monitor Data'!D525)),"",IF('Monitor Data'!D525&gt;Statistics!$B$6,"YES","NO"))</f>
        <v/>
      </c>
      <c r="C525" s="23" t="str">
        <f>IF(OR('Monitor Data'!G525="",ISBLANK('Monitor Data'!G525)),"",IF('Monitor Data'!G525&gt;Statistics!$C$6,"YES","NO"))</f>
        <v/>
      </c>
      <c r="D525" s="23" t="str">
        <f>IF(OR('Monitor Data'!J525="",ISBLANK('Monitor Data'!J525)),"",IF('Monitor Data'!J525&gt;Statistics!$D$6,"YES","NO"))</f>
        <v/>
      </c>
      <c r="E525" s="23" t="str">
        <f>IF(OR('Monitor Data'!K525="",ISBLANK('Monitor Data'!K525)),"",IF('Monitor Data'!K525&gt;Statistics!$E$6,"YES","NO"))</f>
        <v/>
      </c>
    </row>
    <row r="526" spans="1:5" x14ac:dyDescent="0.25">
      <c r="A526" s="4">
        <v>44721</v>
      </c>
      <c r="B526" s="23" t="str">
        <f>IF(OR('Monitor Data'!D526="",ISBLANK('Monitor Data'!D526)),"",IF('Monitor Data'!D526&gt;Statistics!$B$6,"YES","NO"))</f>
        <v/>
      </c>
      <c r="C526" s="23" t="str">
        <f>IF(OR('Monitor Data'!G526="",ISBLANK('Monitor Data'!G526)),"",IF('Monitor Data'!G526&gt;Statistics!$C$6,"YES","NO"))</f>
        <v/>
      </c>
      <c r="D526" s="23" t="str">
        <f>IF(OR('Monitor Data'!J526="",ISBLANK('Monitor Data'!J526)),"",IF('Monitor Data'!J526&gt;Statistics!$D$6,"YES","NO"))</f>
        <v/>
      </c>
      <c r="E526" s="23" t="str">
        <f>IF(OR('Monitor Data'!K526="",ISBLANK('Monitor Data'!K526)),"",IF('Monitor Data'!K526&gt;Statistics!$E$6,"YES","NO"))</f>
        <v/>
      </c>
    </row>
    <row r="527" spans="1:5" x14ac:dyDescent="0.25">
      <c r="A527" s="4">
        <v>44722</v>
      </c>
      <c r="B527" s="23" t="str">
        <f>IF(OR('Monitor Data'!D527="",ISBLANK('Monitor Data'!D527)),"",IF('Monitor Data'!D527&gt;Statistics!$B$6,"YES","NO"))</f>
        <v>NO</v>
      </c>
      <c r="C527" s="23" t="str">
        <f>IF(OR('Monitor Data'!G527="",ISBLANK('Monitor Data'!G527)),"",IF('Monitor Data'!G527&gt;Statistics!$C$6,"YES","NO"))</f>
        <v>NO</v>
      </c>
      <c r="D527" s="23" t="str">
        <f>IF(OR('Monitor Data'!J527="",ISBLANK('Monitor Data'!J527)),"",IF('Monitor Data'!J527&gt;Statistics!$D$6,"YES","NO"))</f>
        <v>NO</v>
      </c>
      <c r="E527" s="23" t="str">
        <f>IF(OR('Monitor Data'!K527="",ISBLANK('Monitor Data'!K527)),"",IF('Monitor Data'!K527&gt;Statistics!$E$6,"YES","NO"))</f>
        <v>NO</v>
      </c>
    </row>
    <row r="528" spans="1:5" x14ac:dyDescent="0.25">
      <c r="A528" s="4">
        <v>44723</v>
      </c>
      <c r="B528" s="23" t="str">
        <f>IF(OR('Monitor Data'!D528="",ISBLANK('Monitor Data'!D528)),"",IF('Monitor Data'!D528&gt;Statistics!$B$6,"YES","NO"))</f>
        <v/>
      </c>
      <c r="C528" s="23" t="str">
        <f>IF(OR('Monitor Data'!G528="",ISBLANK('Monitor Data'!G528)),"",IF('Monitor Data'!G528&gt;Statistics!$C$6,"YES","NO"))</f>
        <v/>
      </c>
      <c r="D528" s="23" t="str">
        <f>IF(OR('Monitor Data'!J528="",ISBLANK('Monitor Data'!J528)),"",IF('Monitor Data'!J528&gt;Statistics!$D$6,"YES","NO"))</f>
        <v/>
      </c>
      <c r="E528" s="23" t="str">
        <f>IF(OR('Monitor Data'!K528="",ISBLANK('Monitor Data'!K528)),"",IF('Monitor Data'!K528&gt;Statistics!$E$6,"YES","NO"))</f>
        <v/>
      </c>
    </row>
    <row r="529" spans="1:5" x14ac:dyDescent="0.25">
      <c r="A529" s="4">
        <v>44724</v>
      </c>
      <c r="B529" s="23" t="str">
        <f>IF(OR('Monitor Data'!D529="",ISBLANK('Monitor Data'!D529)),"",IF('Monitor Data'!D529&gt;Statistics!$B$6,"YES","NO"))</f>
        <v/>
      </c>
      <c r="C529" s="23" t="str">
        <f>IF(OR('Monitor Data'!G529="",ISBLANK('Monitor Data'!G529)),"",IF('Monitor Data'!G529&gt;Statistics!$C$6,"YES","NO"))</f>
        <v/>
      </c>
      <c r="D529" s="23" t="str">
        <f>IF(OR('Monitor Data'!J529="",ISBLANK('Monitor Data'!J529)),"",IF('Monitor Data'!J529&gt;Statistics!$D$6,"YES","NO"))</f>
        <v/>
      </c>
      <c r="E529" s="23" t="str">
        <f>IF(OR('Monitor Data'!K529="",ISBLANK('Monitor Data'!K529)),"",IF('Monitor Data'!K529&gt;Statistics!$E$6,"YES","NO"))</f>
        <v/>
      </c>
    </row>
    <row r="530" spans="1:5" x14ac:dyDescent="0.25">
      <c r="A530" s="4">
        <v>44725</v>
      </c>
      <c r="B530" s="23" t="str">
        <f>IF(OR('Monitor Data'!D530="",ISBLANK('Monitor Data'!D530)),"",IF('Monitor Data'!D530&gt;Statistics!$B$6,"YES","NO"))</f>
        <v>NO</v>
      </c>
      <c r="C530" s="23" t="str">
        <f>IF(OR('Monitor Data'!G530="",ISBLANK('Monitor Data'!G530)),"",IF('Monitor Data'!G530&gt;Statistics!$C$6,"YES","NO"))</f>
        <v>NO</v>
      </c>
      <c r="D530" s="23" t="str">
        <f>IF(OR('Monitor Data'!J530="",ISBLANK('Monitor Data'!J530)),"",IF('Monitor Data'!J530&gt;Statistics!$D$6,"YES","NO"))</f>
        <v>NO</v>
      </c>
      <c r="E530" s="23" t="str">
        <f>IF(OR('Monitor Data'!K530="",ISBLANK('Monitor Data'!K530)),"",IF('Monitor Data'!K530&gt;Statistics!$E$6,"YES","NO"))</f>
        <v>NO</v>
      </c>
    </row>
    <row r="531" spans="1:5" x14ac:dyDescent="0.25">
      <c r="A531" s="4">
        <v>44726</v>
      </c>
      <c r="B531" s="23" t="str">
        <f>IF(OR('Monitor Data'!D531="",ISBLANK('Monitor Data'!D531)),"",IF('Monitor Data'!D531&gt;Statistics!$B$6,"YES","NO"))</f>
        <v/>
      </c>
      <c r="C531" s="23" t="str">
        <f>IF(OR('Monitor Data'!G531="",ISBLANK('Monitor Data'!G531)),"",IF('Monitor Data'!G531&gt;Statistics!$C$6,"YES","NO"))</f>
        <v/>
      </c>
      <c r="D531" s="23" t="str">
        <f>IF(OR('Monitor Data'!J531="",ISBLANK('Monitor Data'!J531)),"",IF('Monitor Data'!J531&gt;Statistics!$D$6,"YES","NO"))</f>
        <v/>
      </c>
      <c r="E531" s="23" t="str">
        <f>IF(OR('Monitor Data'!K531="",ISBLANK('Monitor Data'!K531)),"",IF('Monitor Data'!K531&gt;Statistics!$E$6,"YES","NO"))</f>
        <v/>
      </c>
    </row>
    <row r="532" spans="1:5" x14ac:dyDescent="0.25">
      <c r="A532" s="4">
        <v>44727</v>
      </c>
      <c r="B532" s="23" t="str">
        <f>IF(OR('Monitor Data'!D532="",ISBLANK('Monitor Data'!D532)),"",IF('Monitor Data'!D532&gt;Statistics!$B$6,"YES","NO"))</f>
        <v/>
      </c>
      <c r="C532" s="23" t="str">
        <f>IF(OR('Monitor Data'!G532="",ISBLANK('Monitor Data'!G532)),"",IF('Monitor Data'!G532&gt;Statistics!$C$6,"YES","NO"))</f>
        <v/>
      </c>
      <c r="D532" s="23" t="str">
        <f>IF(OR('Monitor Data'!J532="",ISBLANK('Monitor Data'!J532)),"",IF('Monitor Data'!J532&gt;Statistics!$D$6,"YES","NO"))</f>
        <v/>
      </c>
      <c r="E532" s="23" t="str">
        <f>IF(OR('Monitor Data'!K532="",ISBLANK('Monitor Data'!K532)),"",IF('Monitor Data'!K532&gt;Statistics!$E$6,"YES","NO"))</f>
        <v/>
      </c>
    </row>
    <row r="533" spans="1:5" x14ac:dyDescent="0.25">
      <c r="A533" s="4">
        <v>44728</v>
      </c>
      <c r="B533" s="23" t="str">
        <f>IF(OR('Monitor Data'!D533="",ISBLANK('Monitor Data'!D533)),"",IF('Monitor Data'!D533&gt;Statistics!$B$6,"YES","NO"))</f>
        <v>NO</v>
      </c>
      <c r="C533" s="23" t="str">
        <f>IF(OR('Monitor Data'!G533="",ISBLANK('Monitor Data'!G533)),"",IF('Monitor Data'!G533&gt;Statistics!$C$6,"YES","NO"))</f>
        <v>NO</v>
      </c>
      <c r="D533" s="23" t="str">
        <f>IF(OR('Monitor Data'!J533="",ISBLANK('Monitor Data'!J533)),"",IF('Monitor Data'!J533&gt;Statistics!$D$6,"YES","NO"))</f>
        <v>NO</v>
      </c>
      <c r="E533" s="23" t="str">
        <f>IF(OR('Monitor Data'!K533="",ISBLANK('Monitor Data'!K533)),"",IF('Monitor Data'!K533&gt;Statistics!$E$6,"YES","NO"))</f>
        <v>NO</v>
      </c>
    </row>
    <row r="534" spans="1:5" x14ac:dyDescent="0.25">
      <c r="A534" s="4">
        <v>44729</v>
      </c>
      <c r="B534" s="23" t="str">
        <f>IF(OR('Monitor Data'!D534="",ISBLANK('Monitor Data'!D534)),"",IF('Monitor Data'!D534&gt;Statistics!$B$6,"YES","NO"))</f>
        <v/>
      </c>
      <c r="C534" s="23" t="str">
        <f>IF(OR('Monitor Data'!G534="",ISBLANK('Monitor Data'!G534)),"",IF('Monitor Data'!G534&gt;Statistics!$C$6,"YES","NO"))</f>
        <v/>
      </c>
      <c r="D534" s="23" t="str">
        <f>IF(OR('Monitor Data'!J534="",ISBLANK('Monitor Data'!J534)),"",IF('Monitor Data'!J534&gt;Statistics!$D$6,"YES","NO"))</f>
        <v/>
      </c>
      <c r="E534" s="23" t="str">
        <f>IF(OR('Monitor Data'!K534="",ISBLANK('Monitor Data'!K534)),"",IF('Monitor Data'!K534&gt;Statistics!$E$6,"YES","NO"))</f>
        <v/>
      </c>
    </row>
    <row r="535" spans="1:5" x14ac:dyDescent="0.25">
      <c r="A535" s="4">
        <v>44730</v>
      </c>
      <c r="B535" s="23" t="str">
        <f>IF(OR('Monitor Data'!D535="",ISBLANK('Monitor Data'!D535)),"",IF('Monitor Data'!D535&gt;Statistics!$B$6,"YES","NO"))</f>
        <v/>
      </c>
      <c r="C535" s="23" t="str">
        <f>IF(OR('Monitor Data'!G535="",ISBLANK('Monitor Data'!G535)),"",IF('Monitor Data'!G535&gt;Statistics!$C$6,"YES","NO"))</f>
        <v/>
      </c>
      <c r="D535" s="23" t="str">
        <f>IF(OR('Monitor Data'!J535="",ISBLANK('Monitor Data'!J535)),"",IF('Monitor Data'!J535&gt;Statistics!$D$6,"YES","NO"))</f>
        <v/>
      </c>
      <c r="E535" s="23" t="str">
        <f>IF(OR('Monitor Data'!K535="",ISBLANK('Monitor Data'!K535)),"",IF('Monitor Data'!K535&gt;Statistics!$E$6,"YES","NO"))</f>
        <v/>
      </c>
    </row>
    <row r="536" spans="1:5" x14ac:dyDescent="0.25">
      <c r="A536" s="4">
        <v>44731</v>
      </c>
      <c r="B536" s="23" t="str">
        <f>IF(OR('Monitor Data'!D536="",ISBLANK('Monitor Data'!D536)),"",IF('Monitor Data'!D536&gt;Statistics!$B$6,"YES","NO"))</f>
        <v>NO</v>
      </c>
      <c r="C536" s="23" t="str">
        <f>IF(OR('Monitor Data'!G536="",ISBLANK('Monitor Data'!G536)),"",IF('Monitor Data'!G536&gt;Statistics!$C$6,"YES","NO"))</f>
        <v>NO</v>
      </c>
      <c r="D536" s="23" t="str">
        <f>IF(OR('Monitor Data'!J536="",ISBLANK('Monitor Data'!J536)),"",IF('Monitor Data'!J536&gt;Statistics!$D$6,"YES","NO"))</f>
        <v>NO</v>
      </c>
      <c r="E536" s="23" t="str">
        <f>IF(OR('Monitor Data'!K536="",ISBLANK('Monitor Data'!K536)),"",IF('Monitor Data'!K536&gt;Statistics!$E$6,"YES","NO"))</f>
        <v>NO</v>
      </c>
    </row>
    <row r="537" spans="1:5" x14ac:dyDescent="0.25">
      <c r="A537" s="4">
        <v>44732</v>
      </c>
      <c r="B537" s="23" t="str">
        <f>IF(OR('Monitor Data'!D537="",ISBLANK('Monitor Data'!D537)),"",IF('Monitor Data'!D537&gt;Statistics!$B$6,"YES","NO"))</f>
        <v/>
      </c>
      <c r="C537" s="23" t="str">
        <f>IF(OR('Monitor Data'!G537="",ISBLANK('Monitor Data'!G537)),"",IF('Monitor Data'!G537&gt;Statistics!$C$6,"YES","NO"))</f>
        <v/>
      </c>
      <c r="D537" s="23" t="str">
        <f>IF(OR('Monitor Data'!J537="",ISBLANK('Monitor Data'!J537)),"",IF('Monitor Data'!J537&gt;Statistics!$D$6,"YES","NO"))</f>
        <v/>
      </c>
      <c r="E537" s="23" t="str">
        <f>IF(OR('Monitor Data'!K537="",ISBLANK('Monitor Data'!K537)),"",IF('Monitor Data'!K537&gt;Statistics!$E$6,"YES","NO"))</f>
        <v/>
      </c>
    </row>
    <row r="538" spans="1:5" x14ac:dyDescent="0.25">
      <c r="A538" s="4">
        <v>44733</v>
      </c>
      <c r="B538" s="23" t="str">
        <f>IF(OR('Monitor Data'!D538="",ISBLANK('Monitor Data'!D538)),"",IF('Monitor Data'!D538&gt;Statistics!$B$6,"YES","NO"))</f>
        <v/>
      </c>
      <c r="C538" s="23" t="str">
        <f>IF(OR('Monitor Data'!G538="",ISBLANK('Monitor Data'!G538)),"",IF('Monitor Data'!G538&gt;Statistics!$C$6,"YES","NO"))</f>
        <v/>
      </c>
      <c r="D538" s="23" t="str">
        <f>IF(OR('Monitor Data'!J538="",ISBLANK('Monitor Data'!J538)),"",IF('Monitor Data'!J538&gt;Statistics!$D$6,"YES","NO"))</f>
        <v/>
      </c>
      <c r="E538" s="23" t="str">
        <f>IF(OR('Monitor Data'!K538="",ISBLANK('Monitor Data'!K538)),"",IF('Monitor Data'!K538&gt;Statistics!$E$6,"YES","NO"))</f>
        <v/>
      </c>
    </row>
    <row r="539" spans="1:5" x14ac:dyDescent="0.25">
      <c r="A539" s="4">
        <v>44734</v>
      </c>
      <c r="B539" s="23" t="str">
        <f>IF(OR('Monitor Data'!D539="",ISBLANK('Monitor Data'!D539)),"",IF('Monitor Data'!D539&gt;Statistics!$B$6,"YES","NO"))</f>
        <v>NO</v>
      </c>
      <c r="C539" s="23" t="str">
        <f>IF(OR('Monitor Data'!G539="",ISBLANK('Monitor Data'!G539)),"",IF('Monitor Data'!G539&gt;Statistics!$C$6,"YES","NO"))</f>
        <v>NO</v>
      </c>
      <c r="D539" s="23" t="str">
        <f>IF(OR('Monitor Data'!J539="",ISBLANK('Monitor Data'!J539)),"",IF('Monitor Data'!J539&gt;Statistics!$D$6,"YES","NO"))</f>
        <v>NO</v>
      </c>
      <c r="E539" s="23" t="str">
        <f>IF(OR('Monitor Data'!K539="",ISBLANK('Monitor Data'!K539)),"",IF('Monitor Data'!K539&gt;Statistics!$E$6,"YES","NO"))</f>
        <v>NO</v>
      </c>
    </row>
    <row r="540" spans="1:5" x14ac:dyDescent="0.25">
      <c r="A540" s="4">
        <v>44735</v>
      </c>
      <c r="B540" s="23" t="str">
        <f>IF(OR('Monitor Data'!D540="",ISBLANK('Monitor Data'!D540)),"",IF('Monitor Data'!D540&gt;Statistics!$B$6,"YES","NO"))</f>
        <v/>
      </c>
      <c r="C540" s="23" t="str">
        <f>IF(OR('Monitor Data'!G540="",ISBLANK('Monitor Data'!G540)),"",IF('Monitor Data'!G540&gt;Statistics!$C$6,"YES","NO"))</f>
        <v/>
      </c>
      <c r="D540" s="23" t="str">
        <f>IF(OR('Monitor Data'!J540="",ISBLANK('Monitor Data'!J540)),"",IF('Monitor Data'!J540&gt;Statistics!$D$6,"YES","NO"))</f>
        <v/>
      </c>
      <c r="E540" s="23" t="str">
        <f>IF(OR('Monitor Data'!K540="",ISBLANK('Monitor Data'!K540)),"",IF('Monitor Data'!K540&gt;Statistics!$E$6,"YES","NO"))</f>
        <v/>
      </c>
    </row>
    <row r="541" spans="1:5" x14ac:dyDescent="0.25">
      <c r="A541" s="4">
        <v>44736</v>
      </c>
      <c r="B541" s="23" t="str">
        <f>IF(OR('Monitor Data'!D541="",ISBLANK('Monitor Data'!D541)),"",IF('Monitor Data'!D541&gt;Statistics!$B$6,"YES","NO"))</f>
        <v/>
      </c>
      <c r="C541" s="23" t="str">
        <f>IF(OR('Monitor Data'!G541="",ISBLANK('Monitor Data'!G541)),"",IF('Monitor Data'!G541&gt;Statistics!$C$6,"YES","NO"))</f>
        <v/>
      </c>
      <c r="D541" s="23" t="str">
        <f>IF(OR('Monitor Data'!J541="",ISBLANK('Monitor Data'!J541)),"",IF('Monitor Data'!J541&gt;Statistics!$D$6,"YES","NO"))</f>
        <v/>
      </c>
      <c r="E541" s="23" t="str">
        <f>IF(OR('Monitor Data'!K541="",ISBLANK('Monitor Data'!K541)),"",IF('Monitor Data'!K541&gt;Statistics!$E$6,"YES","NO"))</f>
        <v/>
      </c>
    </row>
    <row r="542" spans="1:5" x14ac:dyDescent="0.25">
      <c r="A542" s="4">
        <v>44737</v>
      </c>
      <c r="B542" s="23" t="str">
        <f>IF(OR('Monitor Data'!D542="",ISBLANK('Monitor Data'!D542)),"",IF('Monitor Data'!D542&gt;Statistics!$B$6,"YES","NO"))</f>
        <v>NO</v>
      </c>
      <c r="C542" s="23" t="str">
        <f>IF(OR('Monitor Data'!G542="",ISBLANK('Monitor Data'!G542)),"",IF('Monitor Data'!G542&gt;Statistics!$C$6,"YES","NO"))</f>
        <v>NO</v>
      </c>
      <c r="D542" s="23" t="str">
        <f>IF(OR('Monitor Data'!J542="",ISBLANK('Monitor Data'!J542)),"",IF('Monitor Data'!J542&gt;Statistics!$D$6,"YES","NO"))</f>
        <v>NO</v>
      </c>
      <c r="E542" s="23" t="str">
        <f>IF(OR('Monitor Data'!K542="",ISBLANK('Monitor Data'!K542)),"",IF('Monitor Data'!K542&gt;Statistics!$E$6,"YES","NO"))</f>
        <v>NO</v>
      </c>
    </row>
    <row r="543" spans="1:5" x14ac:dyDescent="0.25">
      <c r="A543" s="4">
        <v>44738</v>
      </c>
      <c r="B543" s="23" t="str">
        <f>IF(OR('Monitor Data'!D543="",ISBLANK('Monitor Data'!D543)),"",IF('Monitor Data'!D543&gt;Statistics!$B$6,"YES","NO"))</f>
        <v/>
      </c>
      <c r="C543" s="23" t="str">
        <f>IF(OR('Monitor Data'!G543="",ISBLANK('Monitor Data'!G543)),"",IF('Monitor Data'!G543&gt;Statistics!$C$6,"YES","NO"))</f>
        <v/>
      </c>
      <c r="D543" s="23" t="str">
        <f>IF(OR('Monitor Data'!J543="",ISBLANK('Monitor Data'!J543)),"",IF('Monitor Data'!J543&gt;Statistics!$D$6,"YES","NO"))</f>
        <v/>
      </c>
      <c r="E543" s="23" t="str">
        <f>IF(OR('Monitor Data'!K543="",ISBLANK('Monitor Data'!K543)),"",IF('Monitor Data'!K543&gt;Statistics!$E$6,"YES","NO"))</f>
        <v/>
      </c>
    </row>
    <row r="544" spans="1:5" x14ac:dyDescent="0.25">
      <c r="A544" s="4">
        <v>44739</v>
      </c>
      <c r="B544" s="23" t="str">
        <f>IF(OR('Monitor Data'!D544="",ISBLANK('Monitor Data'!D544)),"",IF('Monitor Data'!D544&gt;Statistics!$B$6,"YES","NO"))</f>
        <v/>
      </c>
      <c r="C544" s="23" t="str">
        <f>IF(OR('Monitor Data'!G544="",ISBLANK('Monitor Data'!G544)),"",IF('Monitor Data'!G544&gt;Statistics!$C$6,"YES","NO"))</f>
        <v/>
      </c>
      <c r="D544" s="23" t="str">
        <f>IF(OR('Monitor Data'!J544="",ISBLANK('Monitor Data'!J544)),"",IF('Monitor Data'!J544&gt;Statistics!$D$6,"YES","NO"))</f>
        <v/>
      </c>
      <c r="E544" s="23" t="str">
        <f>IF(OR('Monitor Data'!K544="",ISBLANK('Monitor Data'!K544)),"",IF('Monitor Data'!K544&gt;Statistics!$E$6,"YES","NO"))</f>
        <v/>
      </c>
    </row>
    <row r="545" spans="1:5" x14ac:dyDescent="0.25">
      <c r="A545" s="4">
        <v>44740</v>
      </c>
      <c r="B545" s="23" t="str">
        <f>IF(OR('Monitor Data'!D545="",ISBLANK('Monitor Data'!D545)),"",IF('Monitor Data'!D545&gt;Statistics!$B$6,"YES","NO"))</f>
        <v>NO</v>
      </c>
      <c r="C545" s="23" t="str">
        <f>IF(OR('Monitor Data'!G545="",ISBLANK('Monitor Data'!G545)),"",IF('Monitor Data'!G545&gt;Statistics!$C$6,"YES","NO"))</f>
        <v>NO</v>
      </c>
      <c r="D545" s="23" t="str">
        <f>IF(OR('Monitor Data'!J545="",ISBLANK('Monitor Data'!J545)),"",IF('Monitor Data'!J545&gt;Statistics!$D$6,"YES","NO"))</f>
        <v>NO</v>
      </c>
      <c r="E545" s="23" t="str">
        <f>IF(OR('Monitor Data'!K545="",ISBLANK('Monitor Data'!K545)),"",IF('Monitor Data'!K545&gt;Statistics!$E$6,"YES","NO"))</f>
        <v>NO</v>
      </c>
    </row>
    <row r="546" spans="1:5" x14ac:dyDescent="0.25">
      <c r="A546" s="4">
        <v>44741</v>
      </c>
      <c r="B546" s="23" t="str">
        <f>IF(OR('Monitor Data'!D546="",ISBLANK('Monitor Data'!D546)),"",IF('Monitor Data'!D546&gt;Statistics!$B$6,"YES","NO"))</f>
        <v/>
      </c>
      <c r="C546" s="23" t="str">
        <f>IF(OR('Monitor Data'!G546="",ISBLANK('Monitor Data'!G546)),"",IF('Monitor Data'!G546&gt;Statistics!$C$6,"YES","NO"))</f>
        <v/>
      </c>
      <c r="D546" s="23" t="str">
        <f>IF(OR('Monitor Data'!J546="",ISBLANK('Monitor Data'!J546)),"",IF('Monitor Data'!J546&gt;Statistics!$D$6,"YES","NO"))</f>
        <v/>
      </c>
      <c r="E546" s="23" t="str">
        <f>IF(OR('Monitor Data'!K546="",ISBLANK('Monitor Data'!K546)),"",IF('Monitor Data'!K546&gt;Statistics!$E$6,"YES","NO"))</f>
        <v/>
      </c>
    </row>
    <row r="547" spans="1:5" x14ac:dyDescent="0.25">
      <c r="A547" s="4">
        <v>44742</v>
      </c>
      <c r="B547" s="23" t="str">
        <f>IF(OR('Monitor Data'!D547="",ISBLANK('Monitor Data'!D547)),"",IF('Monitor Data'!D547&gt;Statistics!$B$6,"YES","NO"))</f>
        <v/>
      </c>
      <c r="C547" s="23" t="str">
        <f>IF(OR('Monitor Data'!G547="",ISBLANK('Monitor Data'!G547)),"",IF('Monitor Data'!G547&gt;Statistics!$C$6,"YES","NO"))</f>
        <v/>
      </c>
      <c r="D547" s="23" t="str">
        <f>IF(OR('Monitor Data'!J547="",ISBLANK('Monitor Data'!J547)),"",IF('Monitor Data'!J547&gt;Statistics!$D$6,"YES","NO"))</f>
        <v/>
      </c>
      <c r="E547" s="23" t="str">
        <f>IF(OR('Monitor Data'!K547="",ISBLANK('Monitor Data'!K547)),"",IF('Monitor Data'!K547&gt;Statistics!$E$6,"YES","NO"))</f>
        <v/>
      </c>
    </row>
    <row r="548" spans="1:5" x14ac:dyDescent="0.25">
      <c r="A548" s="4">
        <v>44743</v>
      </c>
      <c r="B548" s="23" t="str">
        <f>IF(OR('Monitor Data'!D548="",ISBLANK('Monitor Data'!D548)),"",IF('Monitor Data'!D548&gt;Statistics!$B$6,"YES","NO"))</f>
        <v>NO</v>
      </c>
      <c r="C548" s="23" t="str">
        <f>IF(OR('Monitor Data'!G548="",ISBLANK('Monitor Data'!G548)),"",IF('Monitor Data'!G548&gt;Statistics!$C$6,"YES","NO"))</f>
        <v>NO</v>
      </c>
      <c r="D548" s="23" t="str">
        <f>IF(OR('Monitor Data'!J548="",ISBLANK('Monitor Data'!J548)),"",IF('Monitor Data'!J548&gt;Statistics!$D$6,"YES","NO"))</f>
        <v>YES</v>
      </c>
      <c r="E548" s="23" t="str">
        <f>IF(OR('Monitor Data'!K548="",ISBLANK('Monitor Data'!K548)),"",IF('Monitor Data'!K548&gt;Statistics!$E$6,"YES","NO"))</f>
        <v/>
      </c>
    </row>
    <row r="549" spans="1:5" x14ac:dyDescent="0.25">
      <c r="A549" s="4">
        <v>44744</v>
      </c>
      <c r="B549" s="23" t="str">
        <f>IF(OR('Monitor Data'!D549="",ISBLANK('Monitor Data'!D549)),"",IF('Monitor Data'!D549&gt;Statistics!$B$6,"YES","NO"))</f>
        <v/>
      </c>
      <c r="C549" s="23" t="str">
        <f>IF(OR('Monitor Data'!G549="",ISBLANK('Monitor Data'!G549)),"",IF('Monitor Data'!G549&gt;Statistics!$C$6,"YES","NO"))</f>
        <v/>
      </c>
      <c r="D549" s="23" t="str">
        <f>IF(OR('Monitor Data'!J549="",ISBLANK('Monitor Data'!J549)),"",IF('Monitor Data'!J549&gt;Statistics!$D$6,"YES","NO"))</f>
        <v/>
      </c>
      <c r="E549" s="23" t="str">
        <f>IF(OR('Monitor Data'!K549="",ISBLANK('Monitor Data'!K549)),"",IF('Monitor Data'!K549&gt;Statistics!$E$6,"YES","NO"))</f>
        <v/>
      </c>
    </row>
    <row r="550" spans="1:5" x14ac:dyDescent="0.25">
      <c r="A550" s="4">
        <v>44745</v>
      </c>
      <c r="B550" s="23" t="str">
        <f>IF(OR('Monitor Data'!D550="",ISBLANK('Monitor Data'!D550)),"",IF('Monitor Data'!D550&gt;Statistics!$B$6,"YES","NO"))</f>
        <v/>
      </c>
      <c r="C550" s="23" t="str">
        <f>IF(OR('Monitor Data'!G550="",ISBLANK('Monitor Data'!G550)),"",IF('Monitor Data'!G550&gt;Statistics!$C$6,"YES","NO"))</f>
        <v/>
      </c>
      <c r="D550" s="23" t="str">
        <f>IF(OR('Monitor Data'!J550="",ISBLANK('Monitor Data'!J550)),"",IF('Monitor Data'!J550&gt;Statistics!$D$6,"YES","NO"))</f>
        <v/>
      </c>
      <c r="E550" s="23" t="str">
        <f>IF(OR('Monitor Data'!K550="",ISBLANK('Monitor Data'!K550)),"",IF('Monitor Data'!K550&gt;Statistics!$E$6,"YES","NO"))</f>
        <v/>
      </c>
    </row>
    <row r="551" spans="1:5" x14ac:dyDescent="0.25">
      <c r="A551" s="4">
        <v>44746</v>
      </c>
      <c r="B551" s="23" t="str">
        <f>IF(OR('Monitor Data'!D551="",ISBLANK('Monitor Data'!D551)),"",IF('Monitor Data'!D551&gt;Statistics!$B$6,"YES","NO"))</f>
        <v>NO</v>
      </c>
      <c r="C551" s="23" t="str">
        <f>IF(OR('Monitor Data'!G551="",ISBLANK('Monitor Data'!G551)),"",IF('Monitor Data'!G551&gt;Statistics!$C$6,"YES","NO"))</f>
        <v>NO</v>
      </c>
      <c r="D551" s="23" t="str">
        <f>IF(OR('Monitor Data'!J551="",ISBLANK('Monitor Data'!J551)),"",IF('Monitor Data'!J551&gt;Statistics!$D$6,"YES","NO"))</f>
        <v>NO</v>
      </c>
      <c r="E551" s="23" t="str">
        <f>IF(OR('Monitor Data'!K551="",ISBLANK('Monitor Data'!K551)),"",IF('Monitor Data'!K551&gt;Statistics!$E$6,"YES","NO"))</f>
        <v>NO</v>
      </c>
    </row>
    <row r="552" spans="1:5" x14ac:dyDescent="0.25">
      <c r="A552" s="4">
        <v>44747</v>
      </c>
      <c r="B552" s="23" t="str">
        <f>IF(OR('Monitor Data'!D552="",ISBLANK('Monitor Data'!D552)),"",IF('Monitor Data'!D552&gt;Statistics!$B$6,"YES","NO"))</f>
        <v/>
      </c>
      <c r="C552" s="23" t="str">
        <f>IF(OR('Monitor Data'!G552="",ISBLANK('Monitor Data'!G552)),"",IF('Monitor Data'!G552&gt;Statistics!$C$6,"YES","NO"))</f>
        <v/>
      </c>
      <c r="D552" s="23" t="str">
        <f>IF(OR('Monitor Data'!J552="",ISBLANK('Monitor Data'!J552)),"",IF('Monitor Data'!J552&gt;Statistics!$D$6,"YES","NO"))</f>
        <v/>
      </c>
      <c r="E552" s="23" t="str">
        <f>IF(OR('Monitor Data'!K552="",ISBLANK('Monitor Data'!K552)),"",IF('Monitor Data'!K552&gt;Statistics!$E$6,"YES","NO"))</f>
        <v/>
      </c>
    </row>
    <row r="553" spans="1:5" x14ac:dyDescent="0.25">
      <c r="A553" s="4">
        <v>44748</v>
      </c>
      <c r="B553" s="23" t="str">
        <f>IF(OR('Monitor Data'!D553="",ISBLANK('Monitor Data'!D553)),"",IF('Monitor Data'!D553&gt;Statistics!$B$6,"YES","NO"))</f>
        <v/>
      </c>
      <c r="C553" s="23" t="str">
        <f>IF(OR('Monitor Data'!G553="",ISBLANK('Monitor Data'!G553)),"",IF('Monitor Data'!G553&gt;Statistics!$C$6,"YES","NO"))</f>
        <v/>
      </c>
      <c r="D553" s="23" t="str">
        <f>IF(OR('Monitor Data'!J553="",ISBLANK('Monitor Data'!J553)),"",IF('Monitor Data'!J553&gt;Statistics!$D$6,"YES","NO"))</f>
        <v/>
      </c>
      <c r="E553" s="23" t="str">
        <f>IF(OR('Monitor Data'!K553="",ISBLANK('Monitor Data'!K553)),"",IF('Monitor Data'!K553&gt;Statistics!$E$6,"YES","NO"))</f>
        <v/>
      </c>
    </row>
    <row r="554" spans="1:5" x14ac:dyDescent="0.25">
      <c r="A554" s="4">
        <v>44749</v>
      </c>
      <c r="B554" s="23" t="str">
        <f>IF(OR('Monitor Data'!D554="",ISBLANK('Monitor Data'!D554)),"",IF('Monitor Data'!D554&gt;Statistics!$B$6,"YES","NO"))</f>
        <v>NO</v>
      </c>
      <c r="C554" s="23" t="str">
        <f>IF(OR('Monitor Data'!G554="",ISBLANK('Monitor Data'!G554)),"",IF('Monitor Data'!G554&gt;Statistics!$C$6,"YES","NO"))</f>
        <v>NO</v>
      </c>
      <c r="D554" s="23" t="str">
        <f>IF(OR('Monitor Data'!J554="",ISBLANK('Monitor Data'!J554)),"",IF('Monitor Data'!J554&gt;Statistics!$D$6,"YES","NO"))</f>
        <v>NO</v>
      </c>
      <c r="E554" s="23" t="str">
        <f>IF(OR('Monitor Data'!K554="",ISBLANK('Monitor Data'!K554)),"",IF('Monitor Data'!K554&gt;Statistics!$E$6,"YES","NO"))</f>
        <v>NO</v>
      </c>
    </row>
    <row r="555" spans="1:5" x14ac:dyDescent="0.25">
      <c r="A555" s="4">
        <v>44750</v>
      </c>
      <c r="B555" s="23" t="str">
        <f>IF(OR('Monitor Data'!D555="",ISBLANK('Monitor Data'!D555)),"",IF('Monitor Data'!D555&gt;Statistics!$B$6,"YES","NO"))</f>
        <v/>
      </c>
      <c r="C555" s="23" t="str">
        <f>IF(OR('Monitor Data'!G555="",ISBLANK('Monitor Data'!G555)),"",IF('Monitor Data'!G555&gt;Statistics!$C$6,"YES","NO"))</f>
        <v/>
      </c>
      <c r="D555" s="23" t="str">
        <f>IF(OR('Monitor Data'!J555="",ISBLANK('Monitor Data'!J555)),"",IF('Monitor Data'!J555&gt;Statistics!$D$6,"YES","NO"))</f>
        <v/>
      </c>
      <c r="E555" s="23" t="str">
        <f>IF(OR('Monitor Data'!K555="",ISBLANK('Monitor Data'!K555)),"",IF('Monitor Data'!K555&gt;Statistics!$E$6,"YES","NO"))</f>
        <v/>
      </c>
    </row>
    <row r="556" spans="1:5" x14ac:dyDescent="0.25">
      <c r="A556" s="4">
        <v>44751</v>
      </c>
      <c r="B556" s="23" t="str">
        <f>IF(OR('Monitor Data'!D556="",ISBLANK('Monitor Data'!D556)),"",IF('Monitor Data'!D556&gt;Statistics!$B$6,"YES","NO"))</f>
        <v/>
      </c>
      <c r="C556" s="23" t="str">
        <f>IF(OR('Monitor Data'!G556="",ISBLANK('Monitor Data'!G556)),"",IF('Monitor Data'!G556&gt;Statistics!$C$6,"YES","NO"))</f>
        <v/>
      </c>
      <c r="D556" s="23" t="str">
        <f>IF(OR('Monitor Data'!J556="",ISBLANK('Monitor Data'!J556)),"",IF('Monitor Data'!J556&gt;Statistics!$D$6,"YES","NO"))</f>
        <v/>
      </c>
      <c r="E556" s="23" t="str">
        <f>IF(OR('Monitor Data'!K556="",ISBLANK('Monitor Data'!K556)),"",IF('Monitor Data'!K556&gt;Statistics!$E$6,"YES","NO"))</f>
        <v/>
      </c>
    </row>
    <row r="557" spans="1:5" x14ac:dyDescent="0.25">
      <c r="A557" s="4">
        <v>44752</v>
      </c>
      <c r="B557" s="23" t="str">
        <f>IF(OR('Monitor Data'!D557="",ISBLANK('Monitor Data'!D557)),"",IF('Monitor Data'!D557&gt;Statistics!$B$6,"YES","NO"))</f>
        <v>NO</v>
      </c>
      <c r="C557" s="23" t="str">
        <f>IF(OR('Monitor Data'!G557="",ISBLANK('Monitor Data'!G557)),"",IF('Monitor Data'!G557&gt;Statistics!$C$6,"YES","NO"))</f>
        <v>NO</v>
      </c>
      <c r="D557" s="23" t="str">
        <f>IF(OR('Monitor Data'!J557="",ISBLANK('Monitor Data'!J557)),"",IF('Monitor Data'!J557&gt;Statistics!$D$6,"YES","NO"))</f>
        <v>NO</v>
      </c>
      <c r="E557" s="23" t="str">
        <f>IF(OR('Monitor Data'!K557="",ISBLANK('Monitor Data'!K557)),"",IF('Monitor Data'!K557&gt;Statistics!$E$6,"YES","NO"))</f>
        <v>NO</v>
      </c>
    </row>
    <row r="558" spans="1:5" x14ac:dyDescent="0.25">
      <c r="A558" s="4">
        <v>44753</v>
      </c>
      <c r="B558" s="23" t="str">
        <f>IF(OR('Monitor Data'!D558="",ISBLANK('Monitor Data'!D558)),"",IF('Monitor Data'!D558&gt;Statistics!$B$6,"YES","NO"))</f>
        <v/>
      </c>
      <c r="C558" s="23" t="str">
        <f>IF(OR('Monitor Data'!G558="",ISBLANK('Monitor Data'!G558)),"",IF('Monitor Data'!G558&gt;Statistics!$C$6,"YES","NO"))</f>
        <v/>
      </c>
      <c r="D558" s="23" t="str">
        <f>IF(OR('Monitor Data'!J558="",ISBLANK('Monitor Data'!J558)),"",IF('Monitor Data'!J558&gt;Statistics!$D$6,"YES","NO"))</f>
        <v/>
      </c>
      <c r="E558" s="23" t="str">
        <f>IF(OR('Monitor Data'!K558="",ISBLANK('Monitor Data'!K558)),"",IF('Monitor Data'!K558&gt;Statistics!$E$6,"YES","NO"))</f>
        <v/>
      </c>
    </row>
    <row r="559" spans="1:5" x14ac:dyDescent="0.25">
      <c r="A559" s="4">
        <v>44754</v>
      </c>
      <c r="B559" s="23" t="str">
        <f>IF(OR('Monitor Data'!D559="",ISBLANK('Monitor Data'!D559)),"",IF('Monitor Data'!D559&gt;Statistics!$B$6,"YES","NO"))</f>
        <v/>
      </c>
      <c r="C559" s="23" t="str">
        <f>IF(OR('Monitor Data'!G559="",ISBLANK('Monitor Data'!G559)),"",IF('Monitor Data'!G559&gt;Statistics!$C$6,"YES","NO"))</f>
        <v/>
      </c>
      <c r="D559" s="23" t="str">
        <f>IF(OR('Monitor Data'!J559="",ISBLANK('Monitor Data'!J559)),"",IF('Monitor Data'!J559&gt;Statistics!$D$6,"YES","NO"))</f>
        <v/>
      </c>
      <c r="E559" s="23" t="str">
        <f>IF(OR('Monitor Data'!K559="",ISBLANK('Monitor Data'!K559)),"",IF('Monitor Data'!K559&gt;Statistics!$E$6,"YES","NO"))</f>
        <v/>
      </c>
    </row>
    <row r="560" spans="1:5" x14ac:dyDescent="0.25">
      <c r="A560" s="4">
        <v>44755</v>
      </c>
      <c r="B560" s="23" t="str">
        <f>IF(OR('Monitor Data'!D560="",ISBLANK('Monitor Data'!D560)),"",IF('Monitor Data'!D560&gt;Statistics!$B$6,"YES","NO"))</f>
        <v>NO</v>
      </c>
      <c r="C560" s="23" t="str">
        <f>IF(OR('Monitor Data'!G560="",ISBLANK('Monitor Data'!G560)),"",IF('Monitor Data'!G560&gt;Statistics!$C$6,"YES","NO"))</f>
        <v>NO</v>
      </c>
      <c r="D560" s="23" t="str">
        <f>IF(OR('Monitor Data'!J560="",ISBLANK('Monitor Data'!J560)),"",IF('Monitor Data'!J560&gt;Statistics!$D$6,"YES","NO"))</f>
        <v>NO</v>
      </c>
      <c r="E560" s="23" t="str">
        <f>IF(OR('Monitor Data'!K560="",ISBLANK('Monitor Data'!K560)),"",IF('Monitor Data'!K560&gt;Statistics!$E$6,"YES","NO"))</f>
        <v>NO</v>
      </c>
    </row>
    <row r="561" spans="1:5" x14ac:dyDescent="0.25">
      <c r="A561" s="4">
        <v>44756</v>
      </c>
      <c r="B561" s="23" t="str">
        <f>IF(OR('Monitor Data'!D561="",ISBLANK('Monitor Data'!D561)),"",IF('Monitor Data'!D561&gt;Statistics!$B$6,"YES","NO"))</f>
        <v/>
      </c>
      <c r="C561" s="23" t="str">
        <f>IF(OR('Monitor Data'!G561="",ISBLANK('Monitor Data'!G561)),"",IF('Monitor Data'!G561&gt;Statistics!$C$6,"YES","NO"))</f>
        <v/>
      </c>
      <c r="D561" s="23" t="str">
        <f>IF(OR('Monitor Data'!J561="",ISBLANK('Monitor Data'!J561)),"",IF('Monitor Data'!J561&gt;Statistics!$D$6,"YES","NO"))</f>
        <v/>
      </c>
      <c r="E561" s="23" t="str">
        <f>IF(OR('Monitor Data'!K561="",ISBLANK('Monitor Data'!K561)),"",IF('Monitor Data'!K561&gt;Statistics!$E$6,"YES","NO"))</f>
        <v/>
      </c>
    </row>
    <row r="562" spans="1:5" x14ac:dyDescent="0.25">
      <c r="A562" s="4">
        <v>44757</v>
      </c>
      <c r="B562" s="23" t="str">
        <f>IF(OR('Monitor Data'!D562="",ISBLANK('Monitor Data'!D562)),"",IF('Monitor Data'!D562&gt;Statistics!$B$6,"YES","NO"))</f>
        <v/>
      </c>
      <c r="C562" s="23" t="str">
        <f>IF(OR('Monitor Data'!G562="",ISBLANK('Monitor Data'!G562)),"",IF('Monitor Data'!G562&gt;Statistics!$C$6,"YES","NO"))</f>
        <v/>
      </c>
      <c r="D562" s="23" t="str">
        <f>IF(OR('Monitor Data'!J562="",ISBLANK('Monitor Data'!J562)),"",IF('Monitor Data'!J562&gt;Statistics!$D$6,"YES","NO"))</f>
        <v/>
      </c>
      <c r="E562" s="23" t="str">
        <f>IF(OR('Monitor Data'!K562="",ISBLANK('Monitor Data'!K562)),"",IF('Monitor Data'!K562&gt;Statistics!$E$6,"YES","NO"))</f>
        <v/>
      </c>
    </row>
    <row r="563" spans="1:5" x14ac:dyDescent="0.25">
      <c r="A563" s="4">
        <v>44758</v>
      </c>
      <c r="B563" s="23" t="str">
        <f>IF(OR('Monitor Data'!D563="",ISBLANK('Monitor Data'!D563)),"",IF('Monitor Data'!D563&gt;Statistics!$B$6,"YES","NO"))</f>
        <v>NO</v>
      </c>
      <c r="C563" s="23" t="str">
        <f>IF(OR('Monitor Data'!G563="",ISBLANK('Monitor Data'!G563)),"",IF('Monitor Data'!G563&gt;Statistics!$C$6,"YES","NO"))</f>
        <v>NO</v>
      </c>
      <c r="D563" s="23" t="str">
        <f>IF(OR('Monitor Data'!J563="",ISBLANK('Monitor Data'!J563)),"",IF('Monitor Data'!J563&gt;Statistics!$D$6,"YES","NO"))</f>
        <v>NO</v>
      </c>
      <c r="E563" s="23" t="str">
        <f>IF(OR('Monitor Data'!K563="",ISBLANK('Monitor Data'!K563)),"",IF('Monitor Data'!K563&gt;Statistics!$E$6,"YES","NO"))</f>
        <v>NO</v>
      </c>
    </row>
    <row r="564" spans="1:5" x14ac:dyDescent="0.25">
      <c r="A564" s="4">
        <v>44759</v>
      </c>
      <c r="B564" s="23" t="str">
        <f>IF(OR('Monitor Data'!D564="",ISBLANK('Monitor Data'!D564)),"",IF('Monitor Data'!D564&gt;Statistics!$B$6,"YES","NO"))</f>
        <v/>
      </c>
      <c r="C564" s="23" t="str">
        <f>IF(OR('Monitor Data'!G564="",ISBLANK('Monitor Data'!G564)),"",IF('Monitor Data'!G564&gt;Statistics!$C$6,"YES","NO"))</f>
        <v/>
      </c>
      <c r="D564" s="23" t="str">
        <f>IF(OR('Monitor Data'!J564="",ISBLANK('Monitor Data'!J564)),"",IF('Monitor Data'!J564&gt;Statistics!$D$6,"YES","NO"))</f>
        <v/>
      </c>
      <c r="E564" s="23" t="str">
        <f>IF(OR('Monitor Data'!K564="",ISBLANK('Monitor Data'!K564)),"",IF('Monitor Data'!K564&gt;Statistics!$E$6,"YES","NO"))</f>
        <v/>
      </c>
    </row>
    <row r="565" spans="1:5" x14ac:dyDescent="0.25">
      <c r="A565" s="4">
        <v>44760</v>
      </c>
      <c r="B565" s="23" t="str">
        <f>IF(OR('Monitor Data'!D565="",ISBLANK('Monitor Data'!D565)),"",IF('Monitor Data'!D565&gt;Statistics!$B$6,"YES","NO"))</f>
        <v/>
      </c>
      <c r="C565" s="23" t="str">
        <f>IF(OR('Monitor Data'!G565="",ISBLANK('Monitor Data'!G565)),"",IF('Monitor Data'!G565&gt;Statistics!$C$6,"YES","NO"))</f>
        <v/>
      </c>
      <c r="D565" s="23" t="str">
        <f>IF(OR('Monitor Data'!J565="",ISBLANK('Monitor Data'!J565)),"",IF('Monitor Data'!J565&gt;Statistics!$D$6,"YES","NO"))</f>
        <v/>
      </c>
      <c r="E565" s="23" t="str">
        <f>IF(OR('Monitor Data'!K565="",ISBLANK('Monitor Data'!K565)),"",IF('Monitor Data'!K565&gt;Statistics!$E$6,"YES","NO"))</f>
        <v/>
      </c>
    </row>
    <row r="566" spans="1:5" x14ac:dyDescent="0.25">
      <c r="A566" s="4">
        <v>44761</v>
      </c>
      <c r="B566" s="23" t="str">
        <f>IF(OR('Monitor Data'!D566="",ISBLANK('Monitor Data'!D566)),"",IF('Monitor Data'!D566&gt;Statistics!$B$6,"YES","NO"))</f>
        <v>NO</v>
      </c>
      <c r="C566" s="23" t="str">
        <f>IF(OR('Monitor Data'!G566="",ISBLANK('Monitor Data'!G566)),"",IF('Monitor Data'!G566&gt;Statistics!$C$6,"YES","NO"))</f>
        <v>NO</v>
      </c>
      <c r="D566" s="23" t="str">
        <f>IF(OR('Monitor Data'!J566="",ISBLANK('Monitor Data'!J566)),"",IF('Monitor Data'!J566&gt;Statistics!$D$6,"YES","NO"))</f>
        <v>NO</v>
      </c>
      <c r="E566" s="23" t="str">
        <f>IF(OR('Monitor Data'!K566="",ISBLANK('Monitor Data'!K566)),"",IF('Monitor Data'!K566&gt;Statistics!$E$6,"YES","NO"))</f>
        <v>NO</v>
      </c>
    </row>
    <row r="567" spans="1:5" x14ac:dyDescent="0.25">
      <c r="A567" s="4">
        <v>44762</v>
      </c>
      <c r="B567" s="23" t="str">
        <f>IF(OR('Monitor Data'!D567="",ISBLANK('Monitor Data'!D567)),"",IF('Monitor Data'!D567&gt;Statistics!$B$6,"YES","NO"))</f>
        <v/>
      </c>
      <c r="C567" s="23" t="str">
        <f>IF(OR('Monitor Data'!G567="",ISBLANK('Monitor Data'!G567)),"",IF('Monitor Data'!G567&gt;Statistics!$C$6,"YES","NO"))</f>
        <v/>
      </c>
      <c r="D567" s="23" t="str">
        <f>IF(OR('Monitor Data'!J567="",ISBLANK('Monitor Data'!J567)),"",IF('Monitor Data'!J567&gt;Statistics!$D$6,"YES","NO"))</f>
        <v/>
      </c>
      <c r="E567" s="23" t="str">
        <f>IF(OR('Monitor Data'!K567="",ISBLANK('Monitor Data'!K567)),"",IF('Monitor Data'!K567&gt;Statistics!$E$6,"YES","NO"))</f>
        <v/>
      </c>
    </row>
    <row r="568" spans="1:5" x14ac:dyDescent="0.25">
      <c r="A568" s="4">
        <v>44763</v>
      </c>
      <c r="B568" s="23" t="str">
        <f>IF(OR('Monitor Data'!D568="",ISBLANK('Monitor Data'!D568)),"",IF('Monitor Data'!D568&gt;Statistics!$B$6,"YES","NO"))</f>
        <v/>
      </c>
      <c r="C568" s="23" t="str">
        <f>IF(OR('Monitor Data'!G568="",ISBLANK('Monitor Data'!G568)),"",IF('Monitor Data'!G568&gt;Statistics!$C$6,"YES","NO"))</f>
        <v/>
      </c>
      <c r="D568" s="23" t="str">
        <f>IF(OR('Monitor Data'!J568="",ISBLANK('Monitor Data'!J568)),"",IF('Monitor Data'!J568&gt;Statistics!$D$6,"YES","NO"))</f>
        <v/>
      </c>
      <c r="E568" s="23" t="str">
        <f>IF(OR('Monitor Data'!K568="",ISBLANK('Monitor Data'!K568)),"",IF('Monitor Data'!K568&gt;Statistics!$E$6,"YES","NO"))</f>
        <v/>
      </c>
    </row>
    <row r="569" spans="1:5" x14ac:dyDescent="0.25">
      <c r="A569" s="4">
        <v>44764</v>
      </c>
      <c r="B569" s="23" t="str">
        <f>IF(OR('Monitor Data'!D569="",ISBLANK('Monitor Data'!D569)),"",IF('Monitor Data'!D569&gt;Statistics!$B$6,"YES","NO"))</f>
        <v>NO</v>
      </c>
      <c r="C569" s="23" t="str">
        <f>IF(OR('Monitor Data'!G569="",ISBLANK('Monitor Data'!G569)),"",IF('Monitor Data'!G569&gt;Statistics!$C$6,"YES","NO"))</f>
        <v>NO</v>
      </c>
      <c r="D569" s="23" t="str">
        <f>IF(OR('Monitor Data'!J569="",ISBLANK('Monitor Data'!J569)),"",IF('Monitor Data'!J569&gt;Statistics!$D$6,"YES","NO"))</f>
        <v>NO</v>
      </c>
      <c r="E569" s="23" t="str">
        <f>IF(OR('Monitor Data'!K569="",ISBLANK('Monitor Data'!K569)),"",IF('Monitor Data'!K569&gt;Statistics!$E$6,"YES","NO"))</f>
        <v>NO</v>
      </c>
    </row>
    <row r="570" spans="1:5" x14ac:dyDescent="0.25">
      <c r="A570" s="4">
        <v>44765</v>
      </c>
      <c r="B570" s="23" t="str">
        <f>IF(OR('Monitor Data'!D570="",ISBLANK('Monitor Data'!D570)),"",IF('Monitor Data'!D570&gt;Statistics!$B$6,"YES","NO"))</f>
        <v/>
      </c>
      <c r="C570" s="23" t="str">
        <f>IF(OR('Monitor Data'!G570="",ISBLANK('Monitor Data'!G570)),"",IF('Monitor Data'!G570&gt;Statistics!$C$6,"YES","NO"))</f>
        <v/>
      </c>
      <c r="D570" s="23" t="str">
        <f>IF(OR('Monitor Data'!J570="",ISBLANK('Monitor Data'!J570)),"",IF('Monitor Data'!J570&gt;Statistics!$D$6,"YES","NO"))</f>
        <v/>
      </c>
      <c r="E570" s="23" t="str">
        <f>IF(OR('Monitor Data'!K570="",ISBLANK('Monitor Data'!K570)),"",IF('Monitor Data'!K570&gt;Statistics!$E$6,"YES","NO"))</f>
        <v/>
      </c>
    </row>
    <row r="571" spans="1:5" x14ac:dyDescent="0.25">
      <c r="A571" s="4">
        <v>44766</v>
      </c>
      <c r="B571" s="23" t="str">
        <f>IF(OR('Monitor Data'!D571="",ISBLANK('Monitor Data'!D571)),"",IF('Monitor Data'!D571&gt;Statistics!$B$6,"YES","NO"))</f>
        <v/>
      </c>
      <c r="C571" s="23" t="str">
        <f>IF(OR('Monitor Data'!G571="",ISBLANK('Monitor Data'!G571)),"",IF('Monitor Data'!G571&gt;Statistics!$C$6,"YES","NO"))</f>
        <v/>
      </c>
      <c r="D571" s="23" t="str">
        <f>IF(OR('Monitor Data'!J571="",ISBLANK('Monitor Data'!J571)),"",IF('Monitor Data'!J571&gt;Statistics!$D$6,"YES","NO"))</f>
        <v/>
      </c>
      <c r="E571" s="23" t="str">
        <f>IF(OR('Monitor Data'!K571="",ISBLANK('Monitor Data'!K571)),"",IF('Monitor Data'!K571&gt;Statistics!$E$6,"YES","NO"))</f>
        <v/>
      </c>
    </row>
    <row r="572" spans="1:5" x14ac:dyDescent="0.25">
      <c r="A572" s="4">
        <v>44767</v>
      </c>
      <c r="B572" s="23" t="str">
        <f>IF(OR('Monitor Data'!D572="",ISBLANK('Monitor Data'!D572)),"",IF('Monitor Data'!D572&gt;Statistics!$B$6,"YES","NO"))</f>
        <v>NO</v>
      </c>
      <c r="C572" s="23" t="str">
        <f>IF(OR('Monitor Data'!G572="",ISBLANK('Monitor Data'!G572)),"",IF('Monitor Data'!G572&gt;Statistics!$C$6,"YES","NO"))</f>
        <v>NO</v>
      </c>
      <c r="D572" s="23" t="str">
        <f>IF(OR('Monitor Data'!J572="",ISBLANK('Monitor Data'!J572)),"",IF('Monitor Data'!J572&gt;Statistics!$D$6,"YES","NO"))</f>
        <v>NO</v>
      </c>
      <c r="E572" s="23" t="str">
        <f>IF(OR('Monitor Data'!K572="",ISBLANK('Monitor Data'!K572)),"",IF('Monitor Data'!K572&gt;Statistics!$E$6,"YES","NO"))</f>
        <v>NO</v>
      </c>
    </row>
    <row r="573" spans="1:5" x14ac:dyDescent="0.25">
      <c r="A573" s="4">
        <v>44768</v>
      </c>
      <c r="B573" s="23" t="str">
        <f>IF(OR('Monitor Data'!D573="",ISBLANK('Monitor Data'!D573)),"",IF('Monitor Data'!D573&gt;Statistics!$B$6,"YES","NO"))</f>
        <v/>
      </c>
      <c r="C573" s="23" t="str">
        <f>IF(OR('Monitor Data'!G573="",ISBLANK('Monitor Data'!G573)),"",IF('Monitor Data'!G573&gt;Statistics!$C$6,"YES","NO"))</f>
        <v/>
      </c>
      <c r="D573" s="23" t="str">
        <f>IF(OR('Monitor Data'!J573="",ISBLANK('Monitor Data'!J573)),"",IF('Monitor Data'!J573&gt;Statistics!$D$6,"YES","NO"))</f>
        <v/>
      </c>
      <c r="E573" s="23" t="str">
        <f>IF(OR('Monitor Data'!K573="",ISBLANK('Monitor Data'!K573)),"",IF('Monitor Data'!K573&gt;Statistics!$E$6,"YES","NO"))</f>
        <v/>
      </c>
    </row>
    <row r="574" spans="1:5" x14ac:dyDescent="0.25">
      <c r="A574" s="4">
        <v>44769</v>
      </c>
      <c r="B574" s="23" t="str">
        <f>IF(OR('Monitor Data'!D574="",ISBLANK('Monitor Data'!D574)),"",IF('Monitor Data'!D574&gt;Statistics!$B$6,"YES","NO"))</f>
        <v/>
      </c>
      <c r="C574" s="23" t="str">
        <f>IF(OR('Monitor Data'!G574="",ISBLANK('Monitor Data'!G574)),"",IF('Monitor Data'!G574&gt;Statistics!$C$6,"YES","NO"))</f>
        <v/>
      </c>
      <c r="D574" s="23" t="str">
        <f>IF(OR('Monitor Data'!J574="",ISBLANK('Monitor Data'!J574)),"",IF('Monitor Data'!J574&gt;Statistics!$D$6,"YES","NO"))</f>
        <v/>
      </c>
      <c r="E574" s="23" t="str">
        <f>IF(OR('Monitor Data'!K574="",ISBLANK('Monitor Data'!K574)),"",IF('Monitor Data'!K574&gt;Statistics!$E$6,"YES","NO"))</f>
        <v/>
      </c>
    </row>
    <row r="575" spans="1:5" x14ac:dyDescent="0.25">
      <c r="A575" s="4">
        <v>44770</v>
      </c>
      <c r="B575" s="23" t="str">
        <f>IF(OR('Monitor Data'!D575="",ISBLANK('Monitor Data'!D575)),"",IF('Monitor Data'!D575&gt;Statistics!$B$6,"YES","NO"))</f>
        <v>NO</v>
      </c>
      <c r="C575" s="23" t="str">
        <f>IF(OR('Monitor Data'!G575="",ISBLANK('Monitor Data'!G575)),"",IF('Monitor Data'!G575&gt;Statistics!$C$6,"YES","NO"))</f>
        <v>NO</v>
      </c>
      <c r="D575" s="23" t="str">
        <f>IF(OR('Monitor Data'!J575="",ISBLANK('Monitor Data'!J575)),"",IF('Monitor Data'!J575&gt;Statistics!$D$6,"YES","NO"))</f>
        <v>NO</v>
      </c>
      <c r="E575" s="23" t="str">
        <f>IF(OR('Monitor Data'!K575="",ISBLANK('Monitor Data'!K575)),"",IF('Monitor Data'!K575&gt;Statistics!$E$6,"YES","NO"))</f>
        <v>NO</v>
      </c>
    </row>
    <row r="576" spans="1:5" x14ac:dyDescent="0.25">
      <c r="A576" s="4">
        <v>44771</v>
      </c>
      <c r="B576" s="23" t="str">
        <f>IF(OR('Monitor Data'!D576="",ISBLANK('Monitor Data'!D576)),"",IF('Monitor Data'!D576&gt;Statistics!$B$6,"YES","NO"))</f>
        <v/>
      </c>
      <c r="C576" s="23" t="str">
        <f>IF(OR('Monitor Data'!G576="",ISBLANK('Monitor Data'!G576)),"",IF('Monitor Data'!G576&gt;Statistics!$C$6,"YES","NO"))</f>
        <v/>
      </c>
      <c r="D576" s="23" t="str">
        <f>IF(OR('Monitor Data'!J576="",ISBLANK('Monitor Data'!J576)),"",IF('Monitor Data'!J576&gt;Statistics!$D$6,"YES","NO"))</f>
        <v/>
      </c>
      <c r="E576" s="23" t="str">
        <f>IF(OR('Monitor Data'!K576="",ISBLANK('Monitor Data'!K576)),"",IF('Monitor Data'!K576&gt;Statistics!$E$6,"YES","NO"))</f>
        <v/>
      </c>
    </row>
    <row r="577" spans="1:5" x14ac:dyDescent="0.25">
      <c r="A577" s="4">
        <v>44772</v>
      </c>
      <c r="B577" s="23" t="str">
        <f>IF(OR('Monitor Data'!D577="",ISBLANK('Monitor Data'!D577)),"",IF('Monitor Data'!D577&gt;Statistics!$B$6,"YES","NO"))</f>
        <v/>
      </c>
      <c r="C577" s="23" t="str">
        <f>IF(OR('Monitor Data'!G577="",ISBLANK('Monitor Data'!G577)),"",IF('Monitor Data'!G577&gt;Statistics!$C$6,"YES","NO"))</f>
        <v/>
      </c>
      <c r="D577" s="23" t="str">
        <f>IF(OR('Monitor Data'!J577="",ISBLANK('Monitor Data'!J577)),"",IF('Monitor Data'!J577&gt;Statistics!$D$6,"YES","NO"))</f>
        <v/>
      </c>
      <c r="E577" s="23" t="str">
        <f>IF(OR('Monitor Data'!K577="",ISBLANK('Monitor Data'!K577)),"",IF('Monitor Data'!K577&gt;Statistics!$E$6,"YES","NO"))</f>
        <v/>
      </c>
    </row>
    <row r="578" spans="1:5" x14ac:dyDescent="0.25">
      <c r="A578" s="4">
        <v>44773</v>
      </c>
      <c r="B578" s="23" t="str">
        <f>IF(OR('Monitor Data'!D578="",ISBLANK('Monitor Data'!D578)),"",IF('Monitor Data'!D578&gt;Statistics!$B$6,"YES","NO"))</f>
        <v>NO</v>
      </c>
      <c r="C578" s="23" t="str">
        <f>IF(OR('Monitor Data'!G578="",ISBLANK('Monitor Data'!G578)),"",IF('Monitor Data'!G578&gt;Statistics!$C$6,"YES","NO"))</f>
        <v>NO</v>
      </c>
      <c r="D578" s="23" t="str">
        <f>IF(OR('Monitor Data'!J578="",ISBLANK('Monitor Data'!J578)),"",IF('Monitor Data'!J578&gt;Statistics!$D$6,"YES","NO"))</f>
        <v>NO</v>
      </c>
      <c r="E578" s="23" t="str">
        <f>IF(OR('Monitor Data'!K578="",ISBLANK('Monitor Data'!K578)),"",IF('Monitor Data'!K578&gt;Statistics!$E$6,"YES","NO"))</f>
        <v>NO</v>
      </c>
    </row>
    <row r="579" spans="1:5" x14ac:dyDescent="0.25">
      <c r="A579" s="4">
        <v>44774</v>
      </c>
      <c r="B579" s="23" t="str">
        <f>IF(OR('Monitor Data'!D579="",ISBLANK('Monitor Data'!D579)),"",IF('Monitor Data'!D579&gt;Statistics!$B$6,"YES","NO"))</f>
        <v/>
      </c>
      <c r="C579" s="23" t="str">
        <f>IF(OR('Monitor Data'!G579="",ISBLANK('Monitor Data'!G579)),"",IF('Monitor Data'!G579&gt;Statistics!$C$6,"YES","NO"))</f>
        <v/>
      </c>
      <c r="D579" s="23" t="str">
        <f>IF(OR('Monitor Data'!J579="",ISBLANK('Monitor Data'!J579)),"",IF('Monitor Data'!J579&gt;Statistics!$D$6,"YES","NO"))</f>
        <v/>
      </c>
      <c r="E579" s="23" t="str">
        <f>IF(OR('Monitor Data'!K579="",ISBLANK('Monitor Data'!K579)),"",IF('Monitor Data'!K579&gt;Statistics!$E$6,"YES","NO"))</f>
        <v/>
      </c>
    </row>
    <row r="580" spans="1:5" x14ac:dyDescent="0.25">
      <c r="A580" s="4">
        <v>44775</v>
      </c>
      <c r="B580" s="23" t="str">
        <f>IF(OR('Monitor Data'!D580="",ISBLANK('Monitor Data'!D580)),"",IF('Monitor Data'!D580&gt;Statistics!$B$6,"YES","NO"))</f>
        <v/>
      </c>
      <c r="C580" s="23" t="str">
        <f>IF(OR('Monitor Data'!G580="",ISBLANK('Monitor Data'!G580)),"",IF('Monitor Data'!G580&gt;Statistics!$C$6,"YES","NO"))</f>
        <v/>
      </c>
      <c r="D580" s="23" t="str">
        <f>IF(OR('Monitor Data'!J580="",ISBLANK('Monitor Data'!J580)),"",IF('Monitor Data'!J580&gt;Statistics!$D$6,"YES","NO"))</f>
        <v/>
      </c>
      <c r="E580" s="23" t="str">
        <f>IF(OR('Monitor Data'!K580="",ISBLANK('Monitor Data'!K580)),"",IF('Monitor Data'!K580&gt;Statistics!$E$6,"YES","NO"))</f>
        <v/>
      </c>
    </row>
    <row r="581" spans="1:5" x14ac:dyDescent="0.25">
      <c r="A581" s="4">
        <v>44776</v>
      </c>
      <c r="B581" s="23" t="str">
        <f>IF(OR('Monitor Data'!D581="",ISBLANK('Monitor Data'!D581)),"",IF('Monitor Data'!D581&gt;Statistics!$B$6,"YES","NO"))</f>
        <v>NO</v>
      </c>
      <c r="C581" s="23" t="str">
        <f>IF(OR('Monitor Data'!G581="",ISBLANK('Monitor Data'!G581)),"",IF('Monitor Data'!G581&gt;Statistics!$C$6,"YES","NO"))</f>
        <v>NO</v>
      </c>
      <c r="D581" s="23" t="str">
        <f>IF(OR('Monitor Data'!J581="",ISBLANK('Monitor Data'!J581)),"",IF('Monitor Data'!J581&gt;Statistics!$D$6,"YES","NO"))</f>
        <v>NO</v>
      </c>
      <c r="E581" s="23" t="str">
        <f>IF(OR('Monitor Data'!K581="",ISBLANK('Monitor Data'!K581)),"",IF('Monitor Data'!K581&gt;Statistics!$E$6,"YES","NO"))</f>
        <v>NO</v>
      </c>
    </row>
    <row r="582" spans="1:5" x14ac:dyDescent="0.25">
      <c r="A582" s="4">
        <v>44777</v>
      </c>
      <c r="B582" s="23" t="str">
        <f>IF(OR('Monitor Data'!D582="",ISBLANK('Monitor Data'!D582)),"",IF('Monitor Data'!D582&gt;Statistics!$B$6,"YES","NO"))</f>
        <v/>
      </c>
      <c r="C582" s="23" t="str">
        <f>IF(OR('Monitor Data'!G582="",ISBLANK('Monitor Data'!G582)),"",IF('Monitor Data'!G582&gt;Statistics!$C$6,"YES","NO"))</f>
        <v/>
      </c>
      <c r="D582" s="23" t="str">
        <f>IF(OR('Monitor Data'!J582="",ISBLANK('Monitor Data'!J582)),"",IF('Monitor Data'!J582&gt;Statistics!$D$6,"YES","NO"))</f>
        <v/>
      </c>
      <c r="E582" s="23" t="str">
        <f>IF(OR('Monitor Data'!K582="",ISBLANK('Monitor Data'!K582)),"",IF('Monitor Data'!K582&gt;Statistics!$E$6,"YES","NO"))</f>
        <v/>
      </c>
    </row>
    <row r="583" spans="1:5" x14ac:dyDescent="0.25">
      <c r="A583" s="4">
        <v>44778</v>
      </c>
      <c r="B583" s="23" t="str">
        <f>IF(OR('Monitor Data'!D583="",ISBLANK('Monitor Data'!D583)),"",IF('Monitor Data'!D583&gt;Statistics!$B$6,"YES","NO"))</f>
        <v/>
      </c>
      <c r="C583" s="23" t="str">
        <f>IF(OR('Monitor Data'!G583="",ISBLANK('Monitor Data'!G583)),"",IF('Monitor Data'!G583&gt;Statistics!$C$6,"YES","NO"))</f>
        <v/>
      </c>
      <c r="D583" s="23" t="str">
        <f>IF(OR('Monitor Data'!J583="",ISBLANK('Monitor Data'!J583)),"",IF('Monitor Data'!J583&gt;Statistics!$D$6,"YES","NO"))</f>
        <v/>
      </c>
      <c r="E583" s="23" t="str">
        <f>IF(OR('Monitor Data'!K583="",ISBLANK('Monitor Data'!K583)),"",IF('Monitor Data'!K583&gt;Statistics!$E$6,"YES","NO"))</f>
        <v/>
      </c>
    </row>
    <row r="584" spans="1:5" x14ac:dyDescent="0.25">
      <c r="A584" s="4">
        <v>44779</v>
      </c>
      <c r="B584" s="23" t="str">
        <f>IF(OR('Monitor Data'!D584="",ISBLANK('Monitor Data'!D584)),"",IF('Monitor Data'!D584&gt;Statistics!$B$6,"YES","NO"))</f>
        <v>NO</v>
      </c>
      <c r="C584" s="23" t="str">
        <f>IF(OR('Monitor Data'!G584="",ISBLANK('Monitor Data'!G584)),"",IF('Monitor Data'!G584&gt;Statistics!$C$6,"YES","NO"))</f>
        <v>NO</v>
      </c>
      <c r="D584" s="23" t="str">
        <f>IF(OR('Monitor Data'!J584="",ISBLANK('Monitor Data'!J584)),"",IF('Monitor Data'!J584&gt;Statistics!$D$6,"YES","NO"))</f>
        <v>NO</v>
      </c>
      <c r="E584" s="23" t="str">
        <f>IF(OR('Monitor Data'!K584="",ISBLANK('Monitor Data'!K584)),"",IF('Monitor Data'!K584&gt;Statistics!$E$6,"YES","NO"))</f>
        <v>NO</v>
      </c>
    </row>
    <row r="585" spans="1:5" x14ac:dyDescent="0.25">
      <c r="A585" s="4">
        <v>44780</v>
      </c>
      <c r="B585" s="23" t="str">
        <f>IF(OR('Monitor Data'!D585="",ISBLANK('Monitor Data'!D585)),"",IF('Monitor Data'!D585&gt;Statistics!$B$6,"YES","NO"))</f>
        <v/>
      </c>
      <c r="C585" s="23" t="str">
        <f>IF(OR('Monitor Data'!G585="",ISBLANK('Monitor Data'!G585)),"",IF('Monitor Data'!G585&gt;Statistics!$C$6,"YES","NO"))</f>
        <v/>
      </c>
      <c r="D585" s="23" t="str">
        <f>IF(OR('Monitor Data'!J585="",ISBLANK('Monitor Data'!J585)),"",IF('Monitor Data'!J585&gt;Statistics!$D$6,"YES","NO"))</f>
        <v/>
      </c>
      <c r="E585" s="23" t="str">
        <f>IF(OR('Monitor Data'!K585="",ISBLANK('Monitor Data'!K585)),"",IF('Monitor Data'!K585&gt;Statistics!$E$6,"YES","NO"))</f>
        <v/>
      </c>
    </row>
    <row r="586" spans="1:5" x14ac:dyDescent="0.25">
      <c r="A586" s="4">
        <v>44781</v>
      </c>
      <c r="B586" s="23" t="str">
        <f>IF(OR('Monitor Data'!D586="",ISBLANK('Monitor Data'!D586)),"",IF('Monitor Data'!D586&gt;Statistics!$B$6,"YES","NO"))</f>
        <v/>
      </c>
      <c r="C586" s="23" t="str">
        <f>IF(OR('Monitor Data'!G586="",ISBLANK('Monitor Data'!G586)),"",IF('Monitor Data'!G586&gt;Statistics!$C$6,"YES","NO"))</f>
        <v/>
      </c>
      <c r="D586" s="23" t="str">
        <f>IF(OR('Monitor Data'!J586="",ISBLANK('Monitor Data'!J586)),"",IF('Monitor Data'!J586&gt;Statistics!$D$6,"YES","NO"))</f>
        <v/>
      </c>
      <c r="E586" s="23" t="str">
        <f>IF(OR('Monitor Data'!K586="",ISBLANK('Monitor Data'!K586)),"",IF('Monitor Data'!K586&gt;Statistics!$E$6,"YES","NO"))</f>
        <v/>
      </c>
    </row>
    <row r="587" spans="1:5" x14ac:dyDescent="0.25">
      <c r="A587" s="4">
        <v>44782</v>
      </c>
      <c r="B587" s="23" t="str">
        <f>IF(OR('Monitor Data'!D587="",ISBLANK('Monitor Data'!D587)),"",IF('Monitor Data'!D587&gt;Statistics!$B$6,"YES","NO"))</f>
        <v>NO</v>
      </c>
      <c r="C587" s="23" t="str">
        <f>IF(OR('Monitor Data'!G587="",ISBLANK('Monitor Data'!G587)),"",IF('Monitor Data'!G587&gt;Statistics!$C$6,"YES","NO"))</f>
        <v>NO</v>
      </c>
      <c r="D587" s="23" t="str">
        <f>IF(OR('Monitor Data'!J587="",ISBLANK('Monitor Data'!J587)),"",IF('Monitor Data'!J587&gt;Statistics!$D$6,"YES","NO"))</f>
        <v>NO</v>
      </c>
      <c r="E587" s="23" t="str">
        <f>IF(OR('Monitor Data'!K587="",ISBLANK('Monitor Data'!K587)),"",IF('Monitor Data'!K587&gt;Statistics!$E$6,"YES","NO"))</f>
        <v>NO</v>
      </c>
    </row>
    <row r="588" spans="1:5" x14ac:dyDescent="0.25">
      <c r="A588" s="4">
        <v>44783</v>
      </c>
      <c r="B588" s="23" t="str">
        <f>IF(OR('Monitor Data'!D588="",ISBLANK('Monitor Data'!D588)),"",IF('Monitor Data'!D588&gt;Statistics!$B$6,"YES","NO"))</f>
        <v/>
      </c>
      <c r="C588" s="23" t="str">
        <f>IF(OR('Monitor Data'!G588="",ISBLANK('Monitor Data'!G588)),"",IF('Monitor Data'!G588&gt;Statistics!$C$6,"YES","NO"))</f>
        <v/>
      </c>
      <c r="D588" s="23" t="str">
        <f>IF(OR('Monitor Data'!J588="",ISBLANK('Monitor Data'!J588)),"",IF('Monitor Data'!J588&gt;Statistics!$D$6,"YES","NO"))</f>
        <v/>
      </c>
      <c r="E588" s="23" t="str">
        <f>IF(OR('Monitor Data'!K588="",ISBLANK('Monitor Data'!K588)),"",IF('Monitor Data'!K588&gt;Statistics!$E$6,"YES","NO"))</f>
        <v/>
      </c>
    </row>
    <row r="589" spans="1:5" x14ac:dyDescent="0.25">
      <c r="A589" s="4">
        <v>44784</v>
      </c>
      <c r="B589" s="23" t="str">
        <f>IF(OR('Monitor Data'!D589="",ISBLANK('Monitor Data'!D589)),"",IF('Monitor Data'!D589&gt;Statistics!$B$6,"YES","NO"))</f>
        <v/>
      </c>
      <c r="C589" s="23" t="str">
        <f>IF(OR('Monitor Data'!G589="",ISBLANK('Monitor Data'!G589)),"",IF('Monitor Data'!G589&gt;Statistics!$C$6,"YES","NO"))</f>
        <v/>
      </c>
      <c r="D589" s="23" t="str">
        <f>IF(OR('Monitor Data'!J589="",ISBLANK('Monitor Data'!J589)),"",IF('Monitor Data'!J589&gt;Statistics!$D$6,"YES","NO"))</f>
        <v/>
      </c>
      <c r="E589" s="23" t="str">
        <f>IF(OR('Monitor Data'!K589="",ISBLANK('Monitor Data'!K589)),"",IF('Monitor Data'!K589&gt;Statistics!$E$6,"YES","NO"))</f>
        <v/>
      </c>
    </row>
    <row r="590" spans="1:5" x14ac:dyDescent="0.25">
      <c r="A590" s="4">
        <v>44785</v>
      </c>
      <c r="B590" s="23" t="str">
        <f>IF(OR('Monitor Data'!D590="",ISBLANK('Monitor Data'!D590)),"",IF('Monitor Data'!D590&gt;Statistics!$B$6,"YES","NO"))</f>
        <v>NO</v>
      </c>
      <c r="C590" s="23" t="str">
        <f>IF(OR('Monitor Data'!G590="",ISBLANK('Monitor Data'!G590)),"",IF('Monitor Data'!G590&gt;Statistics!$C$6,"YES","NO"))</f>
        <v>NO</v>
      </c>
      <c r="D590" s="23" t="str">
        <f>IF(OR('Monitor Data'!J590="",ISBLANK('Monitor Data'!J590)),"",IF('Monitor Data'!J590&gt;Statistics!$D$6,"YES","NO"))</f>
        <v>NO</v>
      </c>
      <c r="E590" s="23" t="str">
        <f>IF(OR('Monitor Data'!K590="",ISBLANK('Monitor Data'!K590)),"",IF('Monitor Data'!K590&gt;Statistics!$E$6,"YES","NO"))</f>
        <v>NO</v>
      </c>
    </row>
    <row r="591" spans="1:5" x14ac:dyDescent="0.25">
      <c r="A591" s="4">
        <v>44786</v>
      </c>
      <c r="B591" s="23" t="str">
        <f>IF(OR('Monitor Data'!D591="",ISBLANK('Monitor Data'!D591)),"",IF('Monitor Data'!D591&gt;Statistics!$B$6,"YES","NO"))</f>
        <v/>
      </c>
      <c r="C591" s="23" t="str">
        <f>IF(OR('Monitor Data'!G591="",ISBLANK('Monitor Data'!G591)),"",IF('Monitor Data'!G591&gt;Statistics!$C$6,"YES","NO"))</f>
        <v/>
      </c>
      <c r="D591" s="23" t="str">
        <f>IF(OR('Monitor Data'!J591="",ISBLANK('Monitor Data'!J591)),"",IF('Monitor Data'!J591&gt;Statistics!$D$6,"YES","NO"))</f>
        <v/>
      </c>
      <c r="E591" s="23" t="str">
        <f>IF(OR('Monitor Data'!K591="",ISBLANK('Monitor Data'!K591)),"",IF('Monitor Data'!K591&gt;Statistics!$E$6,"YES","NO"))</f>
        <v/>
      </c>
    </row>
    <row r="592" spans="1:5" x14ac:dyDescent="0.25">
      <c r="A592" s="4">
        <v>44787</v>
      </c>
      <c r="B592" s="23" t="str">
        <f>IF(OR('Monitor Data'!D592="",ISBLANK('Monitor Data'!D592)),"",IF('Monitor Data'!D592&gt;Statistics!$B$6,"YES","NO"))</f>
        <v/>
      </c>
      <c r="C592" s="23" t="str">
        <f>IF(OR('Monitor Data'!G592="",ISBLANK('Monitor Data'!G592)),"",IF('Monitor Data'!G592&gt;Statistics!$C$6,"YES","NO"))</f>
        <v/>
      </c>
      <c r="D592" s="23" t="str">
        <f>IF(OR('Monitor Data'!J592="",ISBLANK('Monitor Data'!J592)),"",IF('Monitor Data'!J592&gt;Statistics!$D$6,"YES","NO"))</f>
        <v/>
      </c>
      <c r="E592" s="23" t="str">
        <f>IF(OR('Monitor Data'!K592="",ISBLANK('Monitor Data'!K592)),"",IF('Monitor Data'!K592&gt;Statistics!$E$6,"YES","NO"))</f>
        <v/>
      </c>
    </row>
    <row r="593" spans="1:5" x14ac:dyDescent="0.25">
      <c r="A593" s="4">
        <v>44788</v>
      </c>
      <c r="B593" s="23" t="str">
        <f>IF(OR('Monitor Data'!D593="",ISBLANK('Monitor Data'!D593)),"",IF('Monitor Data'!D593&gt;Statistics!$B$6,"YES","NO"))</f>
        <v>NO</v>
      </c>
      <c r="C593" s="23" t="str">
        <f>IF(OR('Monitor Data'!G593="",ISBLANK('Monitor Data'!G593)),"",IF('Monitor Data'!G593&gt;Statistics!$C$6,"YES","NO"))</f>
        <v>NO</v>
      </c>
      <c r="D593" s="23" t="str">
        <f>IF(OR('Monitor Data'!J593="",ISBLANK('Monitor Data'!J593)),"",IF('Monitor Data'!J593&gt;Statistics!$D$6,"YES","NO"))</f>
        <v>NO</v>
      </c>
      <c r="E593" s="23" t="str">
        <f>IF(OR('Monitor Data'!K593="",ISBLANK('Monitor Data'!K593)),"",IF('Monitor Data'!K593&gt;Statistics!$E$6,"YES","NO"))</f>
        <v>NO</v>
      </c>
    </row>
    <row r="594" spans="1:5" x14ac:dyDescent="0.25">
      <c r="A594" s="4">
        <v>44789</v>
      </c>
      <c r="B594" s="23" t="str">
        <f>IF(OR('Monitor Data'!D594="",ISBLANK('Monitor Data'!D594)),"",IF('Monitor Data'!D594&gt;Statistics!$B$6,"YES","NO"))</f>
        <v/>
      </c>
      <c r="C594" s="23" t="str">
        <f>IF(OR('Monitor Data'!G594="",ISBLANK('Monitor Data'!G594)),"",IF('Monitor Data'!G594&gt;Statistics!$C$6,"YES","NO"))</f>
        <v/>
      </c>
      <c r="D594" s="23" t="str">
        <f>IF(OR('Monitor Data'!J594="",ISBLANK('Monitor Data'!J594)),"",IF('Monitor Data'!J594&gt;Statistics!$D$6,"YES","NO"))</f>
        <v/>
      </c>
      <c r="E594" s="23" t="str">
        <f>IF(OR('Monitor Data'!K594="",ISBLANK('Monitor Data'!K594)),"",IF('Monitor Data'!K594&gt;Statistics!$E$6,"YES","NO"))</f>
        <v/>
      </c>
    </row>
    <row r="595" spans="1:5" x14ac:dyDescent="0.25">
      <c r="A595" s="4">
        <v>44790</v>
      </c>
      <c r="B595" s="23" t="str">
        <f>IF(OR('Monitor Data'!D595="",ISBLANK('Monitor Data'!D595)),"",IF('Monitor Data'!D595&gt;Statistics!$B$6,"YES","NO"))</f>
        <v/>
      </c>
      <c r="C595" s="23" t="str">
        <f>IF(OR('Monitor Data'!G595="",ISBLANK('Monitor Data'!G595)),"",IF('Monitor Data'!G595&gt;Statistics!$C$6,"YES","NO"))</f>
        <v/>
      </c>
      <c r="D595" s="23" t="str">
        <f>IF(OR('Monitor Data'!J595="",ISBLANK('Monitor Data'!J595)),"",IF('Monitor Data'!J595&gt;Statistics!$D$6,"YES","NO"))</f>
        <v/>
      </c>
      <c r="E595" s="23" t="str">
        <f>IF(OR('Monitor Data'!K595="",ISBLANK('Monitor Data'!K595)),"",IF('Monitor Data'!K595&gt;Statistics!$E$6,"YES","NO"))</f>
        <v/>
      </c>
    </row>
    <row r="596" spans="1:5" x14ac:dyDescent="0.25">
      <c r="A596" s="4">
        <v>44791</v>
      </c>
      <c r="B596" s="23" t="str">
        <f>IF(OR('Monitor Data'!D596="",ISBLANK('Monitor Data'!D596)),"",IF('Monitor Data'!D596&gt;Statistics!$B$6,"YES","NO"))</f>
        <v>NO</v>
      </c>
      <c r="C596" s="23" t="str">
        <f>IF(OR('Monitor Data'!G596="",ISBLANK('Monitor Data'!G596)),"",IF('Monitor Data'!G596&gt;Statistics!$C$6,"YES","NO"))</f>
        <v>NO</v>
      </c>
      <c r="D596" s="23" t="str">
        <f>IF(OR('Monitor Data'!J596="",ISBLANK('Monitor Data'!J596)),"",IF('Monitor Data'!J596&gt;Statistics!$D$6,"YES","NO"))</f>
        <v>NO</v>
      </c>
      <c r="E596" s="23" t="str">
        <f>IF(OR('Monitor Data'!K596="",ISBLANK('Monitor Data'!K596)),"",IF('Monitor Data'!K596&gt;Statistics!$E$6,"YES","NO"))</f>
        <v>NO</v>
      </c>
    </row>
    <row r="597" spans="1:5" x14ac:dyDescent="0.25">
      <c r="A597" s="4">
        <v>44792</v>
      </c>
      <c r="B597" s="23" t="str">
        <f>IF(OR('Monitor Data'!D597="",ISBLANK('Monitor Data'!D597)),"",IF('Monitor Data'!D597&gt;Statistics!$B$6,"YES","NO"))</f>
        <v/>
      </c>
      <c r="C597" s="23" t="str">
        <f>IF(OR('Monitor Data'!G597="",ISBLANK('Monitor Data'!G597)),"",IF('Monitor Data'!G597&gt;Statistics!$C$6,"YES","NO"))</f>
        <v/>
      </c>
      <c r="D597" s="23" t="str">
        <f>IF(OR('Monitor Data'!J597="",ISBLANK('Monitor Data'!J597)),"",IF('Monitor Data'!J597&gt;Statistics!$D$6,"YES","NO"))</f>
        <v/>
      </c>
      <c r="E597" s="23" t="str">
        <f>IF(OR('Monitor Data'!K597="",ISBLANK('Monitor Data'!K597)),"",IF('Monitor Data'!K597&gt;Statistics!$E$6,"YES","NO"))</f>
        <v/>
      </c>
    </row>
    <row r="598" spans="1:5" x14ac:dyDescent="0.25">
      <c r="A598" s="4">
        <v>44793</v>
      </c>
      <c r="B598" s="23" t="str">
        <f>IF(OR('Monitor Data'!D598="",ISBLANK('Monitor Data'!D598)),"",IF('Monitor Data'!D598&gt;Statistics!$B$6,"YES","NO"))</f>
        <v/>
      </c>
      <c r="C598" s="23" t="str">
        <f>IF(OR('Monitor Data'!G598="",ISBLANK('Monitor Data'!G598)),"",IF('Monitor Data'!G598&gt;Statistics!$C$6,"YES","NO"))</f>
        <v/>
      </c>
      <c r="D598" s="23" t="str">
        <f>IF(OR('Monitor Data'!J598="",ISBLANK('Monitor Data'!J598)),"",IF('Monitor Data'!J598&gt;Statistics!$D$6,"YES","NO"))</f>
        <v/>
      </c>
      <c r="E598" s="23" t="str">
        <f>IF(OR('Monitor Data'!K598="",ISBLANK('Monitor Data'!K598)),"",IF('Monitor Data'!K598&gt;Statistics!$E$6,"YES","NO"))</f>
        <v/>
      </c>
    </row>
    <row r="599" spans="1:5" x14ac:dyDescent="0.25">
      <c r="A599" s="4">
        <v>44794</v>
      </c>
      <c r="B599" s="23" t="str">
        <f>IF(OR('Monitor Data'!D599="",ISBLANK('Monitor Data'!D599)),"",IF('Monitor Data'!D599&gt;Statistics!$B$6,"YES","NO"))</f>
        <v>NO</v>
      </c>
      <c r="C599" s="23" t="str">
        <f>IF(OR('Monitor Data'!G599="",ISBLANK('Monitor Data'!G599)),"",IF('Monitor Data'!G599&gt;Statistics!$C$6,"YES","NO"))</f>
        <v>NO</v>
      </c>
      <c r="D599" s="23" t="str">
        <f>IF(OR('Monitor Data'!J599="",ISBLANK('Monitor Data'!J599)),"",IF('Monitor Data'!J599&gt;Statistics!$D$6,"YES","NO"))</f>
        <v>NO</v>
      </c>
      <c r="E599" s="23" t="str">
        <f>IF(OR('Monitor Data'!K599="",ISBLANK('Monitor Data'!K599)),"",IF('Monitor Data'!K599&gt;Statistics!$E$6,"YES","NO"))</f>
        <v>NO</v>
      </c>
    </row>
    <row r="600" spans="1:5" x14ac:dyDescent="0.25">
      <c r="A600" s="4">
        <v>44795</v>
      </c>
      <c r="B600" s="23" t="str">
        <f>IF(OR('Monitor Data'!D600="",ISBLANK('Monitor Data'!D600)),"",IF('Monitor Data'!D600&gt;Statistics!$B$6,"YES","NO"))</f>
        <v/>
      </c>
      <c r="C600" s="23" t="str">
        <f>IF(OR('Monitor Data'!G600="",ISBLANK('Monitor Data'!G600)),"",IF('Monitor Data'!G600&gt;Statistics!$C$6,"YES","NO"))</f>
        <v/>
      </c>
      <c r="D600" s="23" t="str">
        <f>IF(OR('Monitor Data'!J600="",ISBLANK('Monitor Data'!J600)),"",IF('Monitor Data'!J600&gt;Statistics!$D$6,"YES","NO"))</f>
        <v/>
      </c>
      <c r="E600" s="23" t="str">
        <f>IF(OR('Monitor Data'!K600="",ISBLANK('Monitor Data'!K600)),"",IF('Monitor Data'!K600&gt;Statistics!$E$6,"YES","NO"))</f>
        <v/>
      </c>
    </row>
    <row r="601" spans="1:5" x14ac:dyDescent="0.25">
      <c r="A601" s="4">
        <v>44796</v>
      </c>
      <c r="B601" s="23" t="str">
        <f>IF(OR('Monitor Data'!D601="",ISBLANK('Monitor Data'!D601)),"",IF('Monitor Data'!D601&gt;Statistics!$B$6,"YES","NO"))</f>
        <v/>
      </c>
      <c r="C601" s="23" t="str">
        <f>IF(OR('Monitor Data'!G601="",ISBLANK('Monitor Data'!G601)),"",IF('Monitor Data'!G601&gt;Statistics!$C$6,"YES","NO"))</f>
        <v/>
      </c>
      <c r="D601" s="23" t="str">
        <f>IF(OR('Monitor Data'!J601="",ISBLANK('Monitor Data'!J601)),"",IF('Monitor Data'!J601&gt;Statistics!$D$6,"YES","NO"))</f>
        <v/>
      </c>
      <c r="E601" s="23" t="str">
        <f>IF(OR('Monitor Data'!K601="",ISBLANK('Monitor Data'!K601)),"",IF('Monitor Data'!K601&gt;Statistics!$E$6,"YES","NO"))</f>
        <v/>
      </c>
    </row>
    <row r="602" spans="1:5" x14ac:dyDescent="0.25">
      <c r="A602" s="4">
        <v>44797</v>
      </c>
      <c r="B602" s="23" t="str">
        <f>IF(OR('Monitor Data'!D602="",ISBLANK('Monitor Data'!D602)),"",IF('Monitor Data'!D602&gt;Statistics!$B$6,"YES","NO"))</f>
        <v>NO</v>
      </c>
      <c r="C602" s="23" t="str">
        <f>IF(OR('Monitor Data'!G602="",ISBLANK('Monitor Data'!G602)),"",IF('Monitor Data'!G602&gt;Statistics!$C$6,"YES","NO"))</f>
        <v>NO</v>
      </c>
      <c r="D602" s="23" t="str">
        <f>IF(OR('Monitor Data'!J602="",ISBLANK('Monitor Data'!J602)),"",IF('Monitor Data'!J602&gt;Statistics!$D$6,"YES","NO"))</f>
        <v>NO</v>
      </c>
      <c r="E602" s="23" t="str">
        <f>IF(OR('Monitor Data'!K602="",ISBLANK('Monitor Data'!K602)),"",IF('Monitor Data'!K602&gt;Statistics!$E$6,"YES","NO"))</f>
        <v>NO</v>
      </c>
    </row>
    <row r="603" spans="1:5" x14ac:dyDescent="0.25">
      <c r="A603" s="4">
        <v>44798</v>
      </c>
      <c r="B603" s="23" t="str">
        <f>IF(OR('Monitor Data'!D603="",ISBLANK('Monitor Data'!D603)),"",IF('Monitor Data'!D603&gt;Statistics!$B$6,"YES","NO"))</f>
        <v/>
      </c>
      <c r="C603" s="23" t="str">
        <f>IF(OR('Monitor Data'!G603="",ISBLANK('Monitor Data'!G603)),"",IF('Monitor Data'!G603&gt;Statistics!$C$6,"YES","NO"))</f>
        <v/>
      </c>
      <c r="D603" s="23" t="str">
        <f>IF(OR('Monitor Data'!J603="",ISBLANK('Monitor Data'!J603)),"",IF('Monitor Data'!J603&gt;Statistics!$D$6,"YES","NO"))</f>
        <v/>
      </c>
      <c r="E603" s="23" t="str">
        <f>IF(OR('Monitor Data'!K603="",ISBLANK('Monitor Data'!K603)),"",IF('Monitor Data'!K603&gt;Statistics!$E$6,"YES","NO"))</f>
        <v/>
      </c>
    </row>
    <row r="604" spans="1:5" x14ac:dyDescent="0.25">
      <c r="A604" s="4">
        <v>44799</v>
      </c>
      <c r="B604" s="23" t="str">
        <f>IF(OR('Monitor Data'!D604="",ISBLANK('Monitor Data'!D604)),"",IF('Monitor Data'!D604&gt;Statistics!$B$6,"YES","NO"))</f>
        <v/>
      </c>
      <c r="C604" s="23" t="str">
        <f>IF(OR('Monitor Data'!G604="",ISBLANK('Monitor Data'!G604)),"",IF('Monitor Data'!G604&gt;Statistics!$C$6,"YES","NO"))</f>
        <v/>
      </c>
      <c r="D604" s="23" t="str">
        <f>IF(OR('Monitor Data'!J604="",ISBLANK('Monitor Data'!J604)),"",IF('Monitor Data'!J604&gt;Statistics!$D$6,"YES","NO"))</f>
        <v/>
      </c>
      <c r="E604" s="23" t="str">
        <f>IF(OR('Monitor Data'!K604="",ISBLANK('Monitor Data'!K604)),"",IF('Monitor Data'!K604&gt;Statistics!$E$6,"YES","NO"))</f>
        <v/>
      </c>
    </row>
    <row r="605" spans="1:5" x14ac:dyDescent="0.25">
      <c r="A605" s="4">
        <v>44800</v>
      </c>
      <c r="B605" s="23" t="str">
        <f>IF(OR('Monitor Data'!D605="",ISBLANK('Monitor Data'!D605)),"",IF('Monitor Data'!D605&gt;Statistics!$B$6,"YES","NO"))</f>
        <v>NO</v>
      </c>
      <c r="C605" s="23" t="str">
        <f>IF(OR('Monitor Data'!G605="",ISBLANK('Monitor Data'!G605)),"",IF('Monitor Data'!G605&gt;Statistics!$C$6,"YES","NO"))</f>
        <v>NO</v>
      </c>
      <c r="D605" s="23" t="str">
        <f>IF(OR('Monitor Data'!J605="",ISBLANK('Monitor Data'!J605)),"",IF('Monitor Data'!J605&gt;Statistics!$D$6,"YES","NO"))</f>
        <v>NO</v>
      </c>
      <c r="E605" s="23" t="str">
        <f>IF(OR('Monitor Data'!K605="",ISBLANK('Monitor Data'!K605)),"",IF('Monitor Data'!K605&gt;Statistics!$E$6,"YES","NO"))</f>
        <v>NO</v>
      </c>
    </row>
    <row r="606" spans="1:5" x14ac:dyDescent="0.25">
      <c r="A606" s="4">
        <v>44801</v>
      </c>
      <c r="B606" s="23" t="str">
        <f>IF(OR('Monitor Data'!D606="",ISBLANK('Monitor Data'!D606)),"",IF('Monitor Data'!D606&gt;Statistics!$B$6,"YES","NO"))</f>
        <v/>
      </c>
      <c r="C606" s="23" t="str">
        <f>IF(OR('Monitor Data'!G606="",ISBLANK('Monitor Data'!G606)),"",IF('Monitor Data'!G606&gt;Statistics!$C$6,"YES","NO"))</f>
        <v/>
      </c>
      <c r="D606" s="23" t="str">
        <f>IF(OR('Monitor Data'!J606="",ISBLANK('Monitor Data'!J606)),"",IF('Monitor Data'!J606&gt;Statistics!$D$6,"YES","NO"))</f>
        <v/>
      </c>
      <c r="E606" s="23" t="str">
        <f>IF(OR('Monitor Data'!K606="",ISBLANK('Monitor Data'!K606)),"",IF('Monitor Data'!K606&gt;Statistics!$E$6,"YES","NO"))</f>
        <v/>
      </c>
    </row>
    <row r="607" spans="1:5" x14ac:dyDescent="0.25">
      <c r="A607" s="4">
        <v>44802</v>
      </c>
      <c r="B607" s="23" t="str">
        <f>IF(OR('Monitor Data'!D607="",ISBLANK('Monitor Data'!D607)),"",IF('Monitor Data'!D607&gt;Statistics!$B$6,"YES","NO"))</f>
        <v/>
      </c>
      <c r="C607" s="23" t="str">
        <f>IF(OR('Monitor Data'!G607="",ISBLANK('Monitor Data'!G607)),"",IF('Monitor Data'!G607&gt;Statistics!$C$6,"YES","NO"))</f>
        <v/>
      </c>
      <c r="D607" s="23" t="str">
        <f>IF(OR('Monitor Data'!J607="",ISBLANK('Monitor Data'!J607)),"",IF('Monitor Data'!J607&gt;Statistics!$D$6,"YES","NO"))</f>
        <v/>
      </c>
      <c r="E607" s="23" t="str">
        <f>IF(OR('Monitor Data'!K607="",ISBLANK('Monitor Data'!K607)),"",IF('Monitor Data'!K607&gt;Statistics!$E$6,"YES","NO"))</f>
        <v/>
      </c>
    </row>
    <row r="608" spans="1:5" x14ac:dyDescent="0.25">
      <c r="A608" s="4">
        <v>44803</v>
      </c>
      <c r="B608" s="23" t="str">
        <f>IF(OR('Monitor Data'!D608="",ISBLANK('Monitor Data'!D608)),"",IF('Monitor Data'!D608&gt;Statistics!$B$6,"YES","NO"))</f>
        <v>NO</v>
      </c>
      <c r="C608" s="23" t="str">
        <f>IF(OR('Monitor Data'!G608="",ISBLANK('Monitor Data'!G608)),"",IF('Monitor Data'!G608&gt;Statistics!$C$6,"YES","NO"))</f>
        <v>NO</v>
      </c>
      <c r="D608" s="23" t="str">
        <f>IF(OR('Monitor Data'!J608="",ISBLANK('Monitor Data'!J608)),"",IF('Monitor Data'!J608&gt;Statistics!$D$6,"YES","NO"))</f>
        <v>NO</v>
      </c>
      <c r="E608" s="23" t="str">
        <f>IF(OR('Monitor Data'!K608="",ISBLANK('Monitor Data'!K608)),"",IF('Monitor Data'!K608&gt;Statistics!$E$6,"YES","NO"))</f>
        <v>YES</v>
      </c>
    </row>
    <row r="609" spans="1:5" x14ac:dyDescent="0.25">
      <c r="A609" s="4">
        <v>44804</v>
      </c>
      <c r="B609" s="23" t="str">
        <f>IF(OR('Monitor Data'!D609="",ISBLANK('Monitor Data'!D609)),"",IF('Monitor Data'!D609&gt;Statistics!$B$6,"YES","NO"))</f>
        <v/>
      </c>
      <c r="C609" s="23" t="str">
        <f>IF(OR('Monitor Data'!G609="",ISBLANK('Monitor Data'!G609)),"",IF('Monitor Data'!G609&gt;Statistics!$C$6,"YES","NO"))</f>
        <v/>
      </c>
      <c r="D609" s="23" t="str">
        <f>IF(OR('Monitor Data'!J609="",ISBLANK('Monitor Data'!J609)),"",IF('Monitor Data'!J609&gt;Statistics!$D$6,"YES","NO"))</f>
        <v/>
      </c>
      <c r="E609" s="23" t="str">
        <f>IF(OR('Monitor Data'!K609="",ISBLANK('Monitor Data'!K609)),"",IF('Monitor Data'!K609&gt;Statistics!$E$6,"YES","NO"))</f>
        <v/>
      </c>
    </row>
    <row r="610" spans="1:5" x14ac:dyDescent="0.25">
      <c r="A610" s="4">
        <v>44805</v>
      </c>
      <c r="B610" s="23" t="str">
        <f>IF(OR('Monitor Data'!D610="",ISBLANK('Monitor Data'!D610)),"",IF('Monitor Data'!D610&gt;Statistics!$B$6,"YES","NO"))</f>
        <v/>
      </c>
      <c r="C610" s="23" t="str">
        <f>IF(OR('Monitor Data'!G610="",ISBLANK('Monitor Data'!G610)),"",IF('Monitor Data'!G610&gt;Statistics!$C$6,"YES","NO"))</f>
        <v/>
      </c>
      <c r="D610" s="23" t="str">
        <f>IF(OR('Monitor Data'!J610="",ISBLANK('Monitor Data'!J610)),"",IF('Monitor Data'!J610&gt;Statistics!$D$6,"YES","NO"))</f>
        <v/>
      </c>
      <c r="E610" s="23" t="str">
        <f>IF(OR('Monitor Data'!K610="",ISBLANK('Monitor Data'!K610)),"",IF('Monitor Data'!K610&gt;Statistics!$E$6,"YES","NO"))</f>
        <v/>
      </c>
    </row>
    <row r="611" spans="1:5" x14ac:dyDescent="0.25">
      <c r="A611" s="4">
        <v>44806</v>
      </c>
      <c r="B611" s="23" t="str">
        <f>IF(OR('Monitor Data'!D611="",ISBLANK('Monitor Data'!D611)),"",IF('Monitor Data'!D611&gt;Statistics!$B$6,"YES","NO"))</f>
        <v>NO</v>
      </c>
      <c r="C611" s="23" t="str">
        <f>IF(OR('Monitor Data'!G611="",ISBLANK('Monitor Data'!G611)),"",IF('Monitor Data'!G611&gt;Statistics!$C$6,"YES","NO"))</f>
        <v>NO</v>
      </c>
      <c r="D611" s="23" t="str">
        <f>IF(OR('Monitor Data'!J611="",ISBLANK('Monitor Data'!J611)),"",IF('Monitor Data'!J611&gt;Statistics!$D$6,"YES","NO"))</f>
        <v>NO</v>
      </c>
      <c r="E611" s="23" t="str">
        <f>IF(OR('Monitor Data'!K611="",ISBLANK('Monitor Data'!K611)),"",IF('Monitor Data'!K611&gt;Statistics!$E$6,"YES","NO"))</f>
        <v>NO</v>
      </c>
    </row>
    <row r="612" spans="1:5" x14ac:dyDescent="0.25">
      <c r="A612" s="4">
        <v>44807</v>
      </c>
      <c r="B612" s="23" t="str">
        <f>IF(OR('Monitor Data'!D612="",ISBLANK('Monitor Data'!D612)),"",IF('Monitor Data'!D612&gt;Statistics!$B$6,"YES","NO"))</f>
        <v/>
      </c>
      <c r="C612" s="23" t="str">
        <f>IF(OR('Monitor Data'!G612="",ISBLANK('Monitor Data'!G612)),"",IF('Monitor Data'!G612&gt;Statistics!$C$6,"YES","NO"))</f>
        <v/>
      </c>
      <c r="D612" s="23" t="str">
        <f>IF(OR('Monitor Data'!J612="",ISBLANK('Monitor Data'!J612)),"",IF('Monitor Data'!J612&gt;Statistics!$D$6,"YES","NO"))</f>
        <v/>
      </c>
      <c r="E612" s="23" t="str">
        <f>IF(OR('Monitor Data'!K612="",ISBLANK('Monitor Data'!K612)),"",IF('Monitor Data'!K612&gt;Statistics!$E$6,"YES","NO"))</f>
        <v/>
      </c>
    </row>
    <row r="613" spans="1:5" x14ac:dyDescent="0.25">
      <c r="A613" s="4">
        <v>44808</v>
      </c>
      <c r="B613" s="23" t="str">
        <f>IF(OR('Monitor Data'!D613="",ISBLANK('Monitor Data'!D613)),"",IF('Monitor Data'!D613&gt;Statistics!$B$6,"YES","NO"))</f>
        <v/>
      </c>
      <c r="C613" s="23" t="str">
        <f>IF(OR('Monitor Data'!G613="",ISBLANK('Monitor Data'!G613)),"",IF('Monitor Data'!G613&gt;Statistics!$C$6,"YES","NO"))</f>
        <v/>
      </c>
      <c r="D613" s="23" t="str">
        <f>IF(OR('Monitor Data'!J613="",ISBLANK('Monitor Data'!J613)),"",IF('Monitor Data'!J613&gt;Statistics!$D$6,"YES","NO"))</f>
        <v/>
      </c>
      <c r="E613" s="23" t="str">
        <f>IF(OR('Monitor Data'!K613="",ISBLANK('Monitor Data'!K613)),"",IF('Monitor Data'!K613&gt;Statistics!$E$6,"YES","NO"))</f>
        <v/>
      </c>
    </row>
    <row r="614" spans="1:5" x14ac:dyDescent="0.25">
      <c r="A614" s="4">
        <v>44809</v>
      </c>
      <c r="B614" s="23" t="str">
        <f>IF(OR('Monitor Data'!D614="",ISBLANK('Monitor Data'!D614)),"",IF('Monitor Data'!D614&gt;Statistics!$B$6,"YES","NO"))</f>
        <v>NO</v>
      </c>
      <c r="C614" s="23" t="str">
        <f>IF(OR('Monitor Data'!G614="",ISBLANK('Monitor Data'!G614)),"",IF('Monitor Data'!G614&gt;Statistics!$C$6,"YES","NO"))</f>
        <v>NO</v>
      </c>
      <c r="D614" s="23" t="str">
        <f>IF(OR('Monitor Data'!J614="",ISBLANK('Monitor Data'!J614)),"",IF('Monitor Data'!J614&gt;Statistics!$D$6,"YES","NO"))</f>
        <v>NO</v>
      </c>
      <c r="E614" s="23" t="str">
        <f>IF(OR('Monitor Data'!K614="",ISBLANK('Monitor Data'!K614)),"",IF('Monitor Data'!K614&gt;Statistics!$E$6,"YES","NO"))</f>
        <v>NO</v>
      </c>
    </row>
    <row r="615" spans="1:5" x14ac:dyDescent="0.25">
      <c r="A615" s="4">
        <v>44810</v>
      </c>
      <c r="B615" s="23" t="str">
        <f>IF(OR('Monitor Data'!D615="",ISBLANK('Monitor Data'!D615)),"",IF('Monitor Data'!D615&gt;Statistics!$B$6,"YES","NO"))</f>
        <v/>
      </c>
      <c r="C615" s="23" t="str">
        <f>IF(OR('Monitor Data'!G615="",ISBLANK('Monitor Data'!G615)),"",IF('Monitor Data'!G615&gt;Statistics!$C$6,"YES","NO"))</f>
        <v/>
      </c>
      <c r="D615" s="23" t="str">
        <f>IF(OR('Monitor Data'!J615="",ISBLANK('Monitor Data'!J615)),"",IF('Monitor Data'!J615&gt;Statistics!$D$6,"YES","NO"))</f>
        <v/>
      </c>
      <c r="E615" s="23" t="str">
        <f>IF(OR('Monitor Data'!K615="",ISBLANK('Monitor Data'!K615)),"",IF('Monitor Data'!K615&gt;Statistics!$E$6,"YES","NO"))</f>
        <v/>
      </c>
    </row>
    <row r="616" spans="1:5" x14ac:dyDescent="0.25">
      <c r="A616" s="4">
        <v>44811</v>
      </c>
      <c r="B616" s="23" t="str">
        <f>IF(OR('Monitor Data'!D616="",ISBLANK('Monitor Data'!D616)),"",IF('Monitor Data'!D616&gt;Statistics!$B$6,"YES","NO"))</f>
        <v/>
      </c>
      <c r="C616" s="23" t="str">
        <f>IF(OR('Monitor Data'!G616="",ISBLANK('Monitor Data'!G616)),"",IF('Monitor Data'!G616&gt;Statistics!$C$6,"YES","NO"))</f>
        <v/>
      </c>
      <c r="D616" s="23" t="str">
        <f>IF(OR('Monitor Data'!J616="",ISBLANK('Monitor Data'!J616)),"",IF('Monitor Data'!J616&gt;Statistics!$D$6,"YES","NO"))</f>
        <v/>
      </c>
      <c r="E616" s="23" t="str">
        <f>IF(OR('Monitor Data'!K616="",ISBLANK('Monitor Data'!K616)),"",IF('Monitor Data'!K616&gt;Statistics!$E$6,"YES","NO"))</f>
        <v/>
      </c>
    </row>
    <row r="617" spans="1:5" x14ac:dyDescent="0.25">
      <c r="A617" s="4">
        <v>44812</v>
      </c>
      <c r="B617" s="23" t="str">
        <f>IF(OR('Monitor Data'!D617="",ISBLANK('Monitor Data'!D617)),"",IF('Monitor Data'!D617&gt;Statistics!$B$6,"YES","NO"))</f>
        <v>NO</v>
      </c>
      <c r="C617" s="23" t="str">
        <f>IF(OR('Monitor Data'!G617="",ISBLANK('Monitor Data'!G617)),"",IF('Monitor Data'!G617&gt;Statistics!$C$6,"YES","NO"))</f>
        <v>NO</v>
      </c>
      <c r="D617" s="23" t="str">
        <f>IF(OR('Monitor Data'!J617="",ISBLANK('Monitor Data'!J617)),"",IF('Monitor Data'!J617&gt;Statistics!$D$6,"YES","NO"))</f>
        <v>NO</v>
      </c>
      <c r="E617" s="23" t="str">
        <f>IF(OR('Monitor Data'!K617="",ISBLANK('Monitor Data'!K617)),"",IF('Monitor Data'!K617&gt;Statistics!$E$6,"YES","NO"))</f>
        <v>NO</v>
      </c>
    </row>
    <row r="618" spans="1:5" x14ac:dyDescent="0.25">
      <c r="A618" s="4">
        <v>44813</v>
      </c>
      <c r="B618" s="23" t="str">
        <f>IF(OR('Monitor Data'!D618="",ISBLANK('Monitor Data'!D618)),"",IF('Monitor Data'!D618&gt;Statistics!$B$6,"YES","NO"))</f>
        <v/>
      </c>
      <c r="C618" s="23" t="str">
        <f>IF(OR('Monitor Data'!G618="",ISBLANK('Monitor Data'!G618)),"",IF('Monitor Data'!G618&gt;Statistics!$C$6,"YES","NO"))</f>
        <v/>
      </c>
      <c r="D618" s="23" t="str">
        <f>IF(OR('Monitor Data'!J618="",ISBLANK('Monitor Data'!J618)),"",IF('Monitor Data'!J618&gt;Statistics!$D$6,"YES","NO"))</f>
        <v/>
      </c>
      <c r="E618" s="23" t="str">
        <f>IF(OR('Monitor Data'!K618="",ISBLANK('Monitor Data'!K618)),"",IF('Monitor Data'!K618&gt;Statistics!$E$6,"YES","NO"))</f>
        <v/>
      </c>
    </row>
    <row r="619" spans="1:5" x14ac:dyDescent="0.25">
      <c r="A619" s="4">
        <v>44814</v>
      </c>
      <c r="B619" s="23" t="str">
        <f>IF(OR('Monitor Data'!D619="",ISBLANK('Monitor Data'!D619)),"",IF('Monitor Data'!D619&gt;Statistics!$B$6,"YES","NO"))</f>
        <v/>
      </c>
      <c r="C619" s="23" t="str">
        <f>IF(OR('Monitor Data'!G619="",ISBLANK('Monitor Data'!G619)),"",IF('Monitor Data'!G619&gt;Statistics!$C$6,"YES","NO"))</f>
        <v/>
      </c>
      <c r="D619" s="23" t="str">
        <f>IF(OR('Monitor Data'!J619="",ISBLANK('Monitor Data'!J619)),"",IF('Monitor Data'!J619&gt;Statistics!$D$6,"YES","NO"))</f>
        <v/>
      </c>
      <c r="E619" s="23" t="str">
        <f>IF(OR('Monitor Data'!K619="",ISBLANK('Monitor Data'!K619)),"",IF('Monitor Data'!K619&gt;Statistics!$E$6,"YES","NO"))</f>
        <v/>
      </c>
    </row>
    <row r="620" spans="1:5" x14ac:dyDescent="0.25">
      <c r="A620" s="4">
        <v>44815</v>
      </c>
      <c r="B620" s="23" t="str">
        <f>IF(OR('Monitor Data'!D620="",ISBLANK('Monitor Data'!D620)),"",IF('Monitor Data'!D620&gt;Statistics!$B$6,"YES","NO"))</f>
        <v>NO</v>
      </c>
      <c r="C620" s="23" t="str">
        <f>IF(OR('Monitor Data'!G620="",ISBLANK('Monitor Data'!G620)),"",IF('Monitor Data'!G620&gt;Statistics!$C$6,"YES","NO"))</f>
        <v>NO</v>
      </c>
      <c r="D620" s="23" t="str">
        <f>IF(OR('Monitor Data'!J620="",ISBLANK('Monitor Data'!J620)),"",IF('Monitor Data'!J620&gt;Statistics!$D$6,"YES","NO"))</f>
        <v>NO</v>
      </c>
      <c r="E620" s="23" t="str">
        <f>IF(OR('Monitor Data'!K620="",ISBLANK('Monitor Data'!K620)),"",IF('Monitor Data'!K620&gt;Statistics!$E$6,"YES","NO"))</f>
        <v>NO</v>
      </c>
    </row>
    <row r="621" spans="1:5" x14ac:dyDescent="0.25">
      <c r="A621" s="4">
        <v>44816</v>
      </c>
      <c r="B621" s="23" t="str">
        <f>IF(OR('Monitor Data'!D621="",ISBLANK('Monitor Data'!D621)),"",IF('Monitor Data'!D621&gt;Statistics!$B$6,"YES","NO"))</f>
        <v/>
      </c>
      <c r="C621" s="23" t="str">
        <f>IF(OR('Monitor Data'!G621="",ISBLANK('Monitor Data'!G621)),"",IF('Monitor Data'!G621&gt;Statistics!$C$6,"YES","NO"))</f>
        <v/>
      </c>
      <c r="D621" s="23" t="str">
        <f>IF(OR('Monitor Data'!J621="",ISBLANK('Monitor Data'!J621)),"",IF('Monitor Data'!J621&gt;Statistics!$D$6,"YES","NO"))</f>
        <v/>
      </c>
      <c r="E621" s="23" t="str">
        <f>IF(OR('Monitor Data'!K621="",ISBLANK('Monitor Data'!K621)),"",IF('Monitor Data'!K621&gt;Statistics!$E$6,"YES","NO"))</f>
        <v/>
      </c>
    </row>
    <row r="622" spans="1:5" x14ac:dyDescent="0.25">
      <c r="A622" s="4">
        <v>44817</v>
      </c>
      <c r="B622" s="23" t="str">
        <f>IF(OR('Monitor Data'!D622="",ISBLANK('Monitor Data'!D622)),"",IF('Monitor Data'!D622&gt;Statistics!$B$6,"YES","NO"))</f>
        <v/>
      </c>
      <c r="C622" s="23" t="str">
        <f>IF(OR('Monitor Data'!G622="",ISBLANK('Monitor Data'!G622)),"",IF('Monitor Data'!G622&gt;Statistics!$C$6,"YES","NO"))</f>
        <v/>
      </c>
      <c r="D622" s="23" t="str">
        <f>IF(OR('Monitor Data'!J622="",ISBLANK('Monitor Data'!J622)),"",IF('Monitor Data'!J622&gt;Statistics!$D$6,"YES","NO"))</f>
        <v/>
      </c>
      <c r="E622" s="23" t="str">
        <f>IF(OR('Monitor Data'!K622="",ISBLANK('Monitor Data'!K622)),"",IF('Monitor Data'!K622&gt;Statistics!$E$6,"YES","NO"))</f>
        <v/>
      </c>
    </row>
    <row r="623" spans="1:5" x14ac:dyDescent="0.25">
      <c r="A623" s="4">
        <v>44818</v>
      </c>
      <c r="B623" s="23" t="str">
        <f>IF(OR('Monitor Data'!D623="",ISBLANK('Monitor Data'!D623)),"",IF('Monitor Data'!D623&gt;Statistics!$B$6,"YES","NO"))</f>
        <v>NO</v>
      </c>
      <c r="C623" s="23" t="str">
        <f>IF(OR('Monitor Data'!G623="",ISBLANK('Monitor Data'!G623)),"",IF('Monitor Data'!G623&gt;Statistics!$C$6,"YES","NO"))</f>
        <v>NO</v>
      </c>
      <c r="D623" s="23" t="str">
        <f>IF(OR('Monitor Data'!J623="",ISBLANK('Monitor Data'!J623)),"",IF('Monitor Data'!J623&gt;Statistics!$D$6,"YES","NO"))</f>
        <v>NO</v>
      </c>
      <c r="E623" s="23" t="str">
        <f>IF(OR('Monitor Data'!K623="",ISBLANK('Monitor Data'!K623)),"",IF('Monitor Data'!K623&gt;Statistics!$E$6,"YES","NO"))</f>
        <v>NO</v>
      </c>
    </row>
    <row r="624" spans="1:5" x14ac:dyDescent="0.25">
      <c r="A624" s="4">
        <v>44819</v>
      </c>
      <c r="B624" s="23" t="str">
        <f>IF(OR('Monitor Data'!D624="",ISBLANK('Monitor Data'!D624)),"",IF('Monitor Data'!D624&gt;Statistics!$B$6,"YES","NO"))</f>
        <v/>
      </c>
      <c r="C624" s="23" t="str">
        <f>IF(OR('Monitor Data'!G624="",ISBLANK('Monitor Data'!G624)),"",IF('Monitor Data'!G624&gt;Statistics!$C$6,"YES","NO"))</f>
        <v/>
      </c>
      <c r="D624" s="23" t="str">
        <f>IF(OR('Monitor Data'!J624="",ISBLANK('Monitor Data'!J624)),"",IF('Monitor Data'!J624&gt;Statistics!$D$6,"YES","NO"))</f>
        <v/>
      </c>
      <c r="E624" s="23" t="str">
        <f>IF(OR('Monitor Data'!K624="",ISBLANK('Monitor Data'!K624)),"",IF('Monitor Data'!K624&gt;Statistics!$E$6,"YES","NO"))</f>
        <v/>
      </c>
    </row>
    <row r="625" spans="1:5" x14ac:dyDescent="0.25">
      <c r="A625" s="4">
        <v>44820</v>
      </c>
      <c r="B625" s="23" t="str">
        <f>IF(OR('Monitor Data'!D625="",ISBLANK('Monitor Data'!D625)),"",IF('Monitor Data'!D625&gt;Statistics!$B$6,"YES","NO"))</f>
        <v/>
      </c>
      <c r="C625" s="23" t="str">
        <f>IF(OR('Monitor Data'!G625="",ISBLANK('Monitor Data'!G625)),"",IF('Monitor Data'!G625&gt;Statistics!$C$6,"YES","NO"))</f>
        <v/>
      </c>
      <c r="D625" s="23" t="str">
        <f>IF(OR('Monitor Data'!J625="",ISBLANK('Monitor Data'!J625)),"",IF('Monitor Data'!J625&gt;Statistics!$D$6,"YES","NO"))</f>
        <v/>
      </c>
      <c r="E625" s="23" t="str">
        <f>IF(OR('Monitor Data'!K625="",ISBLANK('Monitor Data'!K625)),"",IF('Monitor Data'!K625&gt;Statistics!$E$6,"YES","NO"))</f>
        <v/>
      </c>
    </row>
    <row r="626" spans="1:5" x14ac:dyDescent="0.25">
      <c r="A626" s="4">
        <v>44821</v>
      </c>
      <c r="B626" s="23" t="str">
        <f>IF(OR('Monitor Data'!D626="",ISBLANK('Monitor Data'!D626)),"",IF('Monitor Data'!D626&gt;Statistics!$B$6,"YES","NO"))</f>
        <v>NO</v>
      </c>
      <c r="C626" s="23" t="str">
        <f>IF(OR('Monitor Data'!G626="",ISBLANK('Monitor Data'!G626)),"",IF('Monitor Data'!G626&gt;Statistics!$C$6,"YES","NO"))</f>
        <v>NO</v>
      </c>
      <c r="D626" s="23" t="str">
        <f>IF(OR('Monitor Data'!J626="",ISBLANK('Monitor Data'!J626)),"",IF('Monitor Data'!J626&gt;Statistics!$D$6,"YES","NO"))</f>
        <v>NO</v>
      </c>
      <c r="E626" s="23" t="str">
        <f>IF(OR('Monitor Data'!K626="",ISBLANK('Monitor Data'!K626)),"",IF('Monitor Data'!K626&gt;Statistics!$E$6,"YES","NO"))</f>
        <v>NO</v>
      </c>
    </row>
    <row r="627" spans="1:5" x14ac:dyDescent="0.25">
      <c r="A627" s="4">
        <v>44822</v>
      </c>
      <c r="B627" s="23" t="str">
        <f>IF(OR('Monitor Data'!D627="",ISBLANK('Monitor Data'!D627)),"",IF('Monitor Data'!D627&gt;Statistics!$B$6,"YES","NO"))</f>
        <v/>
      </c>
      <c r="C627" s="23" t="str">
        <f>IF(OR('Monitor Data'!G627="",ISBLANK('Monitor Data'!G627)),"",IF('Monitor Data'!G627&gt;Statistics!$C$6,"YES","NO"))</f>
        <v/>
      </c>
      <c r="D627" s="23" t="str">
        <f>IF(OR('Monitor Data'!J627="",ISBLANK('Monitor Data'!J627)),"",IF('Monitor Data'!J627&gt;Statistics!$D$6,"YES","NO"))</f>
        <v/>
      </c>
      <c r="E627" s="23" t="str">
        <f>IF(OR('Monitor Data'!K627="",ISBLANK('Monitor Data'!K627)),"",IF('Monitor Data'!K627&gt;Statistics!$E$6,"YES","NO"))</f>
        <v/>
      </c>
    </row>
    <row r="628" spans="1:5" x14ac:dyDescent="0.25">
      <c r="A628" s="4">
        <v>44823</v>
      </c>
      <c r="B628" s="23" t="str">
        <f>IF(OR('Monitor Data'!D628="",ISBLANK('Monitor Data'!D628)),"",IF('Monitor Data'!D628&gt;Statistics!$B$6,"YES","NO"))</f>
        <v/>
      </c>
      <c r="C628" s="23" t="str">
        <f>IF(OR('Monitor Data'!G628="",ISBLANK('Monitor Data'!G628)),"",IF('Monitor Data'!G628&gt;Statistics!$C$6,"YES","NO"))</f>
        <v/>
      </c>
      <c r="D628" s="23" t="str">
        <f>IF(OR('Monitor Data'!J628="",ISBLANK('Monitor Data'!J628)),"",IF('Monitor Data'!J628&gt;Statistics!$D$6,"YES","NO"))</f>
        <v/>
      </c>
      <c r="E628" s="23" t="str">
        <f>IF(OR('Monitor Data'!K628="",ISBLANK('Monitor Data'!K628)),"",IF('Monitor Data'!K628&gt;Statistics!$E$6,"YES","NO"))</f>
        <v/>
      </c>
    </row>
    <row r="629" spans="1:5" x14ac:dyDescent="0.25">
      <c r="A629" s="4">
        <v>44824</v>
      </c>
      <c r="B629" s="23" t="str">
        <f>IF(OR('Monitor Data'!D629="",ISBLANK('Monitor Data'!D629)),"",IF('Monitor Data'!D629&gt;Statistics!$B$6,"YES","NO"))</f>
        <v>NO</v>
      </c>
      <c r="C629" s="23" t="str">
        <f>IF(OR('Monitor Data'!G629="",ISBLANK('Monitor Data'!G629)),"",IF('Monitor Data'!G629&gt;Statistics!$C$6,"YES","NO"))</f>
        <v>NO</v>
      </c>
      <c r="D629" s="23" t="str">
        <f>IF(OR('Monitor Data'!J629="",ISBLANK('Monitor Data'!J629)),"",IF('Monitor Data'!J629&gt;Statistics!$D$6,"YES","NO"))</f>
        <v>NO</v>
      </c>
      <c r="E629" s="23" t="str">
        <f>IF(OR('Monitor Data'!K629="",ISBLANK('Monitor Data'!K629)),"",IF('Monitor Data'!K629&gt;Statistics!$E$6,"YES","NO"))</f>
        <v>NO</v>
      </c>
    </row>
    <row r="630" spans="1:5" x14ac:dyDescent="0.25">
      <c r="A630" s="4">
        <v>44825</v>
      </c>
      <c r="B630" s="23" t="str">
        <f>IF(OR('Monitor Data'!D630="",ISBLANK('Monitor Data'!D630)),"",IF('Monitor Data'!D630&gt;Statistics!$B$6,"YES","NO"))</f>
        <v/>
      </c>
      <c r="C630" s="23" t="str">
        <f>IF(OR('Monitor Data'!G630="",ISBLANK('Monitor Data'!G630)),"",IF('Monitor Data'!G630&gt;Statistics!$C$6,"YES","NO"))</f>
        <v/>
      </c>
      <c r="D630" s="23" t="str">
        <f>IF(OR('Monitor Data'!J630="",ISBLANK('Monitor Data'!J630)),"",IF('Monitor Data'!J630&gt;Statistics!$D$6,"YES","NO"))</f>
        <v/>
      </c>
      <c r="E630" s="23" t="str">
        <f>IF(OR('Monitor Data'!K630="",ISBLANK('Monitor Data'!K630)),"",IF('Monitor Data'!K630&gt;Statistics!$E$6,"YES","NO"))</f>
        <v/>
      </c>
    </row>
    <row r="631" spans="1:5" x14ac:dyDescent="0.25">
      <c r="A631" s="4">
        <v>44826</v>
      </c>
      <c r="B631" s="23" t="str">
        <f>IF(OR('Monitor Data'!D631="",ISBLANK('Monitor Data'!D631)),"",IF('Monitor Data'!D631&gt;Statistics!$B$6,"YES","NO"))</f>
        <v/>
      </c>
      <c r="C631" s="23" t="str">
        <f>IF(OR('Monitor Data'!G631="",ISBLANK('Monitor Data'!G631)),"",IF('Monitor Data'!G631&gt;Statistics!$C$6,"YES","NO"))</f>
        <v/>
      </c>
      <c r="D631" s="23" t="str">
        <f>IF(OR('Monitor Data'!J631="",ISBLANK('Monitor Data'!J631)),"",IF('Monitor Data'!J631&gt;Statistics!$D$6,"YES","NO"))</f>
        <v/>
      </c>
      <c r="E631" s="23" t="str">
        <f>IF(OR('Monitor Data'!K631="",ISBLANK('Monitor Data'!K631)),"",IF('Monitor Data'!K631&gt;Statistics!$E$6,"YES","NO"))</f>
        <v/>
      </c>
    </row>
    <row r="632" spans="1:5" x14ac:dyDescent="0.25">
      <c r="A632" s="4">
        <v>44827</v>
      </c>
      <c r="B632" s="23" t="str">
        <f>IF(OR('Monitor Data'!D632="",ISBLANK('Monitor Data'!D632)),"",IF('Monitor Data'!D632&gt;Statistics!$B$6,"YES","NO"))</f>
        <v>NO</v>
      </c>
      <c r="C632" s="23" t="str">
        <f>IF(OR('Monitor Data'!G632="",ISBLANK('Monitor Data'!G632)),"",IF('Monitor Data'!G632&gt;Statistics!$C$6,"YES","NO"))</f>
        <v>NO</v>
      </c>
      <c r="D632" s="23" t="str">
        <f>IF(OR('Monitor Data'!J632="",ISBLANK('Monitor Data'!J632)),"",IF('Monitor Data'!J632&gt;Statistics!$D$6,"YES","NO"))</f>
        <v/>
      </c>
      <c r="E632" s="23" t="str">
        <f>IF(OR('Monitor Data'!K632="",ISBLANK('Monitor Data'!K632)),"",IF('Monitor Data'!K632&gt;Statistics!$E$6,"YES","NO"))</f>
        <v>NO</v>
      </c>
    </row>
    <row r="633" spans="1:5" x14ac:dyDescent="0.25">
      <c r="A633" s="4">
        <v>44828</v>
      </c>
      <c r="B633" s="23" t="str">
        <f>IF(OR('Monitor Data'!D633="",ISBLANK('Monitor Data'!D633)),"",IF('Monitor Data'!D633&gt;Statistics!$B$6,"YES","NO"))</f>
        <v/>
      </c>
      <c r="C633" s="23" t="str">
        <f>IF(OR('Monitor Data'!G633="",ISBLANK('Monitor Data'!G633)),"",IF('Monitor Data'!G633&gt;Statistics!$C$6,"YES","NO"))</f>
        <v/>
      </c>
      <c r="D633" s="23" t="str">
        <f>IF(OR('Monitor Data'!J633="",ISBLANK('Monitor Data'!J633)),"",IF('Monitor Data'!J633&gt;Statistics!$D$6,"YES","NO"))</f>
        <v/>
      </c>
      <c r="E633" s="23" t="str">
        <f>IF(OR('Monitor Data'!K633="",ISBLANK('Monitor Data'!K633)),"",IF('Monitor Data'!K633&gt;Statistics!$E$6,"YES","NO"))</f>
        <v/>
      </c>
    </row>
    <row r="634" spans="1:5" x14ac:dyDescent="0.25">
      <c r="A634" s="4">
        <v>44829</v>
      </c>
      <c r="B634" s="23" t="str">
        <f>IF(OR('Monitor Data'!D634="",ISBLANK('Monitor Data'!D634)),"",IF('Monitor Data'!D634&gt;Statistics!$B$6,"YES","NO"))</f>
        <v/>
      </c>
      <c r="C634" s="23" t="str">
        <f>IF(OR('Monitor Data'!G634="",ISBLANK('Monitor Data'!G634)),"",IF('Monitor Data'!G634&gt;Statistics!$C$6,"YES","NO"))</f>
        <v/>
      </c>
      <c r="D634" s="23" t="str">
        <f>IF(OR('Monitor Data'!J634="",ISBLANK('Monitor Data'!J634)),"",IF('Monitor Data'!J634&gt;Statistics!$D$6,"YES","NO"))</f>
        <v/>
      </c>
      <c r="E634" s="23" t="str">
        <f>IF(OR('Monitor Data'!K634="",ISBLANK('Monitor Data'!K634)),"",IF('Monitor Data'!K634&gt;Statistics!$E$6,"YES","NO"))</f>
        <v/>
      </c>
    </row>
    <row r="635" spans="1:5" x14ac:dyDescent="0.25">
      <c r="A635" s="4">
        <v>44830</v>
      </c>
      <c r="B635" s="23" t="str">
        <f>IF(OR('Monitor Data'!D635="",ISBLANK('Monitor Data'!D635)),"",IF('Monitor Data'!D635&gt;Statistics!$B$6,"YES","NO"))</f>
        <v>NO</v>
      </c>
      <c r="C635" s="23" t="str">
        <f>IF(OR('Monitor Data'!G635="",ISBLANK('Monitor Data'!G635)),"",IF('Monitor Data'!G635&gt;Statistics!$C$6,"YES","NO"))</f>
        <v>NO</v>
      </c>
      <c r="D635" s="23" t="str">
        <f>IF(OR('Monitor Data'!J635="",ISBLANK('Monitor Data'!J635)),"",IF('Monitor Data'!J635&gt;Statistics!$D$6,"YES","NO"))</f>
        <v>NO</v>
      </c>
      <c r="E635" s="23" t="str">
        <f>IF(OR('Monitor Data'!K635="",ISBLANK('Monitor Data'!K635)),"",IF('Monitor Data'!K635&gt;Statistics!$E$6,"YES","NO"))</f>
        <v>NO</v>
      </c>
    </row>
    <row r="636" spans="1:5" x14ac:dyDescent="0.25">
      <c r="A636" s="4">
        <v>44831</v>
      </c>
      <c r="B636" s="23" t="str">
        <f>IF(OR('Monitor Data'!D636="",ISBLANK('Monitor Data'!D636)),"",IF('Monitor Data'!D636&gt;Statistics!$B$6,"YES","NO"))</f>
        <v/>
      </c>
      <c r="C636" s="23" t="str">
        <f>IF(OR('Monitor Data'!G636="",ISBLANK('Monitor Data'!G636)),"",IF('Monitor Data'!G636&gt;Statistics!$C$6,"YES","NO"))</f>
        <v/>
      </c>
      <c r="D636" s="23" t="str">
        <f>IF(OR('Monitor Data'!J636="",ISBLANK('Monitor Data'!J636)),"",IF('Monitor Data'!J636&gt;Statistics!$D$6,"YES","NO"))</f>
        <v/>
      </c>
      <c r="E636" s="23" t="str">
        <f>IF(OR('Monitor Data'!K636="",ISBLANK('Monitor Data'!K636)),"",IF('Monitor Data'!K636&gt;Statistics!$E$6,"YES","NO"))</f>
        <v/>
      </c>
    </row>
    <row r="637" spans="1:5" x14ac:dyDescent="0.25">
      <c r="A637" s="4">
        <v>44832</v>
      </c>
      <c r="B637" s="23" t="str">
        <f>IF(OR('Monitor Data'!D637="",ISBLANK('Monitor Data'!D637)),"",IF('Monitor Data'!D637&gt;Statistics!$B$6,"YES","NO"))</f>
        <v/>
      </c>
      <c r="C637" s="23" t="str">
        <f>IF(OR('Monitor Data'!G637="",ISBLANK('Monitor Data'!G637)),"",IF('Monitor Data'!G637&gt;Statistics!$C$6,"YES","NO"))</f>
        <v/>
      </c>
      <c r="D637" s="23" t="str">
        <f>IF(OR('Monitor Data'!J637="",ISBLANK('Monitor Data'!J637)),"",IF('Monitor Data'!J637&gt;Statistics!$D$6,"YES","NO"))</f>
        <v/>
      </c>
      <c r="E637" s="23" t="str">
        <f>IF(OR('Monitor Data'!K637="",ISBLANK('Monitor Data'!K637)),"",IF('Monitor Data'!K637&gt;Statistics!$E$6,"YES","NO"))</f>
        <v/>
      </c>
    </row>
    <row r="638" spans="1:5" x14ac:dyDescent="0.25">
      <c r="A638" s="4">
        <v>44833</v>
      </c>
      <c r="B638" s="23" t="str">
        <f>IF(OR('Monitor Data'!D638="",ISBLANK('Monitor Data'!D638)),"",IF('Monitor Data'!D638&gt;Statistics!$B$6,"YES","NO"))</f>
        <v>NO</v>
      </c>
      <c r="C638" s="23" t="str">
        <f>IF(OR('Monitor Data'!G638="",ISBLANK('Monitor Data'!G638)),"",IF('Monitor Data'!G638&gt;Statistics!$C$6,"YES","NO"))</f>
        <v>NO</v>
      </c>
      <c r="D638" s="23" t="str">
        <f>IF(OR('Monitor Data'!J638="",ISBLANK('Monitor Data'!J638)),"",IF('Monitor Data'!J638&gt;Statistics!$D$6,"YES","NO"))</f>
        <v/>
      </c>
      <c r="E638" s="23" t="str">
        <f>IF(OR('Monitor Data'!K638="",ISBLANK('Monitor Data'!K638)),"",IF('Monitor Data'!K638&gt;Statistics!$E$6,"YES","NO"))</f>
        <v>NO</v>
      </c>
    </row>
    <row r="639" spans="1:5" x14ac:dyDescent="0.25">
      <c r="A639" s="4">
        <v>44834</v>
      </c>
      <c r="B639" s="23" t="str">
        <f>IF(OR('Monitor Data'!D639="",ISBLANK('Monitor Data'!D639)),"",IF('Monitor Data'!D639&gt;Statistics!$B$6,"YES","NO"))</f>
        <v/>
      </c>
      <c r="C639" s="23" t="str">
        <f>IF(OR('Monitor Data'!G639="",ISBLANK('Monitor Data'!G639)),"",IF('Monitor Data'!G639&gt;Statistics!$C$6,"YES","NO"))</f>
        <v/>
      </c>
      <c r="D639" s="23" t="str">
        <f>IF(OR('Monitor Data'!J639="",ISBLANK('Monitor Data'!J639)),"",IF('Monitor Data'!J639&gt;Statistics!$D$6,"YES","NO"))</f>
        <v/>
      </c>
      <c r="E639" s="23" t="str">
        <f>IF(OR('Monitor Data'!K639="",ISBLANK('Monitor Data'!K639)),"",IF('Monitor Data'!K639&gt;Statistics!$E$6,"YES","NO"))</f>
        <v/>
      </c>
    </row>
    <row r="640" spans="1:5" x14ac:dyDescent="0.25">
      <c r="A640" s="4">
        <v>44835</v>
      </c>
      <c r="B640" s="23" t="str">
        <f>IF(OR('Monitor Data'!D640="",ISBLANK('Monitor Data'!D640)),"",IF('Monitor Data'!D640&gt;Statistics!$B$6,"YES","NO"))</f>
        <v/>
      </c>
      <c r="C640" s="23" t="str">
        <f>IF(OR('Monitor Data'!G640="",ISBLANK('Monitor Data'!G640)),"",IF('Monitor Data'!G640&gt;Statistics!$C$6,"YES","NO"))</f>
        <v/>
      </c>
      <c r="D640" s="23" t="str">
        <f>IF(OR('Monitor Data'!J640="",ISBLANK('Monitor Data'!J640)),"",IF('Monitor Data'!J640&gt;Statistics!$D$6,"YES","NO"))</f>
        <v/>
      </c>
      <c r="E640" s="23" t="str">
        <f>IF(OR('Monitor Data'!K640="",ISBLANK('Monitor Data'!K640)),"",IF('Monitor Data'!K640&gt;Statistics!$E$6,"YES","NO"))</f>
        <v/>
      </c>
    </row>
    <row r="641" spans="1:5" x14ac:dyDescent="0.25">
      <c r="A641" s="4">
        <v>44836</v>
      </c>
      <c r="B641" s="23" t="str">
        <f>IF(OR('Monitor Data'!D641="",ISBLANK('Monitor Data'!D641)),"",IF('Monitor Data'!D641&gt;Statistics!$B$6,"YES","NO"))</f>
        <v>NO</v>
      </c>
      <c r="C641" s="23" t="str">
        <f>IF(OR('Monitor Data'!G641="",ISBLANK('Monitor Data'!G641)),"",IF('Monitor Data'!G641&gt;Statistics!$C$6,"YES","NO"))</f>
        <v>NO</v>
      </c>
      <c r="D641" s="23" t="str">
        <f>IF(OR('Monitor Data'!J641="",ISBLANK('Monitor Data'!J641)),"",IF('Monitor Data'!J641&gt;Statistics!$D$6,"YES","NO"))</f>
        <v>NO</v>
      </c>
      <c r="E641" s="23" t="str">
        <f>IF(OR('Monitor Data'!K641="",ISBLANK('Monitor Data'!K641)),"",IF('Monitor Data'!K641&gt;Statistics!$E$6,"YES","NO"))</f>
        <v>NO</v>
      </c>
    </row>
    <row r="642" spans="1:5" x14ac:dyDescent="0.25">
      <c r="A642" s="4">
        <v>44837</v>
      </c>
      <c r="B642" s="23" t="str">
        <f>IF(OR('Monitor Data'!D642="",ISBLANK('Monitor Data'!D642)),"",IF('Monitor Data'!D642&gt;Statistics!$B$6,"YES","NO"))</f>
        <v/>
      </c>
      <c r="C642" s="23" t="str">
        <f>IF(OR('Monitor Data'!G642="",ISBLANK('Monitor Data'!G642)),"",IF('Monitor Data'!G642&gt;Statistics!$C$6,"YES","NO"))</f>
        <v/>
      </c>
      <c r="D642" s="23" t="str">
        <f>IF(OR('Monitor Data'!J642="",ISBLANK('Monitor Data'!J642)),"",IF('Monitor Data'!J642&gt;Statistics!$D$6,"YES","NO"))</f>
        <v/>
      </c>
      <c r="E642" s="23" t="str">
        <f>IF(OR('Monitor Data'!K642="",ISBLANK('Monitor Data'!K642)),"",IF('Monitor Data'!K642&gt;Statistics!$E$6,"YES","NO"))</f>
        <v/>
      </c>
    </row>
    <row r="643" spans="1:5" x14ac:dyDescent="0.25">
      <c r="A643" s="4">
        <v>44838</v>
      </c>
      <c r="B643" s="23" t="str">
        <f>IF(OR('Monitor Data'!D643="",ISBLANK('Monitor Data'!D643)),"",IF('Monitor Data'!D643&gt;Statistics!$B$6,"YES","NO"))</f>
        <v/>
      </c>
      <c r="C643" s="23" t="str">
        <f>IF(OR('Monitor Data'!G643="",ISBLANK('Monitor Data'!G643)),"",IF('Monitor Data'!G643&gt;Statistics!$C$6,"YES","NO"))</f>
        <v/>
      </c>
      <c r="D643" s="23" t="str">
        <f>IF(OR('Monitor Data'!J643="",ISBLANK('Monitor Data'!J643)),"",IF('Monitor Data'!J643&gt;Statistics!$D$6,"YES","NO"))</f>
        <v>NO</v>
      </c>
      <c r="E643" s="23" t="str">
        <f>IF(OR('Monitor Data'!K643="",ISBLANK('Monitor Data'!K643)),"",IF('Monitor Data'!K643&gt;Statistics!$E$6,"YES","NO"))</f>
        <v/>
      </c>
    </row>
    <row r="644" spans="1:5" x14ac:dyDescent="0.25">
      <c r="A644" s="4">
        <v>44839</v>
      </c>
      <c r="B644" s="23" t="str">
        <f>IF(OR('Monitor Data'!D644="",ISBLANK('Monitor Data'!D644)),"",IF('Monitor Data'!D644&gt;Statistics!$B$6,"YES","NO"))</f>
        <v>NO</v>
      </c>
      <c r="C644" s="23" t="str">
        <f>IF(OR('Monitor Data'!G644="",ISBLANK('Monitor Data'!G644)),"",IF('Monitor Data'!G644&gt;Statistics!$C$6,"YES","NO"))</f>
        <v>NO</v>
      </c>
      <c r="D644" s="23" t="str">
        <f>IF(OR('Monitor Data'!J644="",ISBLANK('Monitor Data'!J644)),"",IF('Monitor Data'!J644&gt;Statistics!$D$6,"YES","NO"))</f>
        <v>NO</v>
      </c>
      <c r="E644" s="23" t="str">
        <f>IF(OR('Monitor Data'!K644="",ISBLANK('Monitor Data'!K644)),"",IF('Monitor Data'!K644&gt;Statistics!$E$6,"YES","NO"))</f>
        <v>NO</v>
      </c>
    </row>
    <row r="645" spans="1:5" x14ac:dyDescent="0.25">
      <c r="A645" s="4">
        <v>44840</v>
      </c>
      <c r="B645" s="23" t="str">
        <f>IF(OR('Monitor Data'!D645="",ISBLANK('Monitor Data'!D645)),"",IF('Monitor Data'!D645&gt;Statistics!$B$6,"YES","NO"))</f>
        <v/>
      </c>
      <c r="C645" s="23" t="str">
        <f>IF(OR('Monitor Data'!G645="",ISBLANK('Monitor Data'!G645)),"",IF('Monitor Data'!G645&gt;Statistics!$C$6,"YES","NO"))</f>
        <v/>
      </c>
      <c r="D645" s="23" t="str">
        <f>IF(OR('Monitor Data'!J645="",ISBLANK('Monitor Data'!J645)),"",IF('Monitor Data'!J645&gt;Statistics!$D$6,"YES","NO"))</f>
        <v/>
      </c>
      <c r="E645" s="23" t="str">
        <f>IF(OR('Monitor Data'!K645="",ISBLANK('Monitor Data'!K645)),"",IF('Monitor Data'!K645&gt;Statistics!$E$6,"YES","NO"))</f>
        <v/>
      </c>
    </row>
    <row r="646" spans="1:5" x14ac:dyDescent="0.25">
      <c r="A646" s="4">
        <v>44841</v>
      </c>
      <c r="B646" s="23" t="str">
        <f>IF(OR('Monitor Data'!D646="",ISBLANK('Monitor Data'!D646)),"",IF('Monitor Data'!D646&gt;Statistics!$B$6,"YES","NO"))</f>
        <v/>
      </c>
      <c r="C646" s="23" t="str">
        <f>IF(OR('Monitor Data'!G646="",ISBLANK('Monitor Data'!G646)),"",IF('Monitor Data'!G646&gt;Statistics!$C$6,"YES","NO"))</f>
        <v/>
      </c>
      <c r="D646" s="23" t="str">
        <f>IF(OR('Monitor Data'!J646="",ISBLANK('Monitor Data'!J646)),"",IF('Monitor Data'!J646&gt;Statistics!$D$6,"YES","NO"))</f>
        <v/>
      </c>
      <c r="E646" s="23" t="str">
        <f>IF(OR('Monitor Data'!K646="",ISBLANK('Monitor Data'!K646)),"",IF('Monitor Data'!K646&gt;Statistics!$E$6,"YES","NO"))</f>
        <v/>
      </c>
    </row>
    <row r="647" spans="1:5" x14ac:dyDescent="0.25">
      <c r="A647" s="4">
        <v>44842</v>
      </c>
      <c r="B647" s="23" t="str">
        <f>IF(OR('Monitor Data'!D647="",ISBLANK('Monitor Data'!D647)),"",IF('Monitor Data'!D647&gt;Statistics!$B$6,"YES","NO"))</f>
        <v>NO</v>
      </c>
      <c r="C647" s="23" t="str">
        <f>IF(OR('Monitor Data'!G647="",ISBLANK('Monitor Data'!G647)),"",IF('Monitor Data'!G647&gt;Statistics!$C$6,"YES","NO"))</f>
        <v>NO</v>
      </c>
      <c r="D647" s="23" t="str">
        <f>IF(OR('Monitor Data'!J647="",ISBLANK('Monitor Data'!J647)),"",IF('Monitor Data'!J647&gt;Statistics!$D$6,"YES","NO"))</f>
        <v>NO</v>
      </c>
      <c r="E647" s="23" t="str">
        <f>IF(OR('Monitor Data'!K647="",ISBLANK('Monitor Data'!K647)),"",IF('Monitor Data'!K647&gt;Statistics!$E$6,"YES","NO"))</f>
        <v>NO</v>
      </c>
    </row>
    <row r="648" spans="1:5" x14ac:dyDescent="0.25">
      <c r="A648" s="4">
        <v>44843</v>
      </c>
      <c r="B648" s="23" t="str">
        <f>IF(OR('Monitor Data'!D648="",ISBLANK('Monitor Data'!D648)),"",IF('Monitor Data'!D648&gt;Statistics!$B$6,"YES","NO"))</f>
        <v/>
      </c>
      <c r="C648" s="23" t="str">
        <f>IF(OR('Monitor Data'!G648="",ISBLANK('Monitor Data'!G648)),"",IF('Monitor Data'!G648&gt;Statistics!$C$6,"YES","NO"))</f>
        <v/>
      </c>
      <c r="D648" s="23" t="str">
        <f>IF(OR('Monitor Data'!J648="",ISBLANK('Monitor Data'!J648)),"",IF('Monitor Data'!J648&gt;Statistics!$D$6,"YES","NO"))</f>
        <v/>
      </c>
      <c r="E648" s="23" t="str">
        <f>IF(OR('Monitor Data'!K648="",ISBLANK('Monitor Data'!K648)),"",IF('Monitor Data'!K648&gt;Statistics!$E$6,"YES","NO"))</f>
        <v/>
      </c>
    </row>
    <row r="649" spans="1:5" x14ac:dyDescent="0.25">
      <c r="A649" s="4">
        <v>44844</v>
      </c>
      <c r="B649" s="23" t="str">
        <f>IF(OR('Monitor Data'!D649="",ISBLANK('Monitor Data'!D649)),"",IF('Monitor Data'!D649&gt;Statistics!$B$6,"YES","NO"))</f>
        <v/>
      </c>
      <c r="C649" s="23" t="str">
        <f>IF(OR('Monitor Data'!G649="",ISBLANK('Monitor Data'!G649)),"",IF('Monitor Data'!G649&gt;Statistics!$C$6,"YES","NO"))</f>
        <v/>
      </c>
      <c r="D649" s="23" t="str">
        <f>IF(OR('Monitor Data'!J649="",ISBLANK('Monitor Data'!J649)),"",IF('Monitor Data'!J649&gt;Statistics!$D$6,"YES","NO"))</f>
        <v/>
      </c>
      <c r="E649" s="23" t="str">
        <f>IF(OR('Monitor Data'!K649="",ISBLANK('Monitor Data'!K649)),"",IF('Monitor Data'!K649&gt;Statistics!$E$6,"YES","NO"))</f>
        <v/>
      </c>
    </row>
    <row r="650" spans="1:5" x14ac:dyDescent="0.25">
      <c r="A650" s="4">
        <v>44845</v>
      </c>
      <c r="B650" s="23" t="str">
        <f>IF(OR('Monitor Data'!D650="",ISBLANK('Monitor Data'!D650)),"",IF('Monitor Data'!D650&gt;Statistics!$B$6,"YES","NO"))</f>
        <v>NO</v>
      </c>
      <c r="C650" s="23" t="str">
        <f>IF(OR('Monitor Data'!G650="",ISBLANK('Monitor Data'!G650)),"",IF('Monitor Data'!G650&gt;Statistics!$C$6,"YES","NO"))</f>
        <v>NO</v>
      </c>
      <c r="D650" s="23" t="str">
        <f>IF(OR('Monitor Data'!J650="",ISBLANK('Monitor Data'!J650)),"",IF('Monitor Data'!J650&gt;Statistics!$D$6,"YES","NO"))</f>
        <v>NO</v>
      </c>
      <c r="E650" s="23" t="str">
        <f>IF(OR('Monitor Data'!K650="",ISBLANK('Monitor Data'!K650)),"",IF('Monitor Data'!K650&gt;Statistics!$E$6,"YES","NO"))</f>
        <v>NO</v>
      </c>
    </row>
    <row r="651" spans="1:5" x14ac:dyDescent="0.25">
      <c r="A651" s="4">
        <v>44846</v>
      </c>
      <c r="B651" s="23" t="str">
        <f>IF(OR('Monitor Data'!D651="",ISBLANK('Monitor Data'!D651)),"",IF('Monitor Data'!D651&gt;Statistics!$B$6,"YES","NO"))</f>
        <v/>
      </c>
      <c r="C651" s="23" t="str">
        <f>IF(OR('Monitor Data'!G651="",ISBLANK('Monitor Data'!G651)),"",IF('Monitor Data'!G651&gt;Statistics!$C$6,"YES","NO"))</f>
        <v/>
      </c>
      <c r="D651" s="23" t="str">
        <f>IF(OR('Monitor Data'!J651="",ISBLANK('Monitor Data'!J651)),"",IF('Monitor Data'!J651&gt;Statistics!$D$6,"YES","NO"))</f>
        <v/>
      </c>
      <c r="E651" s="23" t="str">
        <f>IF(OR('Monitor Data'!K651="",ISBLANK('Monitor Data'!K651)),"",IF('Monitor Data'!K651&gt;Statistics!$E$6,"YES","NO"))</f>
        <v/>
      </c>
    </row>
    <row r="652" spans="1:5" x14ac:dyDescent="0.25">
      <c r="A652" s="4">
        <v>44847</v>
      </c>
      <c r="B652" s="23" t="str">
        <f>IF(OR('Monitor Data'!D652="",ISBLANK('Monitor Data'!D652)),"",IF('Monitor Data'!D652&gt;Statistics!$B$6,"YES","NO"))</f>
        <v/>
      </c>
      <c r="C652" s="23" t="str">
        <f>IF(OR('Monitor Data'!G652="",ISBLANK('Monitor Data'!G652)),"",IF('Monitor Data'!G652&gt;Statistics!$C$6,"YES","NO"))</f>
        <v/>
      </c>
      <c r="D652" s="23" t="str">
        <f>IF(OR('Monitor Data'!J652="",ISBLANK('Monitor Data'!J652)),"",IF('Monitor Data'!J652&gt;Statistics!$D$6,"YES","NO"))</f>
        <v/>
      </c>
      <c r="E652" s="23" t="str">
        <f>IF(OR('Monitor Data'!K652="",ISBLANK('Monitor Data'!K652)),"",IF('Monitor Data'!K652&gt;Statistics!$E$6,"YES","NO"))</f>
        <v/>
      </c>
    </row>
    <row r="653" spans="1:5" x14ac:dyDescent="0.25">
      <c r="A653" s="4">
        <v>44848</v>
      </c>
      <c r="B653" s="23" t="str">
        <f>IF(OR('Monitor Data'!D653="",ISBLANK('Monitor Data'!D653)),"",IF('Monitor Data'!D653&gt;Statistics!$B$6,"YES","NO"))</f>
        <v>NO</v>
      </c>
      <c r="C653" s="23" t="str">
        <f>IF(OR('Monitor Data'!G653="",ISBLANK('Monitor Data'!G653)),"",IF('Monitor Data'!G653&gt;Statistics!$C$6,"YES","NO"))</f>
        <v>NO</v>
      </c>
      <c r="D653" s="23" t="str">
        <f>IF(OR('Monitor Data'!J653="",ISBLANK('Monitor Data'!J653)),"",IF('Monitor Data'!J653&gt;Statistics!$D$6,"YES","NO"))</f>
        <v>NO</v>
      </c>
      <c r="E653" s="23" t="str">
        <f>IF(OR('Monitor Data'!K653="",ISBLANK('Monitor Data'!K653)),"",IF('Monitor Data'!K653&gt;Statistics!$E$6,"YES","NO"))</f>
        <v>NO</v>
      </c>
    </row>
    <row r="654" spans="1:5" x14ac:dyDescent="0.25">
      <c r="A654" s="4">
        <v>44849</v>
      </c>
      <c r="B654" s="23" t="str">
        <f>IF(OR('Monitor Data'!D654="",ISBLANK('Monitor Data'!D654)),"",IF('Monitor Data'!D654&gt;Statistics!$B$6,"YES","NO"))</f>
        <v/>
      </c>
      <c r="C654" s="23" t="str">
        <f>IF(OR('Monitor Data'!G654="",ISBLANK('Monitor Data'!G654)),"",IF('Monitor Data'!G654&gt;Statistics!$C$6,"YES","NO"))</f>
        <v/>
      </c>
      <c r="D654" s="23" t="str">
        <f>IF(OR('Monitor Data'!J654="",ISBLANK('Monitor Data'!J654)),"",IF('Monitor Data'!J654&gt;Statistics!$D$6,"YES","NO"))</f>
        <v/>
      </c>
      <c r="E654" s="23" t="str">
        <f>IF(OR('Monitor Data'!K654="",ISBLANK('Monitor Data'!K654)),"",IF('Monitor Data'!K654&gt;Statistics!$E$6,"YES","NO"))</f>
        <v/>
      </c>
    </row>
    <row r="655" spans="1:5" x14ac:dyDescent="0.25">
      <c r="A655" s="4">
        <v>44850</v>
      </c>
      <c r="B655" s="23" t="str">
        <f>IF(OR('Monitor Data'!D655="",ISBLANK('Monitor Data'!D655)),"",IF('Monitor Data'!D655&gt;Statistics!$B$6,"YES","NO"))</f>
        <v/>
      </c>
      <c r="C655" s="23" t="str">
        <f>IF(OR('Monitor Data'!G655="",ISBLANK('Monitor Data'!G655)),"",IF('Monitor Data'!G655&gt;Statistics!$C$6,"YES","NO"))</f>
        <v/>
      </c>
      <c r="D655" s="23" t="str">
        <f>IF(OR('Monitor Data'!J655="",ISBLANK('Monitor Data'!J655)),"",IF('Monitor Data'!J655&gt;Statistics!$D$6,"YES","NO"))</f>
        <v/>
      </c>
      <c r="E655" s="23" t="str">
        <f>IF(OR('Monitor Data'!K655="",ISBLANK('Monitor Data'!K655)),"",IF('Monitor Data'!K655&gt;Statistics!$E$6,"YES","NO"))</f>
        <v/>
      </c>
    </row>
    <row r="656" spans="1:5" x14ac:dyDescent="0.25">
      <c r="A656" s="4">
        <v>44851</v>
      </c>
      <c r="B656" s="23" t="str">
        <f>IF(OR('Monitor Data'!D656="",ISBLANK('Monitor Data'!D656)),"",IF('Monitor Data'!D656&gt;Statistics!$B$6,"YES","NO"))</f>
        <v>NO</v>
      </c>
      <c r="C656" s="23" t="str">
        <f>IF(OR('Monitor Data'!G656="",ISBLANK('Monitor Data'!G656)),"",IF('Monitor Data'!G656&gt;Statistics!$C$6,"YES","NO"))</f>
        <v>NO</v>
      </c>
      <c r="D656" s="23" t="str">
        <f>IF(OR('Monitor Data'!J656="",ISBLANK('Monitor Data'!J656)),"",IF('Monitor Data'!J656&gt;Statistics!$D$6,"YES","NO"))</f>
        <v>NO</v>
      </c>
      <c r="E656" s="23" t="str">
        <f>IF(OR('Monitor Data'!K656="",ISBLANK('Monitor Data'!K656)),"",IF('Monitor Data'!K656&gt;Statistics!$E$6,"YES","NO"))</f>
        <v>NO</v>
      </c>
    </row>
    <row r="657" spans="1:5" x14ac:dyDescent="0.25">
      <c r="A657" s="4">
        <v>44852</v>
      </c>
      <c r="B657" s="23" t="str">
        <f>IF(OR('Monitor Data'!D657="",ISBLANK('Monitor Data'!D657)),"",IF('Monitor Data'!D657&gt;Statistics!$B$6,"YES","NO"))</f>
        <v/>
      </c>
      <c r="C657" s="23" t="str">
        <f>IF(OR('Monitor Data'!G657="",ISBLANK('Monitor Data'!G657)),"",IF('Monitor Data'!G657&gt;Statistics!$C$6,"YES","NO"))</f>
        <v/>
      </c>
      <c r="D657" s="23" t="str">
        <f>IF(OR('Monitor Data'!J657="",ISBLANK('Monitor Data'!J657)),"",IF('Monitor Data'!J657&gt;Statistics!$D$6,"YES","NO"))</f>
        <v/>
      </c>
      <c r="E657" s="23" t="str">
        <f>IF(OR('Monitor Data'!K657="",ISBLANK('Monitor Data'!K657)),"",IF('Monitor Data'!K657&gt;Statistics!$E$6,"YES","NO"))</f>
        <v/>
      </c>
    </row>
    <row r="658" spans="1:5" x14ac:dyDescent="0.25">
      <c r="A658" s="4">
        <v>44853</v>
      </c>
      <c r="B658" s="23" t="str">
        <f>IF(OR('Monitor Data'!D658="",ISBLANK('Monitor Data'!D658)),"",IF('Monitor Data'!D658&gt;Statistics!$B$6,"YES","NO"))</f>
        <v/>
      </c>
      <c r="C658" s="23" t="str">
        <f>IF(OR('Monitor Data'!G658="",ISBLANK('Monitor Data'!G658)),"",IF('Monitor Data'!G658&gt;Statistics!$C$6,"YES","NO"))</f>
        <v/>
      </c>
      <c r="D658" s="23" t="str">
        <f>IF(OR('Monitor Data'!J658="",ISBLANK('Monitor Data'!J658)),"",IF('Monitor Data'!J658&gt;Statistics!$D$6,"YES","NO"))</f>
        <v/>
      </c>
      <c r="E658" s="23" t="str">
        <f>IF(OR('Monitor Data'!K658="",ISBLANK('Monitor Data'!K658)),"",IF('Monitor Data'!K658&gt;Statistics!$E$6,"YES","NO"))</f>
        <v/>
      </c>
    </row>
    <row r="659" spans="1:5" x14ac:dyDescent="0.25">
      <c r="A659" s="4">
        <v>44854</v>
      </c>
      <c r="B659" s="23" t="str">
        <f>IF(OR('Monitor Data'!D659="",ISBLANK('Monitor Data'!D659)),"",IF('Monitor Data'!D659&gt;Statistics!$B$6,"YES","NO"))</f>
        <v>YES</v>
      </c>
      <c r="C659" s="23" t="str">
        <f>IF(OR('Monitor Data'!G659="",ISBLANK('Monitor Data'!G659)),"",IF('Monitor Data'!G659&gt;Statistics!$C$6,"YES","NO"))</f>
        <v>YES</v>
      </c>
      <c r="D659" s="23" t="str">
        <f>IF(OR('Monitor Data'!J659="",ISBLANK('Monitor Data'!J659)),"",IF('Monitor Data'!J659&gt;Statistics!$D$6,"YES","NO"))</f>
        <v>YES</v>
      </c>
      <c r="E659" s="23" t="str">
        <f>IF(OR('Monitor Data'!K659="",ISBLANK('Monitor Data'!K659)),"",IF('Monitor Data'!K659&gt;Statistics!$E$6,"YES","NO"))</f>
        <v/>
      </c>
    </row>
    <row r="660" spans="1:5" x14ac:dyDescent="0.25">
      <c r="A660" s="4">
        <v>44855</v>
      </c>
      <c r="B660" s="23" t="str">
        <f>IF(OR('Monitor Data'!D660="",ISBLANK('Monitor Data'!D660)),"",IF('Monitor Data'!D660&gt;Statistics!$B$6,"YES","NO"))</f>
        <v/>
      </c>
      <c r="C660" s="23" t="str">
        <f>IF(OR('Monitor Data'!G660="",ISBLANK('Monitor Data'!G660)),"",IF('Monitor Data'!G660&gt;Statistics!$C$6,"YES","NO"))</f>
        <v/>
      </c>
      <c r="D660" s="23" t="str">
        <f>IF(OR('Monitor Data'!J660="",ISBLANK('Monitor Data'!J660)),"",IF('Monitor Data'!J660&gt;Statistics!$D$6,"YES","NO"))</f>
        <v/>
      </c>
      <c r="E660" s="23" t="str">
        <f>IF(OR('Monitor Data'!K660="",ISBLANK('Monitor Data'!K660)),"",IF('Monitor Data'!K660&gt;Statistics!$E$6,"YES","NO"))</f>
        <v>YES</v>
      </c>
    </row>
    <row r="661" spans="1:5" x14ac:dyDescent="0.25">
      <c r="A661" s="4">
        <v>44856</v>
      </c>
      <c r="B661" s="23" t="str">
        <f>IF(OR('Monitor Data'!D661="",ISBLANK('Monitor Data'!D661)),"",IF('Monitor Data'!D661&gt;Statistics!$B$6,"YES","NO"))</f>
        <v/>
      </c>
      <c r="C661" s="23" t="str">
        <f>IF(OR('Monitor Data'!G661="",ISBLANK('Monitor Data'!G661)),"",IF('Monitor Data'!G661&gt;Statistics!$C$6,"YES","NO"))</f>
        <v/>
      </c>
      <c r="D661" s="23" t="str">
        <f>IF(OR('Monitor Data'!J661="",ISBLANK('Monitor Data'!J661)),"",IF('Monitor Data'!J661&gt;Statistics!$D$6,"YES","NO"))</f>
        <v/>
      </c>
      <c r="E661" s="23" t="str">
        <f>IF(OR('Monitor Data'!K661="",ISBLANK('Monitor Data'!K661)),"",IF('Monitor Data'!K661&gt;Statistics!$E$6,"YES","NO"))</f>
        <v/>
      </c>
    </row>
    <row r="662" spans="1:5" x14ac:dyDescent="0.25">
      <c r="A662" s="4">
        <v>44857</v>
      </c>
      <c r="B662" s="23" t="str">
        <f>IF(OR('Monitor Data'!D662="",ISBLANK('Monitor Data'!D662)),"",IF('Monitor Data'!D662&gt;Statistics!$B$6,"YES","NO"))</f>
        <v>NO</v>
      </c>
      <c r="C662" s="23" t="str">
        <f>IF(OR('Monitor Data'!G662="",ISBLANK('Monitor Data'!G662)),"",IF('Monitor Data'!G662&gt;Statistics!$C$6,"YES","NO"))</f>
        <v>NO</v>
      </c>
      <c r="D662" s="23" t="str">
        <f>IF(OR('Monitor Data'!J662="",ISBLANK('Monitor Data'!J662)),"",IF('Monitor Data'!J662&gt;Statistics!$D$6,"YES","NO"))</f>
        <v>NO</v>
      </c>
      <c r="E662" s="23" t="str">
        <f>IF(OR('Monitor Data'!K662="",ISBLANK('Monitor Data'!K662)),"",IF('Monitor Data'!K662&gt;Statistics!$E$6,"YES","NO"))</f>
        <v>NO</v>
      </c>
    </row>
    <row r="663" spans="1:5" x14ac:dyDescent="0.25">
      <c r="A663" s="4">
        <v>44858</v>
      </c>
      <c r="B663" s="23" t="str">
        <f>IF(OR('Monitor Data'!D663="",ISBLANK('Monitor Data'!D663)),"",IF('Monitor Data'!D663&gt;Statistics!$B$6,"YES","NO"))</f>
        <v/>
      </c>
      <c r="C663" s="23" t="str">
        <f>IF(OR('Monitor Data'!G663="",ISBLANK('Monitor Data'!G663)),"",IF('Monitor Data'!G663&gt;Statistics!$C$6,"YES","NO"))</f>
        <v/>
      </c>
      <c r="D663" s="23" t="str">
        <f>IF(OR('Monitor Data'!J663="",ISBLANK('Monitor Data'!J663)),"",IF('Monitor Data'!J663&gt;Statistics!$D$6,"YES","NO"))</f>
        <v/>
      </c>
      <c r="E663" s="23" t="str">
        <f>IF(OR('Monitor Data'!K663="",ISBLANK('Monitor Data'!K663)),"",IF('Monitor Data'!K663&gt;Statistics!$E$6,"YES","NO"))</f>
        <v/>
      </c>
    </row>
    <row r="664" spans="1:5" x14ac:dyDescent="0.25">
      <c r="A664" s="4">
        <v>44859</v>
      </c>
      <c r="B664" s="23" t="str">
        <f>IF(OR('Monitor Data'!D664="",ISBLANK('Monitor Data'!D664)),"",IF('Monitor Data'!D664&gt;Statistics!$B$6,"YES","NO"))</f>
        <v/>
      </c>
      <c r="C664" s="23" t="str">
        <f>IF(OR('Monitor Data'!G664="",ISBLANK('Monitor Data'!G664)),"",IF('Monitor Data'!G664&gt;Statistics!$C$6,"YES","NO"))</f>
        <v/>
      </c>
      <c r="D664" s="23" t="str">
        <f>IF(OR('Monitor Data'!J664="",ISBLANK('Monitor Data'!J664)),"",IF('Monitor Data'!J664&gt;Statistics!$D$6,"YES","NO"))</f>
        <v/>
      </c>
      <c r="E664" s="23" t="str">
        <f>IF(OR('Monitor Data'!K664="",ISBLANK('Monitor Data'!K664)),"",IF('Monitor Data'!K664&gt;Statistics!$E$6,"YES","NO"))</f>
        <v/>
      </c>
    </row>
    <row r="665" spans="1:5" x14ac:dyDescent="0.25">
      <c r="A665" s="4">
        <v>44860</v>
      </c>
      <c r="B665" s="23" t="str">
        <f>IF(OR('Monitor Data'!D665="",ISBLANK('Monitor Data'!D665)),"",IF('Monitor Data'!D665&gt;Statistics!$B$6,"YES","NO"))</f>
        <v>NO</v>
      </c>
      <c r="C665" s="23" t="str">
        <f>IF(OR('Monitor Data'!G665="",ISBLANK('Monitor Data'!G665)),"",IF('Monitor Data'!G665&gt;Statistics!$C$6,"YES","NO"))</f>
        <v>NO</v>
      </c>
      <c r="D665" s="23" t="str">
        <f>IF(OR('Monitor Data'!J665="",ISBLANK('Monitor Data'!J665)),"",IF('Monitor Data'!J665&gt;Statistics!$D$6,"YES","NO"))</f>
        <v>NO</v>
      </c>
      <c r="E665" s="23" t="str">
        <f>IF(OR('Monitor Data'!K665="",ISBLANK('Monitor Data'!K665)),"",IF('Monitor Data'!K665&gt;Statistics!$E$6,"YES","NO"))</f>
        <v>NO</v>
      </c>
    </row>
    <row r="666" spans="1:5" x14ac:dyDescent="0.25">
      <c r="A666" s="4">
        <v>44861</v>
      </c>
      <c r="B666" s="23" t="str">
        <f>IF(OR('Monitor Data'!D666="",ISBLANK('Monitor Data'!D666)),"",IF('Monitor Data'!D666&gt;Statistics!$B$6,"YES","NO"))</f>
        <v/>
      </c>
      <c r="C666" s="23" t="str">
        <f>IF(OR('Monitor Data'!G666="",ISBLANK('Monitor Data'!G666)),"",IF('Monitor Data'!G666&gt;Statistics!$C$6,"YES","NO"))</f>
        <v/>
      </c>
      <c r="D666" s="23" t="str">
        <f>IF(OR('Monitor Data'!J666="",ISBLANK('Monitor Data'!J666)),"",IF('Monitor Data'!J666&gt;Statistics!$D$6,"YES","NO"))</f>
        <v/>
      </c>
      <c r="E666" s="23" t="str">
        <f>IF(OR('Monitor Data'!K666="",ISBLANK('Monitor Data'!K666)),"",IF('Monitor Data'!K666&gt;Statistics!$E$6,"YES","NO"))</f>
        <v/>
      </c>
    </row>
    <row r="667" spans="1:5" x14ac:dyDescent="0.25">
      <c r="A667" s="4">
        <v>44862</v>
      </c>
      <c r="B667" s="23" t="str">
        <f>IF(OR('Monitor Data'!D667="",ISBLANK('Monitor Data'!D667)),"",IF('Monitor Data'!D667&gt;Statistics!$B$6,"YES","NO"))</f>
        <v/>
      </c>
      <c r="C667" s="23" t="str">
        <f>IF(OR('Monitor Data'!G667="",ISBLANK('Monitor Data'!G667)),"",IF('Monitor Data'!G667&gt;Statistics!$C$6,"YES","NO"))</f>
        <v/>
      </c>
      <c r="D667" s="23" t="str">
        <f>IF(OR('Monitor Data'!J667="",ISBLANK('Monitor Data'!J667)),"",IF('Monitor Data'!J667&gt;Statistics!$D$6,"YES","NO"))</f>
        <v/>
      </c>
      <c r="E667" s="23" t="str">
        <f>IF(OR('Monitor Data'!K667="",ISBLANK('Monitor Data'!K667)),"",IF('Monitor Data'!K667&gt;Statistics!$E$6,"YES","NO"))</f>
        <v/>
      </c>
    </row>
    <row r="668" spans="1:5" x14ac:dyDescent="0.25">
      <c r="A668" s="4">
        <v>44863</v>
      </c>
      <c r="B668" s="23" t="str">
        <f>IF(OR('Monitor Data'!D668="",ISBLANK('Monitor Data'!D668)),"",IF('Monitor Data'!D668&gt;Statistics!$B$6,"YES","NO"))</f>
        <v>NO</v>
      </c>
      <c r="C668" s="23" t="str">
        <f>IF(OR('Monitor Data'!G668="",ISBLANK('Monitor Data'!G668)),"",IF('Monitor Data'!G668&gt;Statistics!$C$6,"YES","NO"))</f>
        <v>NO</v>
      </c>
      <c r="D668" s="23" t="str">
        <f>IF(OR('Monitor Data'!J668="",ISBLANK('Monitor Data'!J668)),"",IF('Monitor Data'!J668&gt;Statistics!$D$6,"YES","NO"))</f>
        <v>NO</v>
      </c>
      <c r="E668" s="23" t="str">
        <f>IF(OR('Monitor Data'!K668="",ISBLANK('Monitor Data'!K668)),"",IF('Monitor Data'!K668&gt;Statistics!$E$6,"YES","NO"))</f>
        <v>NO</v>
      </c>
    </row>
    <row r="669" spans="1:5" x14ac:dyDescent="0.25">
      <c r="A669" s="4">
        <v>44864</v>
      </c>
      <c r="B669" s="23" t="str">
        <f>IF(OR('Monitor Data'!D669="",ISBLANK('Monitor Data'!D669)),"",IF('Monitor Data'!D669&gt;Statistics!$B$6,"YES","NO"))</f>
        <v/>
      </c>
      <c r="C669" s="23" t="str">
        <f>IF(OR('Monitor Data'!G669="",ISBLANK('Monitor Data'!G669)),"",IF('Monitor Data'!G669&gt;Statistics!$C$6,"YES","NO"))</f>
        <v/>
      </c>
      <c r="D669" s="23" t="str">
        <f>IF(OR('Monitor Data'!J669="",ISBLANK('Monitor Data'!J669)),"",IF('Monitor Data'!J669&gt;Statistics!$D$6,"YES","NO"))</f>
        <v/>
      </c>
      <c r="E669" s="23" t="str">
        <f>IF(OR('Monitor Data'!K669="",ISBLANK('Monitor Data'!K669)),"",IF('Monitor Data'!K669&gt;Statistics!$E$6,"YES","NO"))</f>
        <v/>
      </c>
    </row>
    <row r="670" spans="1:5" x14ac:dyDescent="0.25">
      <c r="A670" s="4">
        <v>44865</v>
      </c>
      <c r="B670" s="23" t="str">
        <f>IF(OR('Monitor Data'!D670="",ISBLANK('Monitor Data'!D670)),"",IF('Monitor Data'!D670&gt;Statistics!$B$6,"YES","NO"))</f>
        <v/>
      </c>
      <c r="C670" s="23" t="str">
        <f>IF(OR('Monitor Data'!G670="",ISBLANK('Monitor Data'!G670)),"",IF('Monitor Data'!G670&gt;Statistics!$C$6,"YES","NO"))</f>
        <v/>
      </c>
      <c r="D670" s="23" t="str">
        <f>IF(OR('Monitor Data'!J670="",ISBLANK('Monitor Data'!J670)),"",IF('Monitor Data'!J670&gt;Statistics!$D$6,"YES","NO"))</f>
        <v/>
      </c>
      <c r="E670" s="23" t="str">
        <f>IF(OR('Monitor Data'!K670="",ISBLANK('Monitor Data'!K670)),"",IF('Monitor Data'!K670&gt;Statistics!$E$6,"YES","NO"))</f>
        <v/>
      </c>
    </row>
    <row r="671" spans="1:5" x14ac:dyDescent="0.25">
      <c r="A671" s="4">
        <v>44866</v>
      </c>
      <c r="B671" s="23" t="str">
        <f>IF(OR('Monitor Data'!D671="",ISBLANK('Monitor Data'!D671)),"",IF('Monitor Data'!D671&gt;Statistics!$B$6,"YES","NO"))</f>
        <v>YES</v>
      </c>
      <c r="C671" s="23" t="str">
        <f>IF(OR('Monitor Data'!G671="",ISBLANK('Monitor Data'!G671)),"",IF('Monitor Data'!G671&gt;Statistics!$C$6,"YES","NO"))</f>
        <v>NO</v>
      </c>
      <c r="D671" s="23" t="str">
        <f>IF(OR('Monitor Data'!J671="",ISBLANK('Monitor Data'!J671)),"",IF('Monitor Data'!J671&gt;Statistics!$D$6,"YES","NO"))</f>
        <v>YES</v>
      </c>
      <c r="E671" s="23" t="str">
        <f>IF(OR('Monitor Data'!K671="",ISBLANK('Monitor Data'!K671)),"",IF('Monitor Data'!K671&gt;Statistics!$E$6,"YES","NO"))</f>
        <v>NO</v>
      </c>
    </row>
    <row r="672" spans="1:5" x14ac:dyDescent="0.25">
      <c r="A672" s="4">
        <v>44867</v>
      </c>
      <c r="B672" s="23" t="str">
        <f>IF(OR('Monitor Data'!D672="",ISBLANK('Monitor Data'!D672)),"",IF('Monitor Data'!D672&gt;Statistics!$B$6,"YES","NO"))</f>
        <v/>
      </c>
      <c r="C672" s="23" t="str">
        <f>IF(OR('Monitor Data'!G672="",ISBLANK('Monitor Data'!G672)),"",IF('Monitor Data'!G672&gt;Statistics!$C$6,"YES","NO"))</f>
        <v/>
      </c>
      <c r="D672" s="23" t="str">
        <f>IF(OR('Monitor Data'!J672="",ISBLANK('Monitor Data'!J672)),"",IF('Monitor Data'!J672&gt;Statistics!$D$6,"YES","NO"))</f>
        <v/>
      </c>
      <c r="E672" s="23" t="str">
        <f>IF(OR('Monitor Data'!K672="",ISBLANK('Monitor Data'!K672)),"",IF('Monitor Data'!K672&gt;Statistics!$E$6,"YES","NO"))</f>
        <v/>
      </c>
    </row>
    <row r="673" spans="1:5" x14ac:dyDescent="0.25">
      <c r="A673" s="4">
        <v>44868</v>
      </c>
      <c r="B673" s="23" t="str">
        <f>IF(OR('Monitor Data'!D673="",ISBLANK('Monitor Data'!D673)),"",IF('Monitor Data'!D673&gt;Statistics!$B$6,"YES","NO"))</f>
        <v/>
      </c>
      <c r="C673" s="23" t="str">
        <f>IF(OR('Monitor Data'!G673="",ISBLANK('Monitor Data'!G673)),"",IF('Monitor Data'!G673&gt;Statistics!$C$6,"YES","NO"))</f>
        <v/>
      </c>
      <c r="D673" s="23" t="str">
        <f>IF(OR('Monitor Data'!J673="",ISBLANK('Monitor Data'!J673)),"",IF('Monitor Data'!J673&gt;Statistics!$D$6,"YES","NO"))</f>
        <v/>
      </c>
      <c r="E673" s="23" t="str">
        <f>IF(OR('Monitor Data'!K673="",ISBLANK('Monitor Data'!K673)),"",IF('Monitor Data'!K673&gt;Statistics!$E$6,"YES","NO"))</f>
        <v/>
      </c>
    </row>
    <row r="674" spans="1:5" x14ac:dyDescent="0.25">
      <c r="A674" s="4">
        <v>44869</v>
      </c>
      <c r="B674" s="23" t="str">
        <f>IF(OR('Monitor Data'!D674="",ISBLANK('Monitor Data'!D674)),"",IF('Monitor Data'!D674&gt;Statistics!$B$6,"YES","NO"))</f>
        <v>NO</v>
      </c>
      <c r="C674" s="23" t="str">
        <f>IF(OR('Monitor Data'!G674="",ISBLANK('Monitor Data'!G674)),"",IF('Monitor Data'!G674&gt;Statistics!$C$6,"YES","NO"))</f>
        <v>NO</v>
      </c>
      <c r="D674" s="23" t="str">
        <f>IF(OR('Monitor Data'!J674="",ISBLANK('Monitor Data'!J674)),"",IF('Monitor Data'!J674&gt;Statistics!$D$6,"YES","NO"))</f>
        <v>NO</v>
      </c>
      <c r="E674" s="23" t="str">
        <f>IF(OR('Monitor Data'!K674="",ISBLANK('Monitor Data'!K674)),"",IF('Monitor Data'!K674&gt;Statistics!$E$6,"YES","NO"))</f>
        <v>NO</v>
      </c>
    </row>
    <row r="675" spans="1:5" x14ac:dyDescent="0.25">
      <c r="A675" s="4">
        <v>44870</v>
      </c>
      <c r="B675" s="23" t="str">
        <f>IF(OR('Monitor Data'!D675="",ISBLANK('Monitor Data'!D675)),"",IF('Monitor Data'!D675&gt;Statistics!$B$6,"YES","NO"))</f>
        <v/>
      </c>
      <c r="C675" s="23" t="str">
        <f>IF(OR('Monitor Data'!G675="",ISBLANK('Monitor Data'!G675)),"",IF('Monitor Data'!G675&gt;Statistics!$C$6,"YES","NO"))</f>
        <v/>
      </c>
      <c r="D675" s="23" t="str">
        <f>IF(OR('Monitor Data'!J675="",ISBLANK('Monitor Data'!J675)),"",IF('Monitor Data'!J675&gt;Statistics!$D$6,"YES","NO"))</f>
        <v/>
      </c>
      <c r="E675" s="23" t="str">
        <f>IF(OR('Monitor Data'!K675="",ISBLANK('Monitor Data'!K675)),"",IF('Monitor Data'!K675&gt;Statistics!$E$6,"YES","NO"))</f>
        <v/>
      </c>
    </row>
    <row r="676" spans="1:5" x14ac:dyDescent="0.25">
      <c r="A676" s="4">
        <v>44871</v>
      </c>
      <c r="B676" s="23" t="str">
        <f>IF(OR('Monitor Data'!D676="",ISBLANK('Monitor Data'!D676)),"",IF('Monitor Data'!D676&gt;Statistics!$B$6,"YES","NO"))</f>
        <v/>
      </c>
      <c r="C676" s="23" t="str">
        <f>IF(OR('Monitor Data'!G676="",ISBLANK('Monitor Data'!G676)),"",IF('Monitor Data'!G676&gt;Statistics!$C$6,"YES","NO"))</f>
        <v/>
      </c>
      <c r="D676" s="23" t="str">
        <f>IF(OR('Monitor Data'!J676="",ISBLANK('Monitor Data'!J676)),"",IF('Monitor Data'!J676&gt;Statistics!$D$6,"YES","NO"))</f>
        <v/>
      </c>
      <c r="E676" s="23" t="str">
        <f>IF(OR('Monitor Data'!K676="",ISBLANK('Monitor Data'!K676)),"",IF('Monitor Data'!K676&gt;Statistics!$E$6,"YES","NO"))</f>
        <v/>
      </c>
    </row>
    <row r="677" spans="1:5" x14ac:dyDescent="0.25">
      <c r="A677" s="4">
        <v>44872</v>
      </c>
      <c r="B677" s="23" t="str">
        <f>IF(OR('Monitor Data'!D677="",ISBLANK('Monitor Data'!D677)),"",IF('Monitor Data'!D677&gt;Statistics!$B$6,"YES","NO"))</f>
        <v>NO</v>
      </c>
      <c r="C677" s="23" t="str">
        <f>IF(OR('Monitor Data'!G677="",ISBLANK('Monitor Data'!G677)),"",IF('Monitor Data'!G677&gt;Statistics!$C$6,"YES","NO"))</f>
        <v>NO</v>
      </c>
      <c r="D677" s="23" t="str">
        <f>IF(OR('Monitor Data'!J677="",ISBLANK('Monitor Data'!J677)),"",IF('Monitor Data'!J677&gt;Statistics!$D$6,"YES","NO"))</f>
        <v>NO</v>
      </c>
      <c r="E677" s="23" t="str">
        <f>IF(OR('Monitor Data'!K677="",ISBLANK('Monitor Data'!K677)),"",IF('Monitor Data'!K677&gt;Statistics!$E$6,"YES","NO"))</f>
        <v>NO</v>
      </c>
    </row>
    <row r="678" spans="1:5" x14ac:dyDescent="0.25">
      <c r="A678" s="4">
        <v>44873</v>
      </c>
      <c r="B678" s="23" t="str">
        <f>IF(OR('Monitor Data'!D678="",ISBLANK('Monitor Data'!D678)),"",IF('Monitor Data'!D678&gt;Statistics!$B$6,"YES","NO"))</f>
        <v/>
      </c>
      <c r="C678" s="23" t="str">
        <f>IF(OR('Monitor Data'!G678="",ISBLANK('Monitor Data'!G678)),"",IF('Monitor Data'!G678&gt;Statistics!$C$6,"YES","NO"))</f>
        <v/>
      </c>
      <c r="D678" s="23" t="str">
        <f>IF(OR('Monitor Data'!J678="",ISBLANK('Monitor Data'!J678)),"",IF('Monitor Data'!J678&gt;Statistics!$D$6,"YES","NO"))</f>
        <v/>
      </c>
      <c r="E678" s="23" t="str">
        <f>IF(OR('Monitor Data'!K678="",ISBLANK('Monitor Data'!K678)),"",IF('Monitor Data'!K678&gt;Statistics!$E$6,"YES","NO"))</f>
        <v/>
      </c>
    </row>
    <row r="679" spans="1:5" x14ac:dyDescent="0.25">
      <c r="A679" s="4">
        <v>44874</v>
      </c>
      <c r="B679" s="23" t="str">
        <f>IF(OR('Monitor Data'!D679="",ISBLANK('Monitor Data'!D679)),"",IF('Monitor Data'!D679&gt;Statistics!$B$6,"YES","NO"))</f>
        <v/>
      </c>
      <c r="C679" s="23" t="str">
        <f>IF(OR('Monitor Data'!G679="",ISBLANK('Monitor Data'!G679)),"",IF('Monitor Data'!G679&gt;Statistics!$C$6,"YES","NO"))</f>
        <v/>
      </c>
      <c r="D679" s="23" t="str">
        <f>IF(OR('Monitor Data'!J679="",ISBLANK('Monitor Data'!J679)),"",IF('Monitor Data'!J679&gt;Statistics!$D$6,"YES","NO"))</f>
        <v/>
      </c>
      <c r="E679" s="23" t="str">
        <f>IF(OR('Monitor Data'!K679="",ISBLANK('Monitor Data'!K679)),"",IF('Monitor Data'!K679&gt;Statistics!$E$6,"YES","NO"))</f>
        <v/>
      </c>
    </row>
    <row r="680" spans="1:5" x14ac:dyDescent="0.25">
      <c r="A680" s="4">
        <v>44875</v>
      </c>
      <c r="B680" s="23" t="str">
        <f>IF(OR('Monitor Data'!D680="",ISBLANK('Monitor Data'!D680)),"",IF('Monitor Data'!D680&gt;Statistics!$B$6,"YES","NO"))</f>
        <v>NO</v>
      </c>
      <c r="C680" s="23" t="str">
        <f>IF(OR('Monitor Data'!G680="",ISBLANK('Monitor Data'!G680)),"",IF('Monitor Data'!G680&gt;Statistics!$C$6,"YES","NO"))</f>
        <v>NO</v>
      </c>
      <c r="D680" s="23" t="str">
        <f>IF(OR('Monitor Data'!J680="",ISBLANK('Monitor Data'!J680)),"",IF('Monitor Data'!J680&gt;Statistics!$D$6,"YES","NO"))</f>
        <v>NO</v>
      </c>
      <c r="E680" s="23" t="str">
        <f>IF(OR('Monitor Data'!K680="",ISBLANK('Monitor Data'!K680)),"",IF('Monitor Data'!K680&gt;Statistics!$E$6,"YES","NO"))</f>
        <v>NO</v>
      </c>
    </row>
    <row r="681" spans="1:5" x14ac:dyDescent="0.25">
      <c r="A681" s="4">
        <v>44876</v>
      </c>
      <c r="B681" s="23" t="str">
        <f>IF(OR('Monitor Data'!D681="",ISBLANK('Monitor Data'!D681)),"",IF('Monitor Data'!D681&gt;Statistics!$B$6,"YES","NO"))</f>
        <v/>
      </c>
      <c r="C681" s="23" t="str">
        <f>IF(OR('Monitor Data'!G681="",ISBLANK('Monitor Data'!G681)),"",IF('Monitor Data'!G681&gt;Statistics!$C$6,"YES","NO"))</f>
        <v/>
      </c>
      <c r="D681" s="23" t="str">
        <f>IF(OR('Monitor Data'!J681="",ISBLANK('Monitor Data'!J681)),"",IF('Monitor Data'!J681&gt;Statistics!$D$6,"YES","NO"))</f>
        <v/>
      </c>
      <c r="E681" s="23" t="str">
        <f>IF(OR('Monitor Data'!K681="",ISBLANK('Monitor Data'!K681)),"",IF('Monitor Data'!K681&gt;Statistics!$E$6,"YES","NO"))</f>
        <v/>
      </c>
    </row>
    <row r="682" spans="1:5" x14ac:dyDescent="0.25">
      <c r="A682" s="4">
        <v>44877</v>
      </c>
      <c r="B682" s="23" t="str">
        <f>IF(OR('Monitor Data'!D682="",ISBLANK('Monitor Data'!D682)),"",IF('Monitor Data'!D682&gt;Statistics!$B$6,"YES","NO"))</f>
        <v/>
      </c>
      <c r="C682" s="23" t="str">
        <f>IF(OR('Monitor Data'!G682="",ISBLANK('Monitor Data'!G682)),"",IF('Monitor Data'!G682&gt;Statistics!$C$6,"YES","NO"))</f>
        <v/>
      </c>
      <c r="D682" s="23" t="str">
        <f>IF(OR('Monitor Data'!J682="",ISBLANK('Monitor Data'!J682)),"",IF('Monitor Data'!J682&gt;Statistics!$D$6,"YES","NO"))</f>
        <v/>
      </c>
      <c r="E682" s="23" t="str">
        <f>IF(OR('Monitor Data'!K682="",ISBLANK('Monitor Data'!K682)),"",IF('Monitor Data'!K682&gt;Statistics!$E$6,"YES","NO"))</f>
        <v/>
      </c>
    </row>
    <row r="683" spans="1:5" x14ac:dyDescent="0.25">
      <c r="A683" s="4">
        <v>44878</v>
      </c>
      <c r="B683" s="23" t="str">
        <f>IF(OR('Monitor Data'!D683="",ISBLANK('Monitor Data'!D683)),"",IF('Monitor Data'!D683&gt;Statistics!$B$6,"YES","NO"))</f>
        <v>NO</v>
      </c>
      <c r="C683" s="23" t="str">
        <f>IF(OR('Monitor Data'!G683="",ISBLANK('Monitor Data'!G683)),"",IF('Monitor Data'!G683&gt;Statistics!$C$6,"YES","NO"))</f>
        <v>NO</v>
      </c>
      <c r="D683" s="23" t="str">
        <f>IF(OR('Monitor Data'!J683="",ISBLANK('Monitor Data'!J683)),"",IF('Monitor Data'!J683&gt;Statistics!$D$6,"YES","NO"))</f>
        <v>NO</v>
      </c>
      <c r="E683" s="23" t="str">
        <f>IF(OR('Monitor Data'!K683="",ISBLANK('Monitor Data'!K683)),"",IF('Monitor Data'!K683&gt;Statistics!$E$6,"YES","NO"))</f>
        <v/>
      </c>
    </row>
    <row r="684" spans="1:5" x14ac:dyDescent="0.25">
      <c r="A684" s="4">
        <v>44879</v>
      </c>
      <c r="B684" s="23" t="str">
        <f>IF(OR('Monitor Data'!D684="",ISBLANK('Monitor Data'!D684)),"",IF('Monitor Data'!D684&gt;Statistics!$B$6,"YES","NO"))</f>
        <v/>
      </c>
      <c r="C684" s="23" t="str">
        <f>IF(OR('Monitor Data'!G684="",ISBLANK('Monitor Data'!G684)),"",IF('Monitor Data'!G684&gt;Statistics!$C$6,"YES","NO"))</f>
        <v/>
      </c>
      <c r="D684" s="23" t="str">
        <f>IF(OR('Monitor Data'!J684="",ISBLANK('Monitor Data'!J684)),"",IF('Monitor Data'!J684&gt;Statistics!$D$6,"YES","NO"))</f>
        <v/>
      </c>
      <c r="E684" s="23" t="str">
        <f>IF(OR('Monitor Data'!K684="",ISBLANK('Monitor Data'!K684)),"",IF('Monitor Data'!K684&gt;Statistics!$E$6,"YES","NO"))</f>
        <v/>
      </c>
    </row>
    <row r="685" spans="1:5" x14ac:dyDescent="0.25">
      <c r="A685" s="4">
        <v>44880</v>
      </c>
      <c r="B685" s="23" t="str">
        <f>IF(OR('Monitor Data'!D685="",ISBLANK('Monitor Data'!D685)),"",IF('Monitor Data'!D685&gt;Statistics!$B$6,"YES","NO"))</f>
        <v/>
      </c>
      <c r="C685" s="23" t="str">
        <f>IF(OR('Monitor Data'!G685="",ISBLANK('Monitor Data'!G685)),"",IF('Monitor Data'!G685&gt;Statistics!$C$6,"YES","NO"))</f>
        <v/>
      </c>
      <c r="D685" s="23" t="str">
        <f>IF(OR('Monitor Data'!J685="",ISBLANK('Monitor Data'!J685)),"",IF('Monitor Data'!J685&gt;Statistics!$D$6,"YES","NO"))</f>
        <v/>
      </c>
      <c r="E685" s="23" t="str">
        <f>IF(OR('Monitor Data'!K685="",ISBLANK('Monitor Data'!K685)),"",IF('Monitor Data'!K685&gt;Statistics!$E$6,"YES","NO"))</f>
        <v>NO</v>
      </c>
    </row>
    <row r="686" spans="1:5" x14ac:dyDescent="0.25">
      <c r="A686" s="4">
        <v>44881</v>
      </c>
      <c r="B686" s="23" t="str">
        <f>IF(OR('Monitor Data'!D686="",ISBLANK('Monitor Data'!D686)),"",IF('Monitor Data'!D686&gt;Statistics!$B$6,"YES","NO"))</f>
        <v>NO</v>
      </c>
      <c r="C686" s="23" t="str">
        <f>IF(OR('Monitor Data'!G686="",ISBLANK('Monitor Data'!G686)),"",IF('Monitor Data'!G686&gt;Statistics!$C$6,"YES","NO"))</f>
        <v>NO</v>
      </c>
      <c r="D686" s="23" t="str">
        <f>IF(OR('Monitor Data'!J686="",ISBLANK('Monitor Data'!J686)),"",IF('Monitor Data'!J686&gt;Statistics!$D$6,"YES","NO"))</f>
        <v>NO</v>
      </c>
      <c r="E686" s="23" t="str">
        <f>IF(OR('Monitor Data'!K686="",ISBLANK('Monitor Data'!K686)),"",IF('Monitor Data'!K686&gt;Statistics!$E$6,"YES","NO"))</f>
        <v/>
      </c>
    </row>
    <row r="687" spans="1:5" x14ac:dyDescent="0.25">
      <c r="A687" s="4">
        <v>44882</v>
      </c>
      <c r="B687" s="23" t="str">
        <f>IF(OR('Monitor Data'!D687="",ISBLANK('Monitor Data'!D687)),"",IF('Monitor Data'!D687&gt;Statistics!$B$6,"YES","NO"))</f>
        <v/>
      </c>
      <c r="C687" s="23" t="str">
        <f>IF(OR('Monitor Data'!G687="",ISBLANK('Monitor Data'!G687)),"",IF('Monitor Data'!G687&gt;Statistics!$C$6,"YES","NO"))</f>
        <v/>
      </c>
      <c r="D687" s="23" t="str">
        <f>IF(OR('Monitor Data'!J687="",ISBLANK('Monitor Data'!J687)),"",IF('Monitor Data'!J687&gt;Statistics!$D$6,"YES","NO"))</f>
        <v/>
      </c>
      <c r="E687" s="23" t="str">
        <f>IF(OR('Monitor Data'!K687="",ISBLANK('Monitor Data'!K687)),"",IF('Monitor Data'!K687&gt;Statistics!$E$6,"YES","NO"))</f>
        <v>NO</v>
      </c>
    </row>
    <row r="688" spans="1:5" x14ac:dyDescent="0.25">
      <c r="A688" s="4">
        <v>44883</v>
      </c>
      <c r="B688" s="23" t="str">
        <f>IF(OR('Monitor Data'!D688="",ISBLANK('Monitor Data'!D688)),"",IF('Monitor Data'!D688&gt;Statistics!$B$6,"YES","NO"))</f>
        <v/>
      </c>
      <c r="C688" s="23" t="str">
        <f>IF(OR('Monitor Data'!G688="",ISBLANK('Monitor Data'!G688)),"",IF('Monitor Data'!G688&gt;Statistics!$C$6,"YES","NO"))</f>
        <v/>
      </c>
      <c r="D688" s="23" t="str">
        <f>IF(OR('Monitor Data'!J688="",ISBLANK('Monitor Data'!J688)),"",IF('Monitor Data'!J688&gt;Statistics!$D$6,"YES","NO"))</f>
        <v/>
      </c>
      <c r="E688" s="23" t="str">
        <f>IF(OR('Monitor Data'!K688="",ISBLANK('Monitor Data'!K688)),"",IF('Monitor Data'!K688&gt;Statistics!$E$6,"YES","NO"))</f>
        <v/>
      </c>
    </row>
    <row r="689" spans="1:5" x14ac:dyDescent="0.25">
      <c r="A689" s="4">
        <v>44884</v>
      </c>
      <c r="B689" s="23" t="str">
        <f>IF(OR('Monitor Data'!D689="",ISBLANK('Monitor Data'!D689)),"",IF('Monitor Data'!D689&gt;Statistics!$B$6,"YES","NO"))</f>
        <v>NO</v>
      </c>
      <c r="C689" s="23" t="str">
        <f>IF(OR('Monitor Data'!G689="",ISBLANK('Monitor Data'!G689)),"",IF('Monitor Data'!G689&gt;Statistics!$C$6,"YES","NO"))</f>
        <v>NO</v>
      </c>
      <c r="D689" s="23" t="str">
        <f>IF(OR('Monitor Data'!J689="",ISBLANK('Monitor Data'!J689)),"",IF('Monitor Data'!J689&gt;Statistics!$D$6,"YES","NO"))</f>
        <v>NO</v>
      </c>
      <c r="E689" s="23" t="str">
        <f>IF(OR('Monitor Data'!K689="",ISBLANK('Monitor Data'!K689)),"",IF('Monitor Data'!K689&gt;Statistics!$E$6,"YES","NO"))</f>
        <v>NO</v>
      </c>
    </row>
    <row r="690" spans="1:5" x14ac:dyDescent="0.25">
      <c r="A690" s="4">
        <v>44885</v>
      </c>
      <c r="B690" s="23" t="str">
        <f>IF(OR('Monitor Data'!D690="",ISBLANK('Monitor Data'!D690)),"",IF('Monitor Data'!D690&gt;Statistics!$B$6,"YES","NO"))</f>
        <v/>
      </c>
      <c r="C690" s="23" t="str">
        <f>IF(OR('Monitor Data'!G690="",ISBLANK('Monitor Data'!G690)),"",IF('Monitor Data'!G690&gt;Statistics!$C$6,"YES","NO"))</f>
        <v/>
      </c>
      <c r="D690" s="23" t="str">
        <f>IF(OR('Monitor Data'!J690="",ISBLANK('Monitor Data'!J690)),"",IF('Monitor Data'!J690&gt;Statistics!$D$6,"YES","NO"))</f>
        <v/>
      </c>
      <c r="E690" s="23" t="str">
        <f>IF(OR('Monitor Data'!K690="",ISBLANK('Monitor Data'!K690)),"",IF('Monitor Data'!K690&gt;Statistics!$E$6,"YES","NO"))</f>
        <v/>
      </c>
    </row>
    <row r="691" spans="1:5" x14ac:dyDescent="0.25">
      <c r="A691" s="4">
        <v>44886</v>
      </c>
      <c r="B691" s="23" t="str">
        <f>IF(OR('Monitor Data'!D691="",ISBLANK('Monitor Data'!D691)),"",IF('Monitor Data'!D691&gt;Statistics!$B$6,"YES","NO"))</f>
        <v/>
      </c>
      <c r="C691" s="23" t="str">
        <f>IF(OR('Monitor Data'!G691="",ISBLANK('Monitor Data'!G691)),"",IF('Monitor Data'!G691&gt;Statistics!$C$6,"YES","NO"))</f>
        <v/>
      </c>
      <c r="D691" s="23" t="str">
        <f>IF(OR('Monitor Data'!J691="",ISBLANK('Monitor Data'!J691)),"",IF('Monitor Data'!J691&gt;Statistics!$D$6,"YES","NO"))</f>
        <v/>
      </c>
      <c r="E691" s="23" t="str">
        <f>IF(OR('Monitor Data'!K691="",ISBLANK('Monitor Data'!K691)),"",IF('Monitor Data'!K691&gt;Statistics!$E$6,"YES","NO"))</f>
        <v/>
      </c>
    </row>
    <row r="692" spans="1:5" x14ac:dyDescent="0.25">
      <c r="A692" s="4">
        <v>44887</v>
      </c>
      <c r="B692" s="23" t="str">
        <f>IF(OR('Monitor Data'!D692="",ISBLANK('Monitor Data'!D692)),"",IF('Monitor Data'!D692&gt;Statistics!$B$6,"YES","NO"))</f>
        <v>NO</v>
      </c>
      <c r="C692" s="23" t="str">
        <f>IF(OR('Monitor Data'!G692="",ISBLANK('Monitor Data'!G692)),"",IF('Monitor Data'!G692&gt;Statistics!$C$6,"YES","NO"))</f>
        <v>NO</v>
      </c>
      <c r="D692" s="23" t="str">
        <f>IF(OR('Monitor Data'!J692="",ISBLANK('Monitor Data'!J692)),"",IF('Monitor Data'!J692&gt;Statistics!$D$6,"YES","NO"))</f>
        <v>YES</v>
      </c>
      <c r="E692" s="23" t="str">
        <f>IF(OR('Monitor Data'!K692="",ISBLANK('Monitor Data'!K692)),"",IF('Monitor Data'!K692&gt;Statistics!$E$6,"YES","NO"))</f>
        <v>NO</v>
      </c>
    </row>
    <row r="693" spans="1:5" x14ac:dyDescent="0.25">
      <c r="A693" s="4">
        <v>44888</v>
      </c>
      <c r="B693" s="23" t="str">
        <f>IF(OR('Monitor Data'!D693="",ISBLANK('Monitor Data'!D693)),"",IF('Monitor Data'!D693&gt;Statistics!$B$6,"YES","NO"))</f>
        <v/>
      </c>
      <c r="C693" s="23" t="str">
        <f>IF(OR('Monitor Data'!G693="",ISBLANK('Monitor Data'!G693)),"",IF('Monitor Data'!G693&gt;Statistics!$C$6,"YES","NO"))</f>
        <v/>
      </c>
      <c r="D693" s="23" t="str">
        <f>IF(OR('Monitor Data'!J693="",ISBLANK('Monitor Data'!J693)),"",IF('Monitor Data'!J693&gt;Statistics!$D$6,"YES","NO"))</f>
        <v/>
      </c>
      <c r="E693" s="23" t="str">
        <f>IF(OR('Monitor Data'!K693="",ISBLANK('Monitor Data'!K693)),"",IF('Monitor Data'!K693&gt;Statistics!$E$6,"YES","NO"))</f>
        <v/>
      </c>
    </row>
    <row r="694" spans="1:5" x14ac:dyDescent="0.25">
      <c r="A694" s="4">
        <v>44889</v>
      </c>
      <c r="B694" s="23" t="str">
        <f>IF(OR('Monitor Data'!D694="",ISBLANK('Monitor Data'!D694)),"",IF('Monitor Data'!D694&gt;Statistics!$B$6,"YES","NO"))</f>
        <v/>
      </c>
      <c r="C694" s="23" t="str">
        <f>IF(OR('Monitor Data'!G694="",ISBLANK('Monitor Data'!G694)),"",IF('Monitor Data'!G694&gt;Statistics!$C$6,"YES","NO"))</f>
        <v/>
      </c>
      <c r="D694" s="23" t="str">
        <f>IF(OR('Monitor Data'!J694="",ISBLANK('Monitor Data'!J694)),"",IF('Monitor Data'!J694&gt;Statistics!$D$6,"YES","NO"))</f>
        <v/>
      </c>
      <c r="E694" s="23" t="str">
        <f>IF(OR('Monitor Data'!K694="",ISBLANK('Monitor Data'!K694)),"",IF('Monitor Data'!K694&gt;Statistics!$E$6,"YES","NO"))</f>
        <v/>
      </c>
    </row>
    <row r="695" spans="1:5" x14ac:dyDescent="0.25">
      <c r="A695" s="4">
        <v>44890</v>
      </c>
      <c r="B695" s="23" t="str">
        <f>IF(OR('Monitor Data'!D695="",ISBLANK('Monitor Data'!D695)),"",IF('Monitor Data'!D695&gt;Statistics!$B$6,"YES","NO"))</f>
        <v>NO</v>
      </c>
      <c r="C695" s="23" t="str">
        <f>IF(OR('Monitor Data'!G695="",ISBLANK('Monitor Data'!G695)),"",IF('Monitor Data'!G695&gt;Statistics!$C$6,"YES","NO"))</f>
        <v>NO</v>
      </c>
      <c r="D695" s="23" t="str">
        <f>IF(OR('Monitor Data'!J695="",ISBLANK('Monitor Data'!J695)),"",IF('Monitor Data'!J695&gt;Statistics!$D$6,"YES","NO"))</f>
        <v>NO</v>
      </c>
      <c r="E695" s="23" t="str">
        <f>IF(OR('Monitor Data'!K695="",ISBLANK('Monitor Data'!K695)),"",IF('Monitor Data'!K695&gt;Statistics!$E$6,"YES","NO"))</f>
        <v>NO</v>
      </c>
    </row>
    <row r="696" spans="1:5" x14ac:dyDescent="0.25">
      <c r="A696" s="4">
        <v>44891</v>
      </c>
      <c r="B696" s="23" t="str">
        <f>IF(OR('Monitor Data'!D696="",ISBLANK('Monitor Data'!D696)),"",IF('Monitor Data'!D696&gt;Statistics!$B$6,"YES","NO"))</f>
        <v/>
      </c>
      <c r="C696" s="23" t="str">
        <f>IF(OR('Monitor Data'!G696="",ISBLANK('Monitor Data'!G696)),"",IF('Monitor Data'!G696&gt;Statistics!$C$6,"YES","NO"))</f>
        <v/>
      </c>
      <c r="D696" s="23" t="str">
        <f>IF(OR('Monitor Data'!J696="",ISBLANK('Monitor Data'!J696)),"",IF('Monitor Data'!J696&gt;Statistics!$D$6,"YES","NO"))</f>
        <v/>
      </c>
      <c r="E696" s="23" t="str">
        <f>IF(OR('Monitor Data'!K696="",ISBLANK('Monitor Data'!K696)),"",IF('Monitor Data'!K696&gt;Statistics!$E$6,"YES","NO"))</f>
        <v/>
      </c>
    </row>
    <row r="697" spans="1:5" x14ac:dyDescent="0.25">
      <c r="A697" s="4">
        <v>44892</v>
      </c>
      <c r="B697" s="23" t="str">
        <f>IF(OR('Monitor Data'!D697="",ISBLANK('Monitor Data'!D697)),"",IF('Monitor Data'!D697&gt;Statistics!$B$6,"YES","NO"))</f>
        <v/>
      </c>
      <c r="C697" s="23" t="str">
        <f>IF(OR('Monitor Data'!G697="",ISBLANK('Monitor Data'!G697)),"",IF('Monitor Data'!G697&gt;Statistics!$C$6,"YES","NO"))</f>
        <v/>
      </c>
      <c r="D697" s="23" t="str">
        <f>IF(OR('Monitor Data'!J697="",ISBLANK('Monitor Data'!J697)),"",IF('Monitor Data'!J697&gt;Statistics!$D$6,"YES","NO"))</f>
        <v/>
      </c>
      <c r="E697" s="23" t="str">
        <f>IF(OR('Monitor Data'!K697="",ISBLANK('Monitor Data'!K697)),"",IF('Monitor Data'!K697&gt;Statistics!$E$6,"YES","NO"))</f>
        <v/>
      </c>
    </row>
    <row r="698" spans="1:5" x14ac:dyDescent="0.25">
      <c r="A698" s="4">
        <v>44893</v>
      </c>
      <c r="B698" s="23" t="str">
        <f>IF(OR('Monitor Data'!D698="",ISBLANK('Monitor Data'!D698)),"",IF('Monitor Data'!D698&gt;Statistics!$B$6,"YES","NO"))</f>
        <v>NO</v>
      </c>
      <c r="C698" s="23" t="str">
        <f>IF(OR('Monitor Data'!G698="",ISBLANK('Monitor Data'!G698)),"",IF('Monitor Data'!G698&gt;Statistics!$C$6,"YES","NO"))</f>
        <v>NO</v>
      </c>
      <c r="D698" s="23" t="str">
        <f>IF(OR('Monitor Data'!J698="",ISBLANK('Monitor Data'!J698)),"",IF('Monitor Data'!J698&gt;Statistics!$D$6,"YES","NO"))</f>
        <v>NO</v>
      </c>
      <c r="E698" s="23" t="str">
        <f>IF(OR('Monitor Data'!K698="",ISBLANK('Monitor Data'!K698)),"",IF('Monitor Data'!K698&gt;Statistics!$E$6,"YES","NO"))</f>
        <v>NO</v>
      </c>
    </row>
    <row r="699" spans="1:5" x14ac:dyDescent="0.25">
      <c r="A699" s="4">
        <v>44894</v>
      </c>
      <c r="B699" s="23" t="str">
        <f>IF(OR('Monitor Data'!D699="",ISBLANK('Monitor Data'!D699)),"",IF('Monitor Data'!D699&gt;Statistics!$B$6,"YES","NO"))</f>
        <v/>
      </c>
      <c r="C699" s="23" t="str">
        <f>IF(OR('Monitor Data'!G699="",ISBLANK('Monitor Data'!G699)),"",IF('Monitor Data'!G699&gt;Statistics!$C$6,"YES","NO"))</f>
        <v/>
      </c>
      <c r="D699" s="23" t="str">
        <f>IF(OR('Monitor Data'!J699="",ISBLANK('Monitor Data'!J699)),"",IF('Monitor Data'!J699&gt;Statistics!$D$6,"YES","NO"))</f>
        <v/>
      </c>
      <c r="E699" s="23" t="str">
        <f>IF(OR('Monitor Data'!K699="",ISBLANK('Monitor Data'!K699)),"",IF('Monitor Data'!K699&gt;Statistics!$E$6,"YES","NO"))</f>
        <v/>
      </c>
    </row>
    <row r="700" spans="1:5" x14ac:dyDescent="0.25">
      <c r="A700" s="4">
        <v>44895</v>
      </c>
      <c r="B700" s="23" t="str">
        <f>IF(OR('Monitor Data'!D700="",ISBLANK('Monitor Data'!D700)),"",IF('Monitor Data'!D700&gt;Statistics!$B$6,"YES","NO"))</f>
        <v/>
      </c>
      <c r="C700" s="23" t="str">
        <f>IF(OR('Monitor Data'!G700="",ISBLANK('Monitor Data'!G700)),"",IF('Monitor Data'!G700&gt;Statistics!$C$6,"YES","NO"))</f>
        <v/>
      </c>
      <c r="D700" s="23" t="str">
        <f>IF(OR('Monitor Data'!J700="",ISBLANK('Monitor Data'!J700)),"",IF('Monitor Data'!J700&gt;Statistics!$D$6,"YES","NO"))</f>
        <v/>
      </c>
      <c r="E700" s="23" t="str">
        <f>IF(OR('Monitor Data'!K700="",ISBLANK('Monitor Data'!K700)),"",IF('Monitor Data'!K700&gt;Statistics!$E$6,"YES","NO"))</f>
        <v/>
      </c>
    </row>
    <row r="701" spans="1:5" x14ac:dyDescent="0.25">
      <c r="A701" s="4">
        <v>44896</v>
      </c>
      <c r="B701" s="23" t="str">
        <f>IF(OR('Monitor Data'!D701="",ISBLANK('Monitor Data'!D701)),"",IF('Monitor Data'!D701&gt;Statistics!$B$6,"YES","NO"))</f>
        <v>NO</v>
      </c>
      <c r="C701" s="23" t="str">
        <f>IF(OR('Monitor Data'!G701="",ISBLANK('Monitor Data'!G701)),"",IF('Monitor Data'!G701&gt;Statistics!$C$6,"YES","NO"))</f>
        <v>NO</v>
      </c>
      <c r="D701" s="23" t="str">
        <f>IF(OR('Monitor Data'!J701="",ISBLANK('Monitor Data'!J701)),"",IF('Monitor Data'!J701&gt;Statistics!$D$6,"YES","NO"))</f>
        <v>NO</v>
      </c>
      <c r="E701" s="23" t="str">
        <f>IF(OR('Monitor Data'!K701="",ISBLANK('Monitor Data'!K701)),"",IF('Monitor Data'!K701&gt;Statistics!$E$6,"YES","NO"))</f>
        <v>NO</v>
      </c>
    </row>
    <row r="702" spans="1:5" x14ac:dyDescent="0.25">
      <c r="A702" s="4">
        <v>44897</v>
      </c>
      <c r="B702" s="23" t="str">
        <f>IF(OR('Monitor Data'!D702="",ISBLANK('Monitor Data'!D702)),"",IF('Monitor Data'!D702&gt;Statistics!$B$6,"YES","NO"))</f>
        <v/>
      </c>
      <c r="C702" s="23" t="str">
        <f>IF(OR('Monitor Data'!G702="",ISBLANK('Monitor Data'!G702)),"",IF('Monitor Data'!G702&gt;Statistics!$C$6,"YES","NO"))</f>
        <v/>
      </c>
      <c r="D702" s="23" t="str">
        <f>IF(OR('Monitor Data'!J702="",ISBLANK('Monitor Data'!J702)),"",IF('Monitor Data'!J702&gt;Statistics!$D$6,"YES","NO"))</f>
        <v/>
      </c>
      <c r="E702" s="23" t="str">
        <f>IF(OR('Monitor Data'!K702="",ISBLANK('Monitor Data'!K702)),"",IF('Monitor Data'!K702&gt;Statistics!$E$6,"YES","NO"))</f>
        <v/>
      </c>
    </row>
    <row r="703" spans="1:5" x14ac:dyDescent="0.25">
      <c r="A703" s="4">
        <v>44898</v>
      </c>
      <c r="B703" s="23" t="str">
        <f>IF(OR('Monitor Data'!D703="",ISBLANK('Monitor Data'!D703)),"",IF('Monitor Data'!D703&gt;Statistics!$B$6,"YES","NO"))</f>
        <v/>
      </c>
      <c r="C703" s="23" t="str">
        <f>IF(OR('Monitor Data'!G703="",ISBLANK('Monitor Data'!G703)),"",IF('Monitor Data'!G703&gt;Statistics!$C$6,"YES","NO"))</f>
        <v/>
      </c>
      <c r="D703" s="23" t="str">
        <f>IF(OR('Monitor Data'!J703="",ISBLANK('Monitor Data'!J703)),"",IF('Monitor Data'!J703&gt;Statistics!$D$6,"YES","NO"))</f>
        <v/>
      </c>
      <c r="E703" s="23" t="str">
        <f>IF(OR('Monitor Data'!K703="",ISBLANK('Monitor Data'!K703)),"",IF('Monitor Data'!K703&gt;Statistics!$E$6,"YES","NO"))</f>
        <v/>
      </c>
    </row>
    <row r="704" spans="1:5" x14ac:dyDescent="0.25">
      <c r="A704" s="4">
        <v>44899</v>
      </c>
      <c r="B704" s="23" t="str">
        <f>IF(OR('Monitor Data'!D704="",ISBLANK('Monitor Data'!D704)),"",IF('Monitor Data'!D704&gt;Statistics!$B$6,"YES","NO"))</f>
        <v>NO</v>
      </c>
      <c r="C704" s="23" t="str">
        <f>IF(OR('Monitor Data'!G704="",ISBLANK('Monitor Data'!G704)),"",IF('Monitor Data'!G704&gt;Statistics!$C$6,"YES","NO"))</f>
        <v>NO</v>
      </c>
      <c r="D704" s="23" t="str">
        <f>IF(OR('Monitor Data'!J704="",ISBLANK('Monitor Data'!J704)),"",IF('Monitor Data'!J704&gt;Statistics!$D$6,"YES","NO"))</f>
        <v>NO</v>
      </c>
      <c r="E704" s="23" t="str">
        <f>IF(OR('Monitor Data'!K704="",ISBLANK('Monitor Data'!K704)),"",IF('Monitor Data'!K704&gt;Statistics!$E$6,"YES","NO"))</f>
        <v>NO</v>
      </c>
    </row>
    <row r="705" spans="1:5" x14ac:dyDescent="0.25">
      <c r="A705" s="4">
        <v>44900</v>
      </c>
      <c r="B705" s="23" t="str">
        <f>IF(OR('Monitor Data'!D705="",ISBLANK('Monitor Data'!D705)),"",IF('Monitor Data'!D705&gt;Statistics!$B$6,"YES","NO"))</f>
        <v/>
      </c>
      <c r="C705" s="23" t="str">
        <f>IF(OR('Monitor Data'!G705="",ISBLANK('Monitor Data'!G705)),"",IF('Monitor Data'!G705&gt;Statistics!$C$6,"YES","NO"))</f>
        <v/>
      </c>
      <c r="D705" s="23" t="str">
        <f>IF(OR('Monitor Data'!J705="",ISBLANK('Monitor Data'!J705)),"",IF('Monitor Data'!J705&gt;Statistics!$D$6,"YES","NO"))</f>
        <v/>
      </c>
      <c r="E705" s="23" t="str">
        <f>IF(OR('Monitor Data'!K705="",ISBLANK('Monitor Data'!K705)),"",IF('Monitor Data'!K705&gt;Statistics!$E$6,"YES","NO"))</f>
        <v/>
      </c>
    </row>
    <row r="706" spans="1:5" x14ac:dyDescent="0.25">
      <c r="A706" s="4">
        <v>44901</v>
      </c>
      <c r="B706" s="23" t="str">
        <f>IF(OR('Monitor Data'!D706="",ISBLANK('Monitor Data'!D706)),"",IF('Monitor Data'!D706&gt;Statistics!$B$6,"YES","NO"))</f>
        <v/>
      </c>
      <c r="C706" s="23" t="str">
        <f>IF(OR('Monitor Data'!G706="",ISBLANK('Monitor Data'!G706)),"",IF('Monitor Data'!G706&gt;Statistics!$C$6,"YES","NO"))</f>
        <v/>
      </c>
      <c r="D706" s="23" t="str">
        <f>IF(OR('Monitor Data'!J706="",ISBLANK('Monitor Data'!J706)),"",IF('Monitor Data'!J706&gt;Statistics!$D$6,"YES","NO"))</f>
        <v/>
      </c>
      <c r="E706" s="23" t="str">
        <f>IF(OR('Monitor Data'!K706="",ISBLANK('Monitor Data'!K706)),"",IF('Monitor Data'!K706&gt;Statistics!$E$6,"YES","NO"))</f>
        <v/>
      </c>
    </row>
    <row r="707" spans="1:5" x14ac:dyDescent="0.25">
      <c r="A707" s="4">
        <v>44902</v>
      </c>
      <c r="B707" s="23" t="str">
        <f>IF(OR('Monitor Data'!D707="",ISBLANK('Monitor Data'!D707)),"",IF('Monitor Data'!D707&gt;Statistics!$B$6,"YES","NO"))</f>
        <v>NO</v>
      </c>
      <c r="C707" s="23" t="str">
        <f>IF(OR('Monitor Data'!G707="",ISBLANK('Monitor Data'!G707)),"",IF('Monitor Data'!G707&gt;Statistics!$C$6,"YES","NO"))</f>
        <v>YES</v>
      </c>
      <c r="D707" s="23" t="str">
        <f>IF(OR('Monitor Data'!J707="",ISBLANK('Monitor Data'!J707)),"",IF('Monitor Data'!J707&gt;Statistics!$D$6,"YES","NO"))</f>
        <v>YES</v>
      </c>
      <c r="E707" s="23" t="str">
        <f>IF(OR('Monitor Data'!K707="",ISBLANK('Monitor Data'!K707)),"",IF('Monitor Data'!K707&gt;Statistics!$E$6,"YES","NO"))</f>
        <v>YES</v>
      </c>
    </row>
    <row r="708" spans="1:5" x14ac:dyDescent="0.25">
      <c r="A708" s="4">
        <v>44903</v>
      </c>
      <c r="B708" s="23" t="str">
        <f>IF(OR('Monitor Data'!D708="",ISBLANK('Monitor Data'!D708)),"",IF('Monitor Data'!D708&gt;Statistics!$B$6,"YES","NO"))</f>
        <v/>
      </c>
      <c r="C708" s="23" t="str">
        <f>IF(OR('Monitor Data'!G708="",ISBLANK('Monitor Data'!G708)),"",IF('Monitor Data'!G708&gt;Statistics!$C$6,"YES","NO"))</f>
        <v/>
      </c>
      <c r="D708" s="23" t="str">
        <f>IF(OR('Monitor Data'!J708="",ISBLANK('Monitor Data'!J708)),"",IF('Monitor Data'!J708&gt;Statistics!$D$6,"YES","NO"))</f>
        <v/>
      </c>
      <c r="E708" s="23" t="str">
        <f>IF(OR('Monitor Data'!K708="",ISBLANK('Monitor Data'!K708)),"",IF('Monitor Data'!K708&gt;Statistics!$E$6,"YES","NO"))</f>
        <v/>
      </c>
    </row>
    <row r="709" spans="1:5" x14ac:dyDescent="0.25">
      <c r="A709" s="4">
        <v>44904</v>
      </c>
      <c r="B709" s="23" t="str">
        <f>IF(OR('Monitor Data'!D709="",ISBLANK('Monitor Data'!D709)),"",IF('Monitor Data'!D709&gt;Statistics!$B$6,"YES","NO"))</f>
        <v/>
      </c>
      <c r="C709" s="23" t="str">
        <f>IF(OR('Monitor Data'!G709="",ISBLANK('Monitor Data'!G709)),"",IF('Monitor Data'!G709&gt;Statistics!$C$6,"YES","NO"))</f>
        <v/>
      </c>
      <c r="D709" s="23" t="str">
        <f>IF(OR('Monitor Data'!J709="",ISBLANK('Monitor Data'!J709)),"",IF('Monitor Data'!J709&gt;Statistics!$D$6,"YES","NO"))</f>
        <v/>
      </c>
      <c r="E709" s="23" t="str">
        <f>IF(OR('Monitor Data'!K709="",ISBLANK('Monitor Data'!K709)),"",IF('Monitor Data'!K709&gt;Statistics!$E$6,"YES","NO"))</f>
        <v/>
      </c>
    </row>
    <row r="710" spans="1:5" x14ac:dyDescent="0.25">
      <c r="A710" s="4">
        <v>44905</v>
      </c>
      <c r="B710" s="23" t="str">
        <f>IF(OR('Monitor Data'!D710="",ISBLANK('Monitor Data'!D710)),"",IF('Monitor Data'!D710&gt;Statistics!$B$6,"YES","NO"))</f>
        <v>NO</v>
      </c>
      <c r="C710" s="23" t="str">
        <f>IF(OR('Monitor Data'!G710="",ISBLANK('Monitor Data'!G710)),"",IF('Monitor Data'!G710&gt;Statistics!$C$6,"YES","NO"))</f>
        <v>NO</v>
      </c>
      <c r="D710" s="23" t="str">
        <f>IF(OR('Monitor Data'!J710="",ISBLANK('Monitor Data'!J710)),"",IF('Monitor Data'!J710&gt;Statistics!$D$6,"YES","NO"))</f>
        <v>NO</v>
      </c>
      <c r="E710" s="23" t="str">
        <f>IF(OR('Monitor Data'!K710="",ISBLANK('Monitor Data'!K710)),"",IF('Monitor Data'!K710&gt;Statistics!$E$6,"YES","NO"))</f>
        <v>NO</v>
      </c>
    </row>
    <row r="711" spans="1:5" x14ac:dyDescent="0.25">
      <c r="A711" s="4">
        <v>44906</v>
      </c>
      <c r="B711" s="23" t="str">
        <f>IF(OR('Monitor Data'!D711="",ISBLANK('Monitor Data'!D711)),"",IF('Monitor Data'!D711&gt;Statistics!$B$6,"YES","NO"))</f>
        <v/>
      </c>
      <c r="C711" s="23" t="str">
        <f>IF(OR('Monitor Data'!G711="",ISBLANK('Monitor Data'!G711)),"",IF('Monitor Data'!G711&gt;Statistics!$C$6,"YES","NO"))</f>
        <v/>
      </c>
      <c r="D711" s="23" t="str">
        <f>IF(OR('Monitor Data'!J711="",ISBLANK('Monitor Data'!J711)),"",IF('Monitor Data'!J711&gt;Statistics!$D$6,"YES","NO"))</f>
        <v/>
      </c>
      <c r="E711" s="23" t="str">
        <f>IF(OR('Monitor Data'!K711="",ISBLANK('Monitor Data'!K711)),"",IF('Monitor Data'!K711&gt;Statistics!$E$6,"YES","NO"))</f>
        <v/>
      </c>
    </row>
    <row r="712" spans="1:5" x14ac:dyDescent="0.25">
      <c r="A712" s="4">
        <v>44907</v>
      </c>
      <c r="B712" s="23" t="str">
        <f>IF(OR('Monitor Data'!D712="",ISBLANK('Monitor Data'!D712)),"",IF('Monitor Data'!D712&gt;Statistics!$B$6,"YES","NO"))</f>
        <v/>
      </c>
      <c r="C712" s="23" t="str">
        <f>IF(OR('Monitor Data'!G712="",ISBLANK('Monitor Data'!G712)),"",IF('Monitor Data'!G712&gt;Statistics!$C$6,"YES","NO"))</f>
        <v/>
      </c>
      <c r="D712" s="23" t="str">
        <f>IF(OR('Monitor Data'!J712="",ISBLANK('Monitor Data'!J712)),"",IF('Monitor Data'!J712&gt;Statistics!$D$6,"YES","NO"))</f>
        <v/>
      </c>
      <c r="E712" s="23" t="str">
        <f>IF(OR('Monitor Data'!K712="",ISBLANK('Monitor Data'!K712)),"",IF('Monitor Data'!K712&gt;Statistics!$E$6,"YES","NO"))</f>
        <v/>
      </c>
    </row>
    <row r="713" spans="1:5" x14ac:dyDescent="0.25">
      <c r="A713" s="4">
        <v>44908</v>
      </c>
      <c r="B713" s="23" t="str">
        <f>IF(OR('Monitor Data'!D713="",ISBLANK('Monitor Data'!D713)),"",IF('Monitor Data'!D713&gt;Statistics!$B$6,"YES","NO"))</f>
        <v>NO</v>
      </c>
      <c r="C713" s="23" t="str">
        <f>IF(OR('Monitor Data'!G713="",ISBLANK('Monitor Data'!G713)),"",IF('Monitor Data'!G713&gt;Statistics!$C$6,"YES","NO"))</f>
        <v>NO</v>
      </c>
      <c r="D713" s="23" t="str">
        <f>IF(OR('Monitor Data'!J713="",ISBLANK('Monitor Data'!J713)),"",IF('Monitor Data'!J713&gt;Statistics!$D$6,"YES","NO"))</f>
        <v>NO</v>
      </c>
      <c r="E713" s="23" t="str">
        <f>IF(OR('Monitor Data'!K713="",ISBLANK('Monitor Data'!K713)),"",IF('Monitor Data'!K713&gt;Statistics!$E$6,"YES","NO"))</f>
        <v>NO</v>
      </c>
    </row>
    <row r="714" spans="1:5" x14ac:dyDescent="0.25">
      <c r="A714" s="4">
        <v>44909</v>
      </c>
      <c r="B714" s="23" t="str">
        <f>IF(OR('Monitor Data'!D714="",ISBLANK('Monitor Data'!D714)),"",IF('Monitor Data'!D714&gt;Statistics!$B$6,"YES","NO"))</f>
        <v/>
      </c>
      <c r="C714" s="23" t="str">
        <f>IF(OR('Monitor Data'!G714="",ISBLANK('Monitor Data'!G714)),"",IF('Monitor Data'!G714&gt;Statistics!$C$6,"YES","NO"))</f>
        <v/>
      </c>
      <c r="D714" s="23" t="str">
        <f>IF(OR('Monitor Data'!J714="",ISBLANK('Monitor Data'!J714)),"",IF('Monitor Data'!J714&gt;Statistics!$D$6,"YES","NO"))</f>
        <v/>
      </c>
      <c r="E714" s="23" t="str">
        <f>IF(OR('Monitor Data'!K714="",ISBLANK('Monitor Data'!K714)),"",IF('Monitor Data'!K714&gt;Statistics!$E$6,"YES","NO"))</f>
        <v/>
      </c>
    </row>
    <row r="715" spans="1:5" x14ac:dyDescent="0.25">
      <c r="A715" s="4">
        <v>44910</v>
      </c>
      <c r="B715" s="23" t="str">
        <f>IF(OR('Monitor Data'!D715="",ISBLANK('Monitor Data'!D715)),"",IF('Monitor Data'!D715&gt;Statistics!$B$6,"YES","NO"))</f>
        <v/>
      </c>
      <c r="C715" s="23" t="str">
        <f>IF(OR('Monitor Data'!G715="",ISBLANK('Monitor Data'!G715)),"",IF('Monitor Data'!G715&gt;Statistics!$C$6,"YES","NO"))</f>
        <v/>
      </c>
      <c r="D715" s="23" t="str">
        <f>IF(OR('Monitor Data'!J715="",ISBLANK('Monitor Data'!J715)),"",IF('Monitor Data'!J715&gt;Statistics!$D$6,"YES","NO"))</f>
        <v/>
      </c>
      <c r="E715" s="23" t="str">
        <f>IF(OR('Monitor Data'!K715="",ISBLANK('Monitor Data'!K715)),"",IF('Monitor Data'!K715&gt;Statistics!$E$6,"YES","NO"))</f>
        <v/>
      </c>
    </row>
    <row r="716" spans="1:5" x14ac:dyDescent="0.25">
      <c r="A716" s="4">
        <v>44911</v>
      </c>
      <c r="B716" s="23" t="str">
        <f>IF(OR('Monitor Data'!D716="",ISBLANK('Monitor Data'!D716)),"",IF('Monitor Data'!D716&gt;Statistics!$B$6,"YES","NO"))</f>
        <v>NO</v>
      </c>
      <c r="C716" s="23" t="str">
        <f>IF(OR('Monitor Data'!G716="",ISBLANK('Monitor Data'!G716)),"",IF('Monitor Data'!G716&gt;Statistics!$C$6,"YES","NO"))</f>
        <v>NO</v>
      </c>
      <c r="D716" s="23" t="str">
        <f>IF(OR('Monitor Data'!J716="",ISBLANK('Monitor Data'!J716)),"",IF('Monitor Data'!J716&gt;Statistics!$D$6,"YES","NO"))</f>
        <v>NO</v>
      </c>
      <c r="E716" s="23" t="str">
        <f>IF(OR('Monitor Data'!K716="",ISBLANK('Monitor Data'!K716)),"",IF('Monitor Data'!K716&gt;Statistics!$E$6,"YES","NO"))</f>
        <v>NO</v>
      </c>
    </row>
    <row r="717" spans="1:5" x14ac:dyDescent="0.25">
      <c r="A717" s="4">
        <v>44912</v>
      </c>
      <c r="B717" s="23" t="str">
        <f>IF(OR('Monitor Data'!D717="",ISBLANK('Monitor Data'!D717)),"",IF('Monitor Data'!D717&gt;Statistics!$B$6,"YES","NO"))</f>
        <v/>
      </c>
      <c r="C717" s="23" t="str">
        <f>IF(OR('Monitor Data'!G717="",ISBLANK('Monitor Data'!G717)),"",IF('Monitor Data'!G717&gt;Statistics!$C$6,"YES","NO"))</f>
        <v/>
      </c>
      <c r="D717" s="23" t="str">
        <f>IF(OR('Monitor Data'!J717="",ISBLANK('Monitor Data'!J717)),"",IF('Monitor Data'!J717&gt;Statistics!$D$6,"YES","NO"))</f>
        <v/>
      </c>
      <c r="E717" s="23" t="str">
        <f>IF(OR('Monitor Data'!K717="",ISBLANK('Monitor Data'!K717)),"",IF('Monitor Data'!K717&gt;Statistics!$E$6,"YES","NO"))</f>
        <v/>
      </c>
    </row>
    <row r="718" spans="1:5" x14ac:dyDescent="0.25">
      <c r="A718" s="4">
        <v>44913</v>
      </c>
      <c r="B718" s="23" t="str">
        <f>IF(OR('Monitor Data'!D718="",ISBLANK('Monitor Data'!D718)),"",IF('Monitor Data'!D718&gt;Statistics!$B$6,"YES","NO"))</f>
        <v/>
      </c>
      <c r="C718" s="23" t="str">
        <f>IF(OR('Monitor Data'!G718="",ISBLANK('Monitor Data'!G718)),"",IF('Monitor Data'!G718&gt;Statistics!$C$6,"YES","NO"))</f>
        <v/>
      </c>
      <c r="D718" s="23" t="str">
        <f>IF(OR('Monitor Data'!J718="",ISBLANK('Monitor Data'!J718)),"",IF('Monitor Data'!J718&gt;Statistics!$D$6,"YES","NO"))</f>
        <v/>
      </c>
      <c r="E718" s="23" t="str">
        <f>IF(OR('Monitor Data'!K718="",ISBLANK('Monitor Data'!K718)),"",IF('Monitor Data'!K718&gt;Statistics!$E$6,"YES","NO"))</f>
        <v/>
      </c>
    </row>
    <row r="719" spans="1:5" x14ac:dyDescent="0.25">
      <c r="A719" s="4">
        <v>44914</v>
      </c>
      <c r="B719" s="23" t="str">
        <f>IF(OR('Monitor Data'!D719="",ISBLANK('Monitor Data'!D719)),"",IF('Monitor Data'!D719&gt;Statistics!$B$6,"YES","NO"))</f>
        <v>NO</v>
      </c>
      <c r="C719" s="23" t="str">
        <f>IF(OR('Monitor Data'!G719="",ISBLANK('Monitor Data'!G719)),"",IF('Monitor Data'!G719&gt;Statistics!$C$6,"YES","NO"))</f>
        <v>NO</v>
      </c>
      <c r="D719" s="23" t="str">
        <f>IF(OR('Monitor Data'!J719="",ISBLANK('Monitor Data'!J719)),"",IF('Monitor Data'!J719&gt;Statistics!$D$6,"YES","NO"))</f>
        <v>NO</v>
      </c>
      <c r="E719" s="23" t="str">
        <f>IF(OR('Monitor Data'!K719="",ISBLANK('Monitor Data'!K719)),"",IF('Monitor Data'!K719&gt;Statistics!$E$6,"YES","NO"))</f>
        <v>NO</v>
      </c>
    </row>
    <row r="720" spans="1:5" x14ac:dyDescent="0.25">
      <c r="A720" s="4">
        <v>44915</v>
      </c>
      <c r="B720" s="23" t="str">
        <f>IF(OR('Monitor Data'!D720="",ISBLANK('Monitor Data'!D720)),"",IF('Monitor Data'!D720&gt;Statistics!$B$6,"YES","NO"))</f>
        <v/>
      </c>
      <c r="C720" s="23" t="str">
        <f>IF(OR('Monitor Data'!G720="",ISBLANK('Monitor Data'!G720)),"",IF('Monitor Data'!G720&gt;Statistics!$C$6,"YES","NO"))</f>
        <v/>
      </c>
      <c r="D720" s="23" t="str">
        <f>IF(OR('Monitor Data'!J720="",ISBLANK('Monitor Data'!J720)),"",IF('Monitor Data'!J720&gt;Statistics!$D$6,"YES","NO"))</f>
        <v/>
      </c>
      <c r="E720" s="23" t="str">
        <f>IF(OR('Monitor Data'!K720="",ISBLANK('Monitor Data'!K720)),"",IF('Monitor Data'!K720&gt;Statistics!$E$6,"YES","NO"))</f>
        <v/>
      </c>
    </row>
    <row r="721" spans="1:5" x14ac:dyDescent="0.25">
      <c r="A721" s="4">
        <v>44916</v>
      </c>
      <c r="B721" s="23" t="str">
        <f>IF(OR('Monitor Data'!D721="",ISBLANK('Monitor Data'!D721)),"",IF('Monitor Data'!D721&gt;Statistics!$B$6,"YES","NO"))</f>
        <v/>
      </c>
      <c r="C721" s="23" t="str">
        <f>IF(OR('Monitor Data'!G721="",ISBLANK('Monitor Data'!G721)),"",IF('Monitor Data'!G721&gt;Statistics!$C$6,"YES","NO"))</f>
        <v/>
      </c>
      <c r="D721" s="23" t="str">
        <f>IF(OR('Monitor Data'!J721="",ISBLANK('Monitor Data'!J721)),"",IF('Monitor Data'!J721&gt;Statistics!$D$6,"YES","NO"))</f>
        <v/>
      </c>
      <c r="E721" s="23" t="str">
        <f>IF(OR('Monitor Data'!K721="",ISBLANK('Monitor Data'!K721)),"",IF('Monitor Data'!K721&gt;Statistics!$E$6,"YES","NO"))</f>
        <v/>
      </c>
    </row>
    <row r="722" spans="1:5" x14ac:dyDescent="0.25">
      <c r="A722" s="4">
        <v>44917</v>
      </c>
      <c r="B722" s="23" t="str">
        <f>IF(OR('Monitor Data'!D722="",ISBLANK('Monitor Data'!D722)),"",IF('Monitor Data'!D722&gt;Statistics!$B$6,"YES","NO"))</f>
        <v>NO</v>
      </c>
      <c r="C722" s="23" t="str">
        <f>IF(OR('Monitor Data'!G722="",ISBLANK('Monitor Data'!G722)),"",IF('Monitor Data'!G722&gt;Statistics!$C$6,"YES","NO"))</f>
        <v>NO</v>
      </c>
      <c r="D722" s="23" t="str">
        <f>IF(OR('Monitor Data'!J722="",ISBLANK('Monitor Data'!J722)),"",IF('Monitor Data'!J722&gt;Statistics!$D$6,"YES","NO"))</f>
        <v>NO</v>
      </c>
      <c r="E722" s="23" t="str">
        <f>IF(OR('Monitor Data'!K722="",ISBLANK('Monitor Data'!K722)),"",IF('Monitor Data'!K722&gt;Statistics!$E$6,"YES","NO"))</f>
        <v>NO</v>
      </c>
    </row>
    <row r="723" spans="1:5" x14ac:dyDescent="0.25">
      <c r="A723" s="4">
        <v>44918</v>
      </c>
      <c r="B723" s="23" t="str">
        <f>IF(OR('Monitor Data'!D723="",ISBLANK('Monitor Data'!D723)),"",IF('Monitor Data'!D723&gt;Statistics!$B$6,"YES","NO"))</f>
        <v/>
      </c>
      <c r="C723" s="23" t="str">
        <f>IF(OR('Monitor Data'!G723="",ISBLANK('Monitor Data'!G723)),"",IF('Monitor Data'!G723&gt;Statistics!$C$6,"YES","NO"))</f>
        <v/>
      </c>
      <c r="D723" s="23" t="str">
        <f>IF(OR('Monitor Data'!J723="",ISBLANK('Monitor Data'!J723)),"",IF('Monitor Data'!J723&gt;Statistics!$D$6,"YES","NO"))</f>
        <v/>
      </c>
      <c r="E723" s="23" t="str">
        <f>IF(OR('Monitor Data'!K723="",ISBLANK('Monitor Data'!K723)),"",IF('Monitor Data'!K723&gt;Statistics!$E$6,"YES","NO"))</f>
        <v/>
      </c>
    </row>
    <row r="724" spans="1:5" x14ac:dyDescent="0.25">
      <c r="A724" s="4">
        <v>44919</v>
      </c>
      <c r="B724" s="23" t="str">
        <f>IF(OR('Monitor Data'!D724="",ISBLANK('Monitor Data'!D724)),"",IF('Monitor Data'!D724&gt;Statistics!$B$6,"YES","NO"))</f>
        <v/>
      </c>
      <c r="C724" s="23" t="str">
        <f>IF(OR('Monitor Data'!G724="",ISBLANK('Monitor Data'!G724)),"",IF('Monitor Data'!G724&gt;Statistics!$C$6,"YES","NO"))</f>
        <v/>
      </c>
      <c r="D724" s="23" t="str">
        <f>IF(OR('Monitor Data'!J724="",ISBLANK('Monitor Data'!J724)),"",IF('Monitor Data'!J724&gt;Statistics!$D$6,"YES","NO"))</f>
        <v/>
      </c>
      <c r="E724" s="23" t="str">
        <f>IF(OR('Monitor Data'!K724="",ISBLANK('Monitor Data'!K724)),"",IF('Monitor Data'!K724&gt;Statistics!$E$6,"YES","NO"))</f>
        <v/>
      </c>
    </row>
    <row r="725" spans="1:5" x14ac:dyDescent="0.25">
      <c r="A725" s="4">
        <v>44920</v>
      </c>
      <c r="B725" s="23" t="str">
        <f>IF(OR('Monitor Data'!D725="",ISBLANK('Monitor Data'!D725)),"",IF('Monitor Data'!D725&gt;Statistics!$B$6,"YES","NO"))</f>
        <v>NO</v>
      </c>
      <c r="C725" s="23" t="str">
        <f>IF(OR('Monitor Data'!G725="",ISBLANK('Monitor Data'!G725)),"",IF('Monitor Data'!G725&gt;Statistics!$C$6,"YES","NO"))</f>
        <v>NO</v>
      </c>
      <c r="D725" s="23" t="str">
        <f>IF(OR('Monitor Data'!J725="",ISBLANK('Monitor Data'!J725)),"",IF('Monitor Data'!J725&gt;Statistics!$D$6,"YES","NO"))</f>
        <v>NO</v>
      </c>
      <c r="E725" s="23" t="str">
        <f>IF(OR('Monitor Data'!K725="",ISBLANK('Monitor Data'!K725)),"",IF('Monitor Data'!K725&gt;Statistics!$E$6,"YES","NO"))</f>
        <v>NO</v>
      </c>
    </row>
    <row r="726" spans="1:5" x14ac:dyDescent="0.25">
      <c r="A726" s="4">
        <v>44921</v>
      </c>
      <c r="B726" s="23" t="str">
        <f>IF(OR('Monitor Data'!D726="",ISBLANK('Monitor Data'!D726)),"",IF('Monitor Data'!D726&gt;Statistics!$B$6,"YES","NO"))</f>
        <v/>
      </c>
      <c r="C726" s="23" t="str">
        <f>IF(OR('Monitor Data'!G726="",ISBLANK('Monitor Data'!G726)),"",IF('Monitor Data'!G726&gt;Statistics!$C$6,"YES","NO"))</f>
        <v/>
      </c>
      <c r="D726" s="23" t="str">
        <f>IF(OR('Monitor Data'!J726="",ISBLANK('Monitor Data'!J726)),"",IF('Monitor Data'!J726&gt;Statistics!$D$6,"YES","NO"))</f>
        <v>NO</v>
      </c>
      <c r="E726" s="23" t="str">
        <f>IF(OR('Monitor Data'!K726="",ISBLANK('Monitor Data'!K726)),"",IF('Monitor Data'!K726&gt;Statistics!$E$6,"YES","NO"))</f>
        <v/>
      </c>
    </row>
    <row r="727" spans="1:5" x14ac:dyDescent="0.25">
      <c r="A727" s="4">
        <v>44922</v>
      </c>
      <c r="B727" s="23" t="str">
        <f>IF(OR('Monitor Data'!D727="",ISBLANK('Monitor Data'!D727)),"",IF('Monitor Data'!D727&gt;Statistics!$B$6,"YES","NO"))</f>
        <v/>
      </c>
      <c r="C727" s="23" t="str">
        <f>IF(OR('Monitor Data'!G727="",ISBLANK('Monitor Data'!G727)),"",IF('Monitor Data'!G727&gt;Statistics!$C$6,"YES","NO"))</f>
        <v/>
      </c>
      <c r="D727" s="23" t="str">
        <f>IF(OR('Monitor Data'!J727="",ISBLANK('Monitor Data'!J727)),"",IF('Monitor Data'!J727&gt;Statistics!$D$6,"YES","NO"))</f>
        <v/>
      </c>
      <c r="E727" s="23" t="str">
        <f>IF(OR('Monitor Data'!K727="",ISBLANK('Monitor Data'!K727)),"",IF('Monitor Data'!K727&gt;Statistics!$E$6,"YES","NO"))</f>
        <v/>
      </c>
    </row>
    <row r="728" spans="1:5" x14ac:dyDescent="0.25">
      <c r="A728" s="4">
        <v>44923</v>
      </c>
      <c r="B728" s="23" t="str">
        <f>IF(OR('Monitor Data'!D728="",ISBLANK('Monitor Data'!D728)),"",IF('Monitor Data'!D728&gt;Statistics!$B$6,"YES","NO"))</f>
        <v>NO</v>
      </c>
      <c r="C728" s="23" t="str">
        <f>IF(OR('Monitor Data'!G728="",ISBLANK('Monitor Data'!G728)),"",IF('Monitor Data'!G728&gt;Statistics!$C$6,"YES","NO"))</f>
        <v>NO</v>
      </c>
      <c r="D728" s="23" t="str">
        <f>IF(OR('Monitor Data'!J728="",ISBLANK('Monitor Data'!J728)),"",IF('Monitor Data'!J728&gt;Statistics!$D$6,"YES","NO"))</f>
        <v>NO</v>
      </c>
      <c r="E728" s="23" t="str">
        <f>IF(OR('Monitor Data'!K728="",ISBLANK('Monitor Data'!K728)),"",IF('Monitor Data'!K728&gt;Statistics!$E$6,"YES","NO"))</f>
        <v>NO</v>
      </c>
    </row>
    <row r="729" spans="1:5" x14ac:dyDescent="0.25">
      <c r="A729" s="4">
        <v>44924</v>
      </c>
      <c r="B729" s="23" t="str">
        <f>IF(OR('Monitor Data'!D729="",ISBLANK('Monitor Data'!D729)),"",IF('Monitor Data'!D729&gt;Statistics!$B$6,"YES","NO"))</f>
        <v/>
      </c>
      <c r="C729" s="23" t="str">
        <f>IF(OR('Monitor Data'!G729="",ISBLANK('Monitor Data'!G729)),"",IF('Monitor Data'!G729&gt;Statistics!$C$6,"YES","NO"))</f>
        <v/>
      </c>
      <c r="D729" s="23" t="str">
        <f>IF(OR('Monitor Data'!J729="",ISBLANK('Monitor Data'!J729)),"",IF('Monitor Data'!J729&gt;Statistics!$D$6,"YES","NO"))</f>
        <v/>
      </c>
      <c r="E729" s="23" t="str">
        <f>IF(OR('Monitor Data'!K729="",ISBLANK('Monitor Data'!K729)),"",IF('Monitor Data'!K729&gt;Statistics!$E$6,"YES","NO"))</f>
        <v/>
      </c>
    </row>
    <row r="730" spans="1:5" x14ac:dyDescent="0.25">
      <c r="A730" s="4">
        <v>44925</v>
      </c>
      <c r="B730" s="23" t="str">
        <f>IF(OR('Monitor Data'!D730="",ISBLANK('Monitor Data'!D730)),"",IF('Monitor Data'!D730&gt;Statistics!$B$6,"YES","NO"))</f>
        <v/>
      </c>
      <c r="C730" s="23" t="str">
        <f>IF(OR('Monitor Data'!G730="",ISBLANK('Monitor Data'!G730)),"",IF('Monitor Data'!G730&gt;Statistics!$C$6,"YES","NO"))</f>
        <v/>
      </c>
      <c r="D730" s="23" t="str">
        <f>IF(OR('Monitor Data'!J730="",ISBLANK('Monitor Data'!J730)),"",IF('Monitor Data'!J730&gt;Statistics!$D$6,"YES","NO"))</f>
        <v/>
      </c>
      <c r="E730" s="23" t="str">
        <f>IF(OR('Monitor Data'!K730="",ISBLANK('Monitor Data'!K730)),"",IF('Monitor Data'!K730&gt;Statistics!$E$6,"YES","NO"))</f>
        <v/>
      </c>
    </row>
    <row r="731" spans="1:5" x14ac:dyDescent="0.25">
      <c r="A731" s="4">
        <v>44926</v>
      </c>
      <c r="B731" s="23" t="str">
        <f>IF(OR('Monitor Data'!D731="",ISBLANK('Monitor Data'!D731)),"",IF('Monitor Data'!D731&gt;Statistics!$B$6,"YES","NO"))</f>
        <v>NO</v>
      </c>
      <c r="C731" s="23" t="str">
        <f>IF(OR('Monitor Data'!G731="",ISBLANK('Monitor Data'!G731)),"",IF('Monitor Data'!G731&gt;Statistics!$C$6,"YES","NO"))</f>
        <v>NO</v>
      </c>
      <c r="D731" s="23" t="str">
        <f>IF(OR('Monitor Data'!J731="",ISBLANK('Monitor Data'!J731)),"",IF('Monitor Data'!J731&gt;Statistics!$D$6,"YES","NO"))</f>
        <v>NO</v>
      </c>
      <c r="E731" s="23" t="str">
        <f>IF(OR('Monitor Data'!K731="",ISBLANK('Monitor Data'!K731)),"",IF('Monitor Data'!K731&gt;Statistics!$E$6,"YES","NO"))</f>
        <v>NO</v>
      </c>
    </row>
    <row r="732" spans="1:5" x14ac:dyDescent="0.25">
      <c r="A732" s="4">
        <v>44927</v>
      </c>
      <c r="B732" s="23" t="str">
        <f>IF(OR('Monitor Data'!D732="",ISBLANK('Monitor Data'!D732)),"",IF('Monitor Data'!D732&gt;Statistics!$B$6,"YES","NO"))</f>
        <v/>
      </c>
      <c r="C732" s="23" t="str">
        <f>IF(OR('Monitor Data'!G732="",ISBLANK('Monitor Data'!G732)),"",IF('Monitor Data'!G732&gt;Statistics!$C$6,"YES","NO"))</f>
        <v/>
      </c>
      <c r="D732" s="23" t="str">
        <f>IF(OR('Monitor Data'!J732="",ISBLANK('Monitor Data'!J732)),"",IF('Monitor Data'!J732&gt;Statistics!$D$6,"YES","NO"))</f>
        <v/>
      </c>
      <c r="E732" s="23" t="str">
        <f>IF(OR('Monitor Data'!K732="",ISBLANK('Monitor Data'!K732)),"",IF('Monitor Data'!K732&gt;Statistics!$E$6,"YES","NO"))</f>
        <v/>
      </c>
    </row>
    <row r="733" spans="1:5" x14ac:dyDescent="0.25">
      <c r="A733" s="4">
        <v>44928</v>
      </c>
      <c r="B733" s="23" t="str">
        <f>IF(OR('Monitor Data'!D733="",ISBLANK('Monitor Data'!D733)),"",IF('Monitor Data'!D733&gt;Statistics!$B$6,"YES","NO"))</f>
        <v/>
      </c>
      <c r="C733" s="23" t="str">
        <f>IF(OR('Monitor Data'!G733="",ISBLANK('Monitor Data'!G733)),"",IF('Monitor Data'!G733&gt;Statistics!$C$6,"YES","NO"))</f>
        <v/>
      </c>
      <c r="D733" s="23" t="str">
        <f>IF(OR('Monitor Data'!J733="",ISBLANK('Monitor Data'!J733)),"",IF('Monitor Data'!J733&gt;Statistics!$D$6,"YES","NO"))</f>
        <v/>
      </c>
      <c r="E733" s="23" t="str">
        <f>IF(OR('Monitor Data'!K733="",ISBLANK('Monitor Data'!K733)),"",IF('Monitor Data'!K733&gt;Statistics!$E$6,"YES","NO"))</f>
        <v/>
      </c>
    </row>
    <row r="734" spans="1:5" x14ac:dyDescent="0.25">
      <c r="A734" s="4">
        <v>44929</v>
      </c>
      <c r="B734" s="23" t="str">
        <f>IF(OR('Monitor Data'!D734="",ISBLANK('Monitor Data'!D734)),"",IF('Monitor Data'!D734&gt;Statistics!$B$6,"YES","NO"))</f>
        <v>NO</v>
      </c>
      <c r="C734" s="23" t="str">
        <f>IF(OR('Monitor Data'!G734="",ISBLANK('Monitor Data'!G734)),"",IF('Monitor Data'!G734&gt;Statistics!$C$6,"YES","NO"))</f>
        <v>NO</v>
      </c>
      <c r="D734" s="23" t="str">
        <f>IF(OR('Monitor Data'!J734="",ISBLANK('Monitor Data'!J734)),"",IF('Monitor Data'!J734&gt;Statistics!$D$6,"YES","NO"))</f>
        <v>NO</v>
      </c>
      <c r="E734" s="23" t="str">
        <f>IF(OR('Monitor Data'!K734="",ISBLANK('Monitor Data'!K734)),"",IF('Monitor Data'!K734&gt;Statistics!$E$6,"YES","NO"))</f>
        <v>NO</v>
      </c>
    </row>
    <row r="735" spans="1:5" x14ac:dyDescent="0.25">
      <c r="A735" s="4">
        <v>44930</v>
      </c>
      <c r="B735" s="23" t="str">
        <f>IF(OR('Monitor Data'!D735="",ISBLANK('Monitor Data'!D735)),"",IF('Monitor Data'!D735&gt;Statistics!$B$6,"YES","NO"))</f>
        <v/>
      </c>
      <c r="C735" s="23" t="str">
        <f>IF(OR('Monitor Data'!G735="",ISBLANK('Monitor Data'!G735)),"",IF('Monitor Data'!G735&gt;Statistics!$C$6,"YES","NO"))</f>
        <v/>
      </c>
      <c r="D735" s="23" t="str">
        <f>IF(OR('Monitor Data'!J735="",ISBLANK('Monitor Data'!J735)),"",IF('Monitor Data'!J735&gt;Statistics!$D$6,"YES","NO"))</f>
        <v/>
      </c>
      <c r="E735" s="23" t="str">
        <f>IF(OR('Monitor Data'!K735="",ISBLANK('Monitor Data'!K735)),"",IF('Monitor Data'!K735&gt;Statistics!$E$6,"YES","NO"))</f>
        <v/>
      </c>
    </row>
    <row r="736" spans="1:5" x14ac:dyDescent="0.25">
      <c r="A736" s="4">
        <v>44931</v>
      </c>
      <c r="B736" s="23" t="str">
        <f>IF(OR('Monitor Data'!D736="",ISBLANK('Monitor Data'!D736)),"",IF('Monitor Data'!D736&gt;Statistics!$B$6,"YES","NO"))</f>
        <v/>
      </c>
      <c r="C736" s="23" t="str">
        <f>IF(OR('Monitor Data'!G736="",ISBLANK('Monitor Data'!G736)),"",IF('Monitor Data'!G736&gt;Statistics!$C$6,"YES","NO"))</f>
        <v/>
      </c>
      <c r="D736" s="23" t="str">
        <f>IF(OR('Monitor Data'!J736="",ISBLANK('Monitor Data'!J736)),"",IF('Monitor Data'!J736&gt;Statistics!$D$6,"YES","NO"))</f>
        <v/>
      </c>
      <c r="E736" s="23" t="str">
        <f>IF(OR('Monitor Data'!K736="",ISBLANK('Monitor Data'!K736)),"",IF('Monitor Data'!K736&gt;Statistics!$E$6,"YES","NO"))</f>
        <v/>
      </c>
    </row>
    <row r="737" spans="1:5" x14ac:dyDescent="0.25">
      <c r="A737" s="4">
        <v>44932</v>
      </c>
      <c r="B737" s="23" t="str">
        <f>IF(OR('Monitor Data'!D737="",ISBLANK('Monitor Data'!D737)),"",IF('Monitor Data'!D737&gt;Statistics!$B$6,"YES","NO"))</f>
        <v>NO</v>
      </c>
      <c r="C737" s="23" t="str">
        <f>IF(OR('Monitor Data'!G737="",ISBLANK('Monitor Data'!G737)),"",IF('Monitor Data'!G737&gt;Statistics!$C$6,"YES","NO"))</f>
        <v>NO</v>
      </c>
      <c r="D737" s="23" t="str">
        <f>IF(OR('Monitor Data'!J737="",ISBLANK('Monitor Data'!J737)),"",IF('Monitor Data'!J737&gt;Statistics!$D$6,"YES","NO"))</f>
        <v>NO</v>
      </c>
      <c r="E737" s="23" t="str">
        <f>IF(OR('Monitor Data'!K737="",ISBLANK('Monitor Data'!K737)),"",IF('Monitor Data'!K737&gt;Statistics!$E$6,"YES","NO"))</f>
        <v>NO</v>
      </c>
    </row>
    <row r="738" spans="1:5" x14ac:dyDescent="0.25">
      <c r="A738" s="4">
        <v>44933</v>
      </c>
      <c r="B738" s="23" t="str">
        <f>IF(OR('Monitor Data'!D738="",ISBLANK('Monitor Data'!D738)),"",IF('Monitor Data'!D738&gt;Statistics!$B$6,"YES","NO"))</f>
        <v/>
      </c>
      <c r="C738" s="23" t="str">
        <f>IF(OR('Monitor Data'!G738="",ISBLANK('Monitor Data'!G738)),"",IF('Monitor Data'!G738&gt;Statistics!$C$6,"YES","NO"))</f>
        <v/>
      </c>
      <c r="D738" s="23" t="str">
        <f>IF(OR('Monitor Data'!J738="",ISBLANK('Monitor Data'!J738)),"",IF('Monitor Data'!J738&gt;Statistics!$D$6,"YES","NO"))</f>
        <v/>
      </c>
      <c r="E738" s="23" t="str">
        <f>IF(OR('Monitor Data'!K738="",ISBLANK('Monitor Data'!K738)),"",IF('Monitor Data'!K738&gt;Statistics!$E$6,"YES","NO"))</f>
        <v/>
      </c>
    </row>
    <row r="739" spans="1:5" x14ac:dyDescent="0.25">
      <c r="A739" s="4">
        <v>44934</v>
      </c>
      <c r="B739" s="23" t="str">
        <f>IF(OR('Monitor Data'!D739="",ISBLANK('Monitor Data'!D739)),"",IF('Monitor Data'!D739&gt;Statistics!$B$6,"YES","NO"))</f>
        <v/>
      </c>
      <c r="C739" s="23" t="str">
        <f>IF(OR('Monitor Data'!G739="",ISBLANK('Monitor Data'!G739)),"",IF('Monitor Data'!G739&gt;Statistics!$C$6,"YES","NO"))</f>
        <v/>
      </c>
      <c r="D739" s="23" t="str">
        <f>IF(OR('Monitor Data'!J739="",ISBLANK('Monitor Data'!J739)),"",IF('Monitor Data'!J739&gt;Statistics!$D$6,"YES","NO"))</f>
        <v/>
      </c>
      <c r="E739" s="23" t="str">
        <f>IF(OR('Monitor Data'!K739="",ISBLANK('Monitor Data'!K739)),"",IF('Monitor Data'!K739&gt;Statistics!$E$6,"YES","NO"))</f>
        <v/>
      </c>
    </row>
    <row r="740" spans="1:5" x14ac:dyDescent="0.25">
      <c r="A740" s="4">
        <v>44935</v>
      </c>
      <c r="B740" s="23" t="str">
        <f>IF(OR('Monitor Data'!D740="",ISBLANK('Monitor Data'!D740)),"",IF('Monitor Data'!D740&gt;Statistics!$B$6,"YES","NO"))</f>
        <v>NO</v>
      </c>
      <c r="C740" s="23" t="str">
        <f>IF(OR('Monitor Data'!G740="",ISBLANK('Monitor Data'!G740)),"",IF('Monitor Data'!G740&gt;Statistics!$C$6,"YES","NO"))</f>
        <v>NO</v>
      </c>
      <c r="D740" s="23" t="str">
        <f>IF(OR('Monitor Data'!J740="",ISBLANK('Monitor Data'!J740)),"",IF('Monitor Data'!J740&gt;Statistics!$D$6,"YES","NO"))</f>
        <v>NO</v>
      </c>
      <c r="E740" s="23" t="str">
        <f>IF(OR('Monitor Data'!K740="",ISBLANK('Monitor Data'!K740)),"",IF('Monitor Data'!K740&gt;Statistics!$E$6,"YES","NO"))</f>
        <v>NO</v>
      </c>
    </row>
    <row r="741" spans="1:5" x14ac:dyDescent="0.25">
      <c r="A741" s="4">
        <v>44936</v>
      </c>
      <c r="B741" s="23" t="str">
        <f>IF(OR('Monitor Data'!D741="",ISBLANK('Monitor Data'!D741)),"",IF('Monitor Data'!D741&gt;Statistics!$B$6,"YES","NO"))</f>
        <v/>
      </c>
      <c r="C741" s="23" t="str">
        <f>IF(OR('Monitor Data'!G741="",ISBLANK('Monitor Data'!G741)),"",IF('Monitor Data'!G741&gt;Statistics!$C$6,"YES","NO"))</f>
        <v/>
      </c>
      <c r="D741" s="23" t="str">
        <f>IF(OR('Monitor Data'!J741="",ISBLANK('Monitor Data'!J741)),"",IF('Monitor Data'!J741&gt;Statistics!$D$6,"YES","NO"))</f>
        <v/>
      </c>
      <c r="E741" s="23" t="str">
        <f>IF(OR('Monitor Data'!K741="",ISBLANK('Monitor Data'!K741)),"",IF('Monitor Data'!K741&gt;Statistics!$E$6,"YES","NO"))</f>
        <v/>
      </c>
    </row>
    <row r="742" spans="1:5" x14ac:dyDescent="0.25">
      <c r="A742" s="4">
        <v>44937</v>
      </c>
      <c r="B742" s="23" t="str">
        <f>IF(OR('Monitor Data'!D742="",ISBLANK('Monitor Data'!D742)),"",IF('Monitor Data'!D742&gt;Statistics!$B$6,"YES","NO"))</f>
        <v/>
      </c>
      <c r="C742" s="23" t="str">
        <f>IF(OR('Monitor Data'!G742="",ISBLANK('Monitor Data'!G742)),"",IF('Monitor Data'!G742&gt;Statistics!$C$6,"YES","NO"))</f>
        <v/>
      </c>
      <c r="D742" s="23" t="str">
        <f>IF(OR('Monitor Data'!J742="",ISBLANK('Monitor Data'!J742)),"",IF('Monitor Data'!J742&gt;Statistics!$D$6,"YES","NO"))</f>
        <v/>
      </c>
      <c r="E742" s="23" t="str">
        <f>IF(OR('Monitor Data'!K742="",ISBLANK('Monitor Data'!K742)),"",IF('Monitor Data'!K742&gt;Statistics!$E$6,"YES","NO"))</f>
        <v/>
      </c>
    </row>
    <row r="743" spans="1:5" x14ac:dyDescent="0.25">
      <c r="A743" s="4">
        <v>44938</v>
      </c>
      <c r="B743" s="23" t="str">
        <f>IF(OR('Monitor Data'!D743="",ISBLANK('Monitor Data'!D743)),"",IF('Monitor Data'!D743&gt;Statistics!$B$6,"YES","NO"))</f>
        <v>NO</v>
      </c>
      <c r="C743" s="23" t="str">
        <f>IF(OR('Monitor Data'!G743="",ISBLANK('Monitor Data'!G743)),"",IF('Monitor Data'!G743&gt;Statistics!$C$6,"YES","NO"))</f>
        <v>NO</v>
      </c>
      <c r="D743" s="23" t="str">
        <f>IF(OR('Monitor Data'!J743="",ISBLANK('Monitor Data'!J743)),"",IF('Monitor Data'!J743&gt;Statistics!$D$6,"YES","NO"))</f>
        <v>NO</v>
      </c>
      <c r="E743" s="23" t="str">
        <f>IF(OR('Monitor Data'!K743="",ISBLANK('Monitor Data'!K743)),"",IF('Monitor Data'!K743&gt;Statistics!$E$6,"YES","NO"))</f>
        <v>NO</v>
      </c>
    </row>
    <row r="744" spans="1:5" x14ac:dyDescent="0.25">
      <c r="A744" s="4">
        <v>44939</v>
      </c>
      <c r="B744" s="23" t="str">
        <f>IF(OR('Monitor Data'!D744="",ISBLANK('Monitor Data'!D744)),"",IF('Monitor Data'!D744&gt;Statistics!$B$6,"YES","NO"))</f>
        <v/>
      </c>
      <c r="C744" s="23" t="str">
        <f>IF(OR('Monitor Data'!G744="",ISBLANK('Monitor Data'!G744)),"",IF('Monitor Data'!G744&gt;Statistics!$C$6,"YES","NO"))</f>
        <v/>
      </c>
      <c r="D744" s="23" t="str">
        <f>IF(OR('Monitor Data'!J744="",ISBLANK('Monitor Data'!J744)),"",IF('Monitor Data'!J744&gt;Statistics!$D$6,"YES","NO"))</f>
        <v/>
      </c>
      <c r="E744" s="23" t="str">
        <f>IF(OR('Monitor Data'!K744="",ISBLANK('Monitor Data'!K744)),"",IF('Monitor Data'!K744&gt;Statistics!$E$6,"YES","NO"))</f>
        <v/>
      </c>
    </row>
    <row r="745" spans="1:5" x14ac:dyDescent="0.25">
      <c r="A745" s="4">
        <v>44940</v>
      </c>
      <c r="B745" s="23" t="str">
        <f>IF(OR('Monitor Data'!D745="",ISBLANK('Monitor Data'!D745)),"",IF('Monitor Data'!D745&gt;Statistics!$B$6,"YES","NO"))</f>
        <v/>
      </c>
      <c r="C745" s="23" t="str">
        <f>IF(OR('Monitor Data'!G745="",ISBLANK('Monitor Data'!G745)),"",IF('Monitor Data'!G745&gt;Statistics!$C$6,"YES","NO"))</f>
        <v/>
      </c>
      <c r="D745" s="23" t="str">
        <f>IF(OR('Monitor Data'!J745="",ISBLANK('Monitor Data'!J745)),"",IF('Monitor Data'!J745&gt;Statistics!$D$6,"YES","NO"))</f>
        <v/>
      </c>
      <c r="E745" s="23" t="str">
        <f>IF(OR('Monitor Data'!K745="",ISBLANK('Monitor Data'!K745)),"",IF('Monitor Data'!K745&gt;Statistics!$E$6,"YES","NO"))</f>
        <v/>
      </c>
    </row>
    <row r="746" spans="1:5" x14ac:dyDescent="0.25">
      <c r="A746" s="4">
        <v>44941</v>
      </c>
      <c r="B746" s="23" t="str">
        <f>IF(OR('Monitor Data'!D746="",ISBLANK('Monitor Data'!D746)),"",IF('Monitor Data'!D746&gt;Statistics!$B$6,"YES","NO"))</f>
        <v>NO</v>
      </c>
      <c r="C746" s="23" t="str">
        <f>IF(OR('Monitor Data'!G746="",ISBLANK('Monitor Data'!G746)),"",IF('Monitor Data'!G746&gt;Statistics!$C$6,"YES","NO"))</f>
        <v>NO</v>
      </c>
      <c r="D746" s="23" t="str">
        <f>IF(OR('Monitor Data'!J746="",ISBLANK('Monitor Data'!J746)),"",IF('Monitor Data'!J746&gt;Statistics!$D$6,"YES","NO"))</f>
        <v>NO</v>
      </c>
      <c r="E746" s="23" t="str">
        <f>IF(OR('Monitor Data'!K746="",ISBLANK('Monitor Data'!K746)),"",IF('Monitor Data'!K746&gt;Statistics!$E$6,"YES","NO"))</f>
        <v>NO</v>
      </c>
    </row>
    <row r="747" spans="1:5" x14ac:dyDescent="0.25">
      <c r="A747" s="4">
        <v>44942</v>
      </c>
      <c r="B747" s="23" t="str">
        <f>IF(OR('Monitor Data'!D747="",ISBLANK('Monitor Data'!D747)),"",IF('Monitor Data'!D747&gt;Statistics!$B$6,"YES","NO"))</f>
        <v/>
      </c>
      <c r="C747" s="23" t="str">
        <f>IF(OR('Monitor Data'!G747="",ISBLANK('Monitor Data'!G747)),"",IF('Monitor Data'!G747&gt;Statistics!$C$6,"YES","NO"))</f>
        <v/>
      </c>
      <c r="D747" s="23" t="str">
        <f>IF(OR('Monitor Data'!J747="",ISBLANK('Monitor Data'!J747)),"",IF('Monitor Data'!J747&gt;Statistics!$D$6,"YES","NO"))</f>
        <v/>
      </c>
      <c r="E747" s="23" t="str">
        <f>IF(OR('Monitor Data'!K747="",ISBLANK('Monitor Data'!K747)),"",IF('Monitor Data'!K747&gt;Statistics!$E$6,"YES","NO"))</f>
        <v/>
      </c>
    </row>
    <row r="748" spans="1:5" x14ac:dyDescent="0.25">
      <c r="A748" s="4">
        <v>44943</v>
      </c>
      <c r="B748" s="23" t="str">
        <f>IF(OR('Monitor Data'!D748="",ISBLANK('Monitor Data'!D748)),"",IF('Monitor Data'!D748&gt;Statistics!$B$6,"YES","NO"))</f>
        <v/>
      </c>
      <c r="C748" s="23" t="str">
        <f>IF(OR('Monitor Data'!G748="",ISBLANK('Monitor Data'!G748)),"",IF('Monitor Data'!G748&gt;Statistics!$C$6,"YES","NO"))</f>
        <v/>
      </c>
      <c r="D748" s="23" t="str">
        <f>IF(OR('Monitor Data'!J748="",ISBLANK('Monitor Data'!J748)),"",IF('Monitor Data'!J748&gt;Statistics!$D$6,"YES","NO"))</f>
        <v/>
      </c>
      <c r="E748" s="23" t="str">
        <f>IF(OR('Monitor Data'!K748="",ISBLANK('Monitor Data'!K748)),"",IF('Monitor Data'!K748&gt;Statistics!$E$6,"YES","NO"))</f>
        <v/>
      </c>
    </row>
    <row r="749" spans="1:5" x14ac:dyDescent="0.25">
      <c r="A749" s="4">
        <v>44944</v>
      </c>
      <c r="B749" s="23" t="str">
        <f>IF(OR('Monitor Data'!D749="",ISBLANK('Monitor Data'!D749)),"",IF('Monitor Data'!D749&gt;Statistics!$B$6,"YES","NO"))</f>
        <v>NO</v>
      </c>
      <c r="C749" s="23" t="str">
        <f>IF(OR('Monitor Data'!G749="",ISBLANK('Monitor Data'!G749)),"",IF('Monitor Data'!G749&gt;Statistics!$C$6,"YES","NO"))</f>
        <v>NO</v>
      </c>
      <c r="D749" s="23" t="str">
        <f>IF(OR('Monitor Data'!J749="",ISBLANK('Monitor Data'!J749)),"",IF('Monitor Data'!J749&gt;Statistics!$D$6,"YES","NO"))</f>
        <v>NO</v>
      </c>
      <c r="E749" s="23" t="str">
        <f>IF(OR('Monitor Data'!K749="",ISBLANK('Monitor Data'!K749)),"",IF('Monitor Data'!K749&gt;Statistics!$E$6,"YES","NO"))</f>
        <v>NO</v>
      </c>
    </row>
    <row r="750" spans="1:5" x14ac:dyDescent="0.25">
      <c r="A750" s="4">
        <v>44945</v>
      </c>
      <c r="B750" s="23" t="str">
        <f>IF(OR('Monitor Data'!D750="",ISBLANK('Monitor Data'!D750)),"",IF('Monitor Data'!D750&gt;Statistics!$B$6,"YES","NO"))</f>
        <v/>
      </c>
      <c r="C750" s="23" t="str">
        <f>IF(OR('Monitor Data'!G750="",ISBLANK('Monitor Data'!G750)),"",IF('Monitor Data'!G750&gt;Statistics!$C$6,"YES","NO"))</f>
        <v/>
      </c>
      <c r="D750" s="23" t="str">
        <f>IF(OR('Monitor Data'!J750="",ISBLANK('Monitor Data'!J750)),"",IF('Monitor Data'!J750&gt;Statistics!$D$6,"YES","NO"))</f>
        <v/>
      </c>
      <c r="E750" s="23" t="str">
        <f>IF(OR('Monitor Data'!K750="",ISBLANK('Monitor Data'!K750)),"",IF('Monitor Data'!K750&gt;Statistics!$E$6,"YES","NO"))</f>
        <v/>
      </c>
    </row>
    <row r="751" spans="1:5" x14ac:dyDescent="0.25">
      <c r="A751" s="4">
        <v>44946</v>
      </c>
      <c r="B751" s="23" t="str">
        <f>IF(OR('Monitor Data'!D751="",ISBLANK('Monitor Data'!D751)),"",IF('Monitor Data'!D751&gt;Statistics!$B$6,"YES","NO"))</f>
        <v/>
      </c>
      <c r="C751" s="23" t="str">
        <f>IF(OR('Monitor Data'!G751="",ISBLANK('Monitor Data'!G751)),"",IF('Monitor Data'!G751&gt;Statistics!$C$6,"YES","NO"))</f>
        <v/>
      </c>
      <c r="D751" s="23" t="str">
        <f>IF(OR('Monitor Data'!J751="",ISBLANK('Monitor Data'!J751)),"",IF('Monitor Data'!J751&gt;Statistics!$D$6,"YES","NO"))</f>
        <v/>
      </c>
      <c r="E751" s="23" t="str">
        <f>IF(OR('Monitor Data'!K751="",ISBLANK('Monitor Data'!K751)),"",IF('Monitor Data'!K751&gt;Statistics!$E$6,"YES","NO"))</f>
        <v/>
      </c>
    </row>
    <row r="752" spans="1:5" x14ac:dyDescent="0.25">
      <c r="A752" s="4">
        <v>44947</v>
      </c>
      <c r="B752" s="23" t="str">
        <f>IF(OR('Monitor Data'!D752="",ISBLANK('Monitor Data'!D752)),"",IF('Monitor Data'!D752&gt;Statistics!$B$6,"YES","NO"))</f>
        <v>NO</v>
      </c>
      <c r="C752" s="23" t="str">
        <f>IF(OR('Monitor Data'!G752="",ISBLANK('Monitor Data'!G752)),"",IF('Monitor Data'!G752&gt;Statistics!$C$6,"YES","NO"))</f>
        <v>NO</v>
      </c>
      <c r="D752" s="23" t="str">
        <f>IF(OR('Monitor Data'!J752="",ISBLANK('Monitor Data'!J752)),"",IF('Monitor Data'!J752&gt;Statistics!$D$6,"YES","NO"))</f>
        <v>NO</v>
      </c>
      <c r="E752" s="23" t="str">
        <f>IF(OR('Monitor Data'!K752="",ISBLANK('Monitor Data'!K752)),"",IF('Monitor Data'!K752&gt;Statistics!$E$6,"YES","NO"))</f>
        <v>NO</v>
      </c>
    </row>
    <row r="753" spans="1:5" x14ac:dyDescent="0.25">
      <c r="A753" s="4">
        <v>44948</v>
      </c>
      <c r="B753" s="23" t="str">
        <f>IF(OR('Monitor Data'!D753="",ISBLANK('Monitor Data'!D753)),"",IF('Monitor Data'!D753&gt;Statistics!$B$6,"YES","NO"))</f>
        <v/>
      </c>
      <c r="C753" s="23" t="str">
        <f>IF(OR('Monitor Data'!G753="",ISBLANK('Monitor Data'!G753)),"",IF('Monitor Data'!G753&gt;Statistics!$C$6,"YES","NO"))</f>
        <v/>
      </c>
      <c r="D753" s="23" t="str">
        <f>IF(OR('Monitor Data'!J753="",ISBLANK('Monitor Data'!J753)),"",IF('Monitor Data'!J753&gt;Statistics!$D$6,"YES","NO"))</f>
        <v/>
      </c>
      <c r="E753" s="23" t="str">
        <f>IF(OR('Monitor Data'!K753="",ISBLANK('Monitor Data'!K753)),"",IF('Monitor Data'!K753&gt;Statistics!$E$6,"YES","NO"))</f>
        <v/>
      </c>
    </row>
    <row r="754" spans="1:5" x14ac:dyDescent="0.25">
      <c r="A754" s="4">
        <v>44949</v>
      </c>
      <c r="B754" s="23" t="str">
        <f>IF(OR('Monitor Data'!D754="",ISBLANK('Monitor Data'!D754)),"",IF('Monitor Data'!D754&gt;Statistics!$B$6,"YES","NO"))</f>
        <v/>
      </c>
      <c r="C754" s="23" t="str">
        <f>IF(OR('Monitor Data'!G754="",ISBLANK('Monitor Data'!G754)),"",IF('Monitor Data'!G754&gt;Statistics!$C$6,"YES","NO"))</f>
        <v/>
      </c>
      <c r="D754" s="23" t="str">
        <f>IF(OR('Monitor Data'!J754="",ISBLANK('Monitor Data'!J754)),"",IF('Monitor Data'!J754&gt;Statistics!$D$6,"YES","NO"))</f>
        <v/>
      </c>
      <c r="E754" s="23" t="str">
        <f>IF(OR('Monitor Data'!K754="",ISBLANK('Monitor Data'!K754)),"",IF('Monitor Data'!K754&gt;Statistics!$E$6,"YES","NO"))</f>
        <v/>
      </c>
    </row>
    <row r="755" spans="1:5" x14ac:dyDescent="0.25">
      <c r="A755" s="4">
        <v>44950</v>
      </c>
      <c r="B755" s="23" t="str">
        <f>IF(OR('Monitor Data'!D755="",ISBLANK('Monitor Data'!D755)),"",IF('Monitor Data'!D755&gt;Statistics!$B$6,"YES","NO"))</f>
        <v>NO</v>
      </c>
      <c r="C755" s="23" t="str">
        <f>IF(OR('Monitor Data'!G755="",ISBLANK('Monitor Data'!G755)),"",IF('Monitor Data'!G755&gt;Statistics!$C$6,"YES","NO"))</f>
        <v>NO</v>
      </c>
      <c r="D755" s="23" t="str">
        <f>IF(OR('Monitor Data'!J755="",ISBLANK('Monitor Data'!J755)),"",IF('Monitor Data'!J755&gt;Statistics!$D$6,"YES","NO"))</f>
        <v>NO</v>
      </c>
      <c r="E755" s="23" t="str">
        <f>IF(OR('Monitor Data'!K755="",ISBLANK('Monitor Data'!K755)),"",IF('Monitor Data'!K755&gt;Statistics!$E$6,"YES","NO"))</f>
        <v>NO</v>
      </c>
    </row>
    <row r="756" spans="1:5" x14ac:dyDescent="0.25">
      <c r="A756" s="4">
        <v>44951</v>
      </c>
      <c r="B756" s="23" t="str">
        <f>IF(OR('Monitor Data'!D756="",ISBLANK('Monitor Data'!D756)),"",IF('Monitor Data'!D756&gt;Statistics!$B$6,"YES","NO"))</f>
        <v/>
      </c>
      <c r="C756" s="23" t="str">
        <f>IF(OR('Monitor Data'!G756="",ISBLANK('Monitor Data'!G756)),"",IF('Monitor Data'!G756&gt;Statistics!$C$6,"YES","NO"))</f>
        <v/>
      </c>
      <c r="D756" s="23" t="str">
        <f>IF(OR('Monitor Data'!J756="",ISBLANK('Monitor Data'!J756)),"",IF('Monitor Data'!J756&gt;Statistics!$D$6,"YES","NO"))</f>
        <v/>
      </c>
      <c r="E756" s="23" t="str">
        <f>IF(OR('Monitor Data'!K756="",ISBLANK('Monitor Data'!K756)),"",IF('Monitor Data'!K756&gt;Statistics!$E$6,"YES","NO"))</f>
        <v/>
      </c>
    </row>
    <row r="757" spans="1:5" x14ac:dyDescent="0.25">
      <c r="A757" s="4">
        <v>44952</v>
      </c>
      <c r="B757" s="23" t="str">
        <f>IF(OR('Monitor Data'!D757="",ISBLANK('Monitor Data'!D757)),"",IF('Monitor Data'!D757&gt;Statistics!$B$6,"YES","NO"))</f>
        <v/>
      </c>
      <c r="C757" s="23" t="str">
        <f>IF(OR('Monitor Data'!G757="",ISBLANK('Monitor Data'!G757)),"",IF('Monitor Data'!G757&gt;Statistics!$C$6,"YES","NO"))</f>
        <v/>
      </c>
      <c r="D757" s="23" t="str">
        <f>IF(OR('Monitor Data'!J757="",ISBLANK('Monitor Data'!J757)),"",IF('Monitor Data'!J757&gt;Statistics!$D$6,"YES","NO"))</f>
        <v/>
      </c>
      <c r="E757" s="23" t="str">
        <f>IF(OR('Monitor Data'!K757="",ISBLANK('Monitor Data'!K757)),"",IF('Monitor Data'!K757&gt;Statistics!$E$6,"YES","NO"))</f>
        <v/>
      </c>
    </row>
    <row r="758" spans="1:5" x14ac:dyDescent="0.25">
      <c r="A758" s="4">
        <v>44953</v>
      </c>
      <c r="B758" s="23" t="str">
        <f>IF(OR('Monitor Data'!D758="",ISBLANK('Monitor Data'!D758)),"",IF('Monitor Data'!D758&gt;Statistics!$B$6,"YES","NO"))</f>
        <v>NO</v>
      </c>
      <c r="C758" s="23" t="str">
        <f>IF(OR('Monitor Data'!G758="",ISBLANK('Monitor Data'!G758)),"",IF('Monitor Data'!G758&gt;Statistics!$C$6,"YES","NO"))</f>
        <v>NO</v>
      </c>
      <c r="D758" s="23" t="str">
        <f>IF(OR('Monitor Data'!J758="",ISBLANK('Monitor Data'!J758)),"",IF('Monitor Data'!J758&gt;Statistics!$D$6,"YES","NO"))</f>
        <v>NO</v>
      </c>
      <c r="E758" s="23" t="str">
        <f>IF(OR('Monitor Data'!K758="",ISBLANK('Monitor Data'!K758)),"",IF('Monitor Data'!K758&gt;Statistics!$E$6,"YES","NO"))</f>
        <v>NO</v>
      </c>
    </row>
    <row r="759" spans="1:5" x14ac:dyDescent="0.25">
      <c r="A759" s="4">
        <v>44954</v>
      </c>
      <c r="B759" s="23" t="str">
        <f>IF(OR('Monitor Data'!D759="",ISBLANK('Monitor Data'!D759)),"",IF('Monitor Data'!D759&gt;Statistics!$B$6,"YES","NO"))</f>
        <v/>
      </c>
      <c r="C759" s="23" t="str">
        <f>IF(OR('Monitor Data'!G759="",ISBLANK('Monitor Data'!G759)),"",IF('Monitor Data'!G759&gt;Statistics!$C$6,"YES","NO"))</f>
        <v/>
      </c>
      <c r="D759" s="23" t="str">
        <f>IF(OR('Monitor Data'!J759="",ISBLANK('Monitor Data'!J759)),"",IF('Monitor Data'!J759&gt;Statistics!$D$6,"YES","NO"))</f>
        <v/>
      </c>
      <c r="E759" s="23" t="str">
        <f>IF(OR('Monitor Data'!K759="",ISBLANK('Monitor Data'!K759)),"",IF('Monitor Data'!K759&gt;Statistics!$E$6,"YES","NO"))</f>
        <v/>
      </c>
    </row>
    <row r="760" spans="1:5" x14ac:dyDescent="0.25">
      <c r="A760" s="4">
        <v>44955</v>
      </c>
      <c r="B760" s="23" t="str">
        <f>IF(OR('Monitor Data'!D760="",ISBLANK('Monitor Data'!D760)),"",IF('Monitor Data'!D760&gt;Statistics!$B$6,"YES","NO"))</f>
        <v/>
      </c>
      <c r="C760" s="23" t="str">
        <f>IF(OR('Monitor Data'!G760="",ISBLANK('Monitor Data'!G760)),"",IF('Monitor Data'!G760&gt;Statistics!$C$6,"YES","NO"))</f>
        <v/>
      </c>
      <c r="D760" s="23" t="str">
        <f>IF(OR('Monitor Data'!J760="",ISBLANK('Monitor Data'!J760)),"",IF('Monitor Data'!J760&gt;Statistics!$D$6,"YES","NO"))</f>
        <v/>
      </c>
      <c r="E760" s="23" t="str">
        <f>IF(OR('Monitor Data'!K760="",ISBLANK('Monitor Data'!K760)),"",IF('Monitor Data'!K760&gt;Statistics!$E$6,"YES","NO"))</f>
        <v/>
      </c>
    </row>
    <row r="761" spans="1:5" x14ac:dyDescent="0.25">
      <c r="A761" s="4">
        <v>44956</v>
      </c>
      <c r="B761" s="23" t="str">
        <f>IF(OR('Monitor Data'!D761="",ISBLANK('Monitor Data'!D761)),"",IF('Monitor Data'!D761&gt;Statistics!$B$6,"YES","NO"))</f>
        <v>NO</v>
      </c>
      <c r="C761" s="23" t="str">
        <f>IF(OR('Monitor Data'!G761="",ISBLANK('Monitor Data'!G761)),"",IF('Monitor Data'!G761&gt;Statistics!$C$6,"YES","NO"))</f>
        <v>NO</v>
      </c>
      <c r="D761" s="23" t="str">
        <f>IF(OR('Monitor Data'!J761="",ISBLANK('Monitor Data'!J761)),"",IF('Monitor Data'!J761&gt;Statistics!$D$6,"YES","NO"))</f>
        <v>NO</v>
      </c>
      <c r="E761" s="23" t="str">
        <f>IF(OR('Monitor Data'!K761="",ISBLANK('Monitor Data'!K761)),"",IF('Monitor Data'!K761&gt;Statistics!$E$6,"YES","NO"))</f>
        <v>NO</v>
      </c>
    </row>
    <row r="762" spans="1:5" x14ac:dyDescent="0.25">
      <c r="A762" s="4">
        <v>44957</v>
      </c>
      <c r="B762" s="23" t="str">
        <f>IF(OR('Monitor Data'!D762="",ISBLANK('Monitor Data'!D762)),"",IF('Monitor Data'!D762&gt;Statistics!$B$6,"YES","NO"))</f>
        <v/>
      </c>
      <c r="C762" s="23" t="str">
        <f>IF(OR('Monitor Data'!G762="",ISBLANK('Monitor Data'!G762)),"",IF('Monitor Data'!G762&gt;Statistics!$C$6,"YES","NO"))</f>
        <v/>
      </c>
      <c r="D762" s="23" t="str">
        <f>IF(OR('Monitor Data'!J762="",ISBLANK('Monitor Data'!J762)),"",IF('Monitor Data'!J762&gt;Statistics!$D$6,"YES","NO"))</f>
        <v/>
      </c>
      <c r="E762" s="23" t="str">
        <f>IF(OR('Monitor Data'!K762="",ISBLANK('Monitor Data'!K762)),"",IF('Monitor Data'!K762&gt;Statistics!$E$6,"YES","NO"))</f>
        <v/>
      </c>
    </row>
    <row r="763" spans="1:5" x14ac:dyDescent="0.25">
      <c r="A763" s="4">
        <v>44958</v>
      </c>
      <c r="B763" s="23" t="str">
        <f>IF(OR('Monitor Data'!D763="",ISBLANK('Monitor Data'!D763)),"",IF('Monitor Data'!D763&gt;Statistics!$B$6,"YES","NO"))</f>
        <v/>
      </c>
      <c r="C763" s="23" t="str">
        <f>IF(OR('Monitor Data'!G763="",ISBLANK('Monitor Data'!G763)),"",IF('Monitor Data'!G763&gt;Statistics!$C$6,"YES","NO"))</f>
        <v/>
      </c>
      <c r="D763" s="23" t="str">
        <f>IF(OR('Monitor Data'!J763="",ISBLANK('Monitor Data'!J763)),"",IF('Monitor Data'!J763&gt;Statistics!$D$6,"YES","NO"))</f>
        <v/>
      </c>
      <c r="E763" s="23" t="str">
        <f>IF(OR('Monitor Data'!K763="",ISBLANK('Monitor Data'!K763)),"",IF('Monitor Data'!K763&gt;Statistics!$E$6,"YES","NO"))</f>
        <v/>
      </c>
    </row>
    <row r="764" spans="1:5" x14ac:dyDescent="0.25">
      <c r="A764" s="4">
        <v>44959</v>
      </c>
      <c r="B764" s="23" t="str">
        <f>IF(OR('Monitor Data'!D764="",ISBLANK('Monitor Data'!D764)),"",IF('Monitor Data'!D764&gt;Statistics!$B$6,"YES","NO"))</f>
        <v>NO</v>
      </c>
      <c r="C764" s="23" t="str">
        <f>IF(OR('Monitor Data'!G764="",ISBLANK('Monitor Data'!G764)),"",IF('Monitor Data'!G764&gt;Statistics!$C$6,"YES","NO"))</f>
        <v>NO</v>
      </c>
      <c r="D764" s="23" t="str">
        <f>IF(OR('Monitor Data'!J764="",ISBLANK('Monitor Data'!J764)),"",IF('Monitor Data'!J764&gt;Statistics!$D$6,"YES","NO"))</f>
        <v>NO</v>
      </c>
      <c r="E764" s="23" t="str">
        <f>IF(OR('Monitor Data'!K764="",ISBLANK('Monitor Data'!K764)),"",IF('Monitor Data'!K764&gt;Statistics!$E$6,"YES","NO"))</f>
        <v>NO</v>
      </c>
    </row>
    <row r="765" spans="1:5" x14ac:dyDescent="0.25">
      <c r="A765" s="4">
        <v>44960</v>
      </c>
      <c r="B765" s="23" t="str">
        <f>IF(OR('Monitor Data'!D765="",ISBLANK('Monitor Data'!D765)),"",IF('Monitor Data'!D765&gt;Statistics!$B$6,"YES","NO"))</f>
        <v/>
      </c>
      <c r="C765" s="23" t="str">
        <f>IF(OR('Monitor Data'!G765="",ISBLANK('Monitor Data'!G765)),"",IF('Monitor Data'!G765&gt;Statistics!$C$6,"YES","NO"))</f>
        <v/>
      </c>
      <c r="D765" s="23" t="str">
        <f>IF(OR('Monitor Data'!J765="",ISBLANK('Monitor Data'!J765)),"",IF('Monitor Data'!J765&gt;Statistics!$D$6,"YES","NO"))</f>
        <v/>
      </c>
      <c r="E765" s="23" t="str">
        <f>IF(OR('Monitor Data'!K765="",ISBLANK('Monitor Data'!K765)),"",IF('Monitor Data'!K765&gt;Statistics!$E$6,"YES","NO"))</f>
        <v/>
      </c>
    </row>
    <row r="766" spans="1:5" x14ac:dyDescent="0.25">
      <c r="A766" s="4">
        <v>44961</v>
      </c>
      <c r="B766" s="23" t="str">
        <f>IF(OR('Monitor Data'!D766="",ISBLANK('Monitor Data'!D766)),"",IF('Monitor Data'!D766&gt;Statistics!$B$6,"YES","NO"))</f>
        <v/>
      </c>
      <c r="C766" s="23" t="str">
        <f>IF(OR('Monitor Data'!G766="",ISBLANK('Monitor Data'!G766)),"",IF('Monitor Data'!G766&gt;Statistics!$C$6,"YES","NO"))</f>
        <v/>
      </c>
      <c r="D766" s="23" t="str">
        <f>IF(OR('Monitor Data'!J766="",ISBLANK('Monitor Data'!J766)),"",IF('Monitor Data'!J766&gt;Statistics!$D$6,"YES","NO"))</f>
        <v/>
      </c>
      <c r="E766" s="23" t="str">
        <f>IF(OR('Monitor Data'!K766="",ISBLANK('Monitor Data'!K766)),"",IF('Monitor Data'!K766&gt;Statistics!$E$6,"YES","NO"))</f>
        <v/>
      </c>
    </row>
    <row r="767" spans="1:5" x14ac:dyDescent="0.25">
      <c r="A767" s="4">
        <v>44962</v>
      </c>
      <c r="B767" s="23" t="str">
        <f>IF(OR('Monitor Data'!D767="",ISBLANK('Monitor Data'!D767)),"",IF('Monitor Data'!D767&gt;Statistics!$B$6,"YES","NO"))</f>
        <v>NO</v>
      </c>
      <c r="C767" s="23" t="str">
        <f>IF(OR('Monitor Data'!G767="",ISBLANK('Monitor Data'!G767)),"",IF('Monitor Data'!G767&gt;Statistics!$C$6,"YES","NO"))</f>
        <v>NO</v>
      </c>
      <c r="D767" s="23" t="str">
        <f>IF(OR('Monitor Data'!J767="",ISBLANK('Monitor Data'!J767)),"",IF('Monitor Data'!J767&gt;Statistics!$D$6,"YES","NO"))</f>
        <v>NO</v>
      </c>
      <c r="E767" s="23" t="str">
        <f>IF(OR('Monitor Data'!K767="",ISBLANK('Monitor Data'!K767)),"",IF('Monitor Data'!K767&gt;Statistics!$E$6,"YES","NO"))</f>
        <v>NO</v>
      </c>
    </row>
    <row r="768" spans="1:5" x14ac:dyDescent="0.25">
      <c r="A768" s="4">
        <v>44963</v>
      </c>
      <c r="B768" s="23" t="str">
        <f>IF(OR('Monitor Data'!D768="",ISBLANK('Monitor Data'!D768)),"",IF('Monitor Data'!D768&gt;Statistics!$B$6,"YES","NO"))</f>
        <v/>
      </c>
      <c r="C768" s="23" t="str">
        <f>IF(OR('Monitor Data'!G768="",ISBLANK('Monitor Data'!G768)),"",IF('Monitor Data'!G768&gt;Statistics!$C$6,"YES","NO"))</f>
        <v/>
      </c>
      <c r="D768" s="23" t="str">
        <f>IF(OR('Monitor Data'!J768="",ISBLANK('Monitor Data'!J768)),"",IF('Monitor Data'!J768&gt;Statistics!$D$6,"YES","NO"))</f>
        <v/>
      </c>
      <c r="E768" s="23" t="str">
        <f>IF(OR('Monitor Data'!K768="",ISBLANK('Monitor Data'!K768)),"",IF('Monitor Data'!K768&gt;Statistics!$E$6,"YES","NO"))</f>
        <v/>
      </c>
    </row>
    <row r="769" spans="1:5" x14ac:dyDescent="0.25">
      <c r="A769" s="4">
        <v>44964</v>
      </c>
      <c r="B769" s="23" t="str">
        <f>IF(OR('Monitor Data'!D769="",ISBLANK('Monitor Data'!D769)),"",IF('Monitor Data'!D769&gt;Statistics!$B$6,"YES","NO"))</f>
        <v/>
      </c>
      <c r="C769" s="23" t="str">
        <f>IF(OR('Monitor Data'!G769="",ISBLANK('Monitor Data'!G769)),"",IF('Monitor Data'!G769&gt;Statistics!$C$6,"YES","NO"))</f>
        <v/>
      </c>
      <c r="D769" s="23" t="str">
        <f>IF(OR('Monitor Data'!J769="",ISBLANK('Monitor Data'!J769)),"",IF('Monitor Data'!J769&gt;Statistics!$D$6,"YES","NO"))</f>
        <v/>
      </c>
      <c r="E769" s="23" t="str">
        <f>IF(OR('Monitor Data'!K769="",ISBLANK('Monitor Data'!K769)),"",IF('Monitor Data'!K769&gt;Statistics!$E$6,"YES","NO"))</f>
        <v/>
      </c>
    </row>
    <row r="770" spans="1:5" x14ac:dyDescent="0.25">
      <c r="A770" s="4">
        <v>44965</v>
      </c>
      <c r="B770" s="23" t="str">
        <f>IF(OR('Monitor Data'!D770="",ISBLANK('Monitor Data'!D770)),"",IF('Monitor Data'!D770&gt;Statistics!$B$6,"YES","NO"))</f>
        <v>NO</v>
      </c>
      <c r="C770" s="23" t="str">
        <f>IF(OR('Monitor Data'!G770="",ISBLANK('Monitor Data'!G770)),"",IF('Monitor Data'!G770&gt;Statistics!$C$6,"YES","NO"))</f>
        <v>NO</v>
      </c>
      <c r="D770" s="23" t="str">
        <f>IF(OR('Monitor Data'!J770="",ISBLANK('Monitor Data'!J770)),"",IF('Monitor Data'!J770&gt;Statistics!$D$6,"YES","NO"))</f>
        <v>NO</v>
      </c>
      <c r="E770" s="23" t="str">
        <f>IF(OR('Monitor Data'!K770="",ISBLANK('Monitor Data'!K770)),"",IF('Monitor Data'!K770&gt;Statistics!$E$6,"YES","NO"))</f>
        <v>NO</v>
      </c>
    </row>
    <row r="771" spans="1:5" x14ac:dyDescent="0.25">
      <c r="A771" s="4">
        <v>44966</v>
      </c>
      <c r="B771" s="23" t="str">
        <f>IF(OR('Monitor Data'!D771="",ISBLANK('Monitor Data'!D771)),"",IF('Monitor Data'!D771&gt;Statistics!$B$6,"YES","NO"))</f>
        <v/>
      </c>
      <c r="C771" s="23" t="str">
        <f>IF(OR('Monitor Data'!G771="",ISBLANK('Monitor Data'!G771)),"",IF('Monitor Data'!G771&gt;Statistics!$C$6,"YES","NO"))</f>
        <v/>
      </c>
      <c r="D771" s="23" t="str">
        <f>IF(OR('Monitor Data'!J771="",ISBLANK('Monitor Data'!J771)),"",IF('Monitor Data'!J771&gt;Statistics!$D$6,"YES","NO"))</f>
        <v/>
      </c>
      <c r="E771" s="23" t="str">
        <f>IF(OR('Monitor Data'!K771="",ISBLANK('Monitor Data'!K771)),"",IF('Monitor Data'!K771&gt;Statistics!$E$6,"YES","NO"))</f>
        <v/>
      </c>
    </row>
    <row r="772" spans="1:5" x14ac:dyDescent="0.25">
      <c r="A772" s="4">
        <v>44967</v>
      </c>
      <c r="B772" s="23" t="str">
        <f>IF(OR('Monitor Data'!D772="",ISBLANK('Monitor Data'!D772)),"",IF('Monitor Data'!D772&gt;Statistics!$B$6,"YES","NO"))</f>
        <v/>
      </c>
      <c r="C772" s="23" t="str">
        <f>IF(OR('Monitor Data'!G772="",ISBLANK('Monitor Data'!G772)),"",IF('Monitor Data'!G772&gt;Statistics!$C$6,"YES","NO"))</f>
        <v/>
      </c>
      <c r="D772" s="23" t="str">
        <f>IF(OR('Monitor Data'!J772="",ISBLANK('Monitor Data'!J772)),"",IF('Monitor Data'!J772&gt;Statistics!$D$6,"YES","NO"))</f>
        <v/>
      </c>
      <c r="E772" s="23" t="str">
        <f>IF(OR('Monitor Data'!K772="",ISBLANK('Monitor Data'!K772)),"",IF('Monitor Data'!K772&gt;Statistics!$E$6,"YES","NO"))</f>
        <v/>
      </c>
    </row>
    <row r="773" spans="1:5" x14ac:dyDescent="0.25">
      <c r="A773" s="4">
        <v>44968</v>
      </c>
      <c r="B773" s="23" t="str">
        <f>IF(OR('Monitor Data'!D773="",ISBLANK('Monitor Data'!D773)),"",IF('Monitor Data'!D773&gt;Statistics!$B$6,"YES","NO"))</f>
        <v>NO</v>
      </c>
      <c r="C773" s="23" t="str">
        <f>IF(OR('Monitor Data'!G773="",ISBLANK('Monitor Data'!G773)),"",IF('Monitor Data'!G773&gt;Statistics!$C$6,"YES","NO"))</f>
        <v>NO</v>
      </c>
      <c r="D773" s="23" t="str">
        <f>IF(OR('Monitor Data'!J773="",ISBLANK('Monitor Data'!J773)),"",IF('Monitor Data'!J773&gt;Statistics!$D$6,"YES","NO"))</f>
        <v>NO</v>
      </c>
      <c r="E773" s="23" t="str">
        <f>IF(OR('Monitor Data'!K773="",ISBLANK('Monitor Data'!K773)),"",IF('Monitor Data'!K773&gt;Statistics!$E$6,"YES","NO"))</f>
        <v>NO</v>
      </c>
    </row>
    <row r="774" spans="1:5" x14ac:dyDescent="0.25">
      <c r="A774" s="4">
        <v>44969</v>
      </c>
      <c r="B774" s="23" t="str">
        <f>IF(OR('Monitor Data'!D774="",ISBLANK('Monitor Data'!D774)),"",IF('Monitor Data'!D774&gt;Statistics!$B$6,"YES","NO"))</f>
        <v/>
      </c>
      <c r="C774" s="23" t="str">
        <f>IF(OR('Monitor Data'!G774="",ISBLANK('Monitor Data'!G774)),"",IF('Monitor Data'!G774&gt;Statistics!$C$6,"YES","NO"))</f>
        <v/>
      </c>
      <c r="D774" s="23" t="str">
        <f>IF(OR('Monitor Data'!J774="",ISBLANK('Monitor Data'!J774)),"",IF('Monitor Data'!J774&gt;Statistics!$D$6,"YES","NO"))</f>
        <v/>
      </c>
      <c r="E774" s="23" t="str">
        <f>IF(OR('Monitor Data'!K774="",ISBLANK('Monitor Data'!K774)),"",IF('Monitor Data'!K774&gt;Statistics!$E$6,"YES","NO"))</f>
        <v/>
      </c>
    </row>
    <row r="775" spans="1:5" x14ac:dyDescent="0.25">
      <c r="A775" s="4">
        <v>44970</v>
      </c>
      <c r="B775" s="23" t="str">
        <f>IF(OR('Monitor Data'!D775="",ISBLANK('Monitor Data'!D775)),"",IF('Monitor Data'!D775&gt;Statistics!$B$6,"YES","NO"))</f>
        <v/>
      </c>
      <c r="C775" s="23" t="str">
        <f>IF(OR('Monitor Data'!G775="",ISBLANK('Monitor Data'!G775)),"",IF('Monitor Data'!G775&gt;Statistics!$C$6,"YES","NO"))</f>
        <v/>
      </c>
      <c r="D775" s="23" t="str">
        <f>IF(OR('Monitor Data'!J775="",ISBLANK('Monitor Data'!J775)),"",IF('Monitor Data'!J775&gt;Statistics!$D$6,"YES","NO"))</f>
        <v/>
      </c>
      <c r="E775" s="23" t="str">
        <f>IF(OR('Monitor Data'!K775="",ISBLANK('Monitor Data'!K775)),"",IF('Monitor Data'!K775&gt;Statistics!$E$6,"YES","NO"))</f>
        <v/>
      </c>
    </row>
    <row r="776" spans="1:5" x14ac:dyDescent="0.25">
      <c r="A776" s="4">
        <v>44971</v>
      </c>
      <c r="B776" s="23" t="str">
        <f>IF(OR('Monitor Data'!D776="",ISBLANK('Monitor Data'!D776)),"",IF('Monitor Data'!D776&gt;Statistics!$B$6,"YES","NO"))</f>
        <v>NO</v>
      </c>
      <c r="C776" s="23" t="str">
        <f>IF(OR('Monitor Data'!G776="",ISBLANK('Monitor Data'!G776)),"",IF('Monitor Data'!G776&gt;Statistics!$C$6,"YES","NO"))</f>
        <v>NO</v>
      </c>
      <c r="D776" s="23" t="str">
        <f>IF(OR('Monitor Data'!J776="",ISBLANK('Monitor Data'!J776)),"",IF('Monitor Data'!J776&gt;Statistics!$D$6,"YES","NO"))</f>
        <v>NO</v>
      </c>
      <c r="E776" s="23" t="str">
        <f>IF(OR('Monitor Data'!K776="",ISBLANK('Monitor Data'!K776)),"",IF('Monitor Data'!K776&gt;Statistics!$E$6,"YES","NO"))</f>
        <v>NO</v>
      </c>
    </row>
    <row r="777" spans="1:5" x14ac:dyDescent="0.25">
      <c r="A777" s="4">
        <v>44972</v>
      </c>
      <c r="B777" s="23" t="str">
        <f>IF(OR('Monitor Data'!D777="",ISBLANK('Monitor Data'!D777)),"",IF('Monitor Data'!D777&gt;Statistics!$B$6,"YES","NO"))</f>
        <v/>
      </c>
      <c r="C777" s="23" t="str">
        <f>IF(OR('Monitor Data'!G777="",ISBLANK('Monitor Data'!G777)),"",IF('Monitor Data'!G777&gt;Statistics!$C$6,"YES","NO"))</f>
        <v/>
      </c>
      <c r="D777" s="23" t="str">
        <f>IF(OR('Monitor Data'!J777="",ISBLANK('Monitor Data'!J777)),"",IF('Monitor Data'!J777&gt;Statistics!$D$6,"YES","NO"))</f>
        <v/>
      </c>
      <c r="E777" s="23" t="str">
        <f>IF(OR('Monitor Data'!K777="",ISBLANK('Monitor Data'!K777)),"",IF('Monitor Data'!K777&gt;Statistics!$E$6,"YES","NO"))</f>
        <v/>
      </c>
    </row>
    <row r="778" spans="1:5" x14ac:dyDescent="0.25">
      <c r="A778" s="4">
        <v>44973</v>
      </c>
      <c r="B778" s="23" t="str">
        <f>IF(OR('Monitor Data'!D778="",ISBLANK('Monitor Data'!D778)),"",IF('Monitor Data'!D778&gt;Statistics!$B$6,"YES","NO"))</f>
        <v/>
      </c>
      <c r="C778" s="23" t="str">
        <f>IF(OR('Monitor Data'!G778="",ISBLANK('Monitor Data'!G778)),"",IF('Monitor Data'!G778&gt;Statistics!$C$6,"YES","NO"))</f>
        <v/>
      </c>
      <c r="D778" s="23" t="str">
        <f>IF(OR('Monitor Data'!J778="",ISBLANK('Monitor Data'!J778)),"",IF('Monitor Data'!J778&gt;Statistics!$D$6,"YES","NO"))</f>
        <v/>
      </c>
      <c r="E778" s="23" t="str">
        <f>IF(OR('Monitor Data'!K778="",ISBLANK('Monitor Data'!K778)),"",IF('Monitor Data'!K778&gt;Statistics!$E$6,"YES","NO"))</f>
        <v/>
      </c>
    </row>
    <row r="779" spans="1:5" x14ac:dyDescent="0.25">
      <c r="A779" s="4">
        <v>44974</v>
      </c>
      <c r="B779" s="23" t="str">
        <f>IF(OR('Monitor Data'!D779="",ISBLANK('Monitor Data'!D779)),"",IF('Monitor Data'!D779&gt;Statistics!$B$6,"YES","NO"))</f>
        <v>NO</v>
      </c>
      <c r="C779" s="23" t="str">
        <f>IF(OR('Monitor Data'!G779="",ISBLANK('Monitor Data'!G779)),"",IF('Monitor Data'!G779&gt;Statistics!$C$6,"YES","NO"))</f>
        <v>NO</v>
      </c>
      <c r="D779" s="23" t="str">
        <f>IF(OR('Monitor Data'!J779="",ISBLANK('Monitor Data'!J779)),"",IF('Monitor Data'!J779&gt;Statistics!$D$6,"YES","NO"))</f>
        <v>NO</v>
      </c>
      <c r="E779" s="23" t="str">
        <f>IF(OR('Monitor Data'!K779="",ISBLANK('Monitor Data'!K779)),"",IF('Monitor Data'!K779&gt;Statistics!$E$6,"YES","NO"))</f>
        <v>NO</v>
      </c>
    </row>
    <row r="780" spans="1:5" x14ac:dyDescent="0.25">
      <c r="A780" s="4">
        <v>44975</v>
      </c>
      <c r="B780" s="23" t="str">
        <f>IF(OR('Monitor Data'!D780="",ISBLANK('Monitor Data'!D780)),"",IF('Monitor Data'!D780&gt;Statistics!$B$6,"YES","NO"))</f>
        <v/>
      </c>
      <c r="C780" s="23" t="str">
        <f>IF(OR('Monitor Data'!G780="",ISBLANK('Monitor Data'!G780)),"",IF('Monitor Data'!G780&gt;Statistics!$C$6,"YES","NO"))</f>
        <v/>
      </c>
      <c r="D780" s="23" t="str">
        <f>IF(OR('Monitor Data'!J780="",ISBLANK('Monitor Data'!J780)),"",IF('Monitor Data'!J780&gt;Statistics!$D$6,"YES","NO"))</f>
        <v/>
      </c>
      <c r="E780" s="23" t="str">
        <f>IF(OR('Monitor Data'!K780="",ISBLANK('Monitor Data'!K780)),"",IF('Monitor Data'!K780&gt;Statistics!$E$6,"YES","NO"))</f>
        <v/>
      </c>
    </row>
    <row r="781" spans="1:5" x14ac:dyDescent="0.25">
      <c r="A781" s="4">
        <v>44976</v>
      </c>
      <c r="B781" s="23" t="str">
        <f>IF(OR('Monitor Data'!D781="",ISBLANK('Monitor Data'!D781)),"",IF('Monitor Data'!D781&gt;Statistics!$B$6,"YES","NO"))</f>
        <v/>
      </c>
      <c r="C781" s="23" t="str">
        <f>IF(OR('Monitor Data'!G781="",ISBLANK('Monitor Data'!G781)),"",IF('Monitor Data'!G781&gt;Statistics!$C$6,"YES","NO"))</f>
        <v/>
      </c>
      <c r="D781" s="23" t="str">
        <f>IF(OR('Monitor Data'!J781="",ISBLANK('Monitor Data'!J781)),"",IF('Monitor Data'!J781&gt;Statistics!$D$6,"YES","NO"))</f>
        <v/>
      </c>
      <c r="E781" s="23" t="str">
        <f>IF(OR('Monitor Data'!K781="",ISBLANK('Monitor Data'!K781)),"",IF('Monitor Data'!K781&gt;Statistics!$E$6,"YES","NO"))</f>
        <v/>
      </c>
    </row>
    <row r="782" spans="1:5" x14ac:dyDescent="0.25">
      <c r="A782" s="4">
        <v>44977</v>
      </c>
      <c r="B782" s="23" t="str">
        <f>IF(OR('Monitor Data'!D782="",ISBLANK('Monitor Data'!D782)),"",IF('Monitor Data'!D782&gt;Statistics!$B$6,"YES","NO"))</f>
        <v>NO</v>
      </c>
      <c r="C782" s="23" t="str">
        <f>IF(OR('Monitor Data'!G782="",ISBLANK('Monitor Data'!G782)),"",IF('Monitor Data'!G782&gt;Statistics!$C$6,"YES","NO"))</f>
        <v>NO</v>
      </c>
      <c r="D782" s="23" t="str">
        <f>IF(OR('Monitor Data'!J782="",ISBLANK('Monitor Data'!J782)),"",IF('Monitor Data'!J782&gt;Statistics!$D$6,"YES","NO"))</f>
        <v>NO</v>
      </c>
      <c r="E782" s="23" t="str">
        <f>IF(OR('Monitor Data'!K782="",ISBLANK('Monitor Data'!K782)),"",IF('Monitor Data'!K782&gt;Statistics!$E$6,"YES","NO"))</f>
        <v>NO</v>
      </c>
    </row>
    <row r="783" spans="1:5" x14ac:dyDescent="0.25">
      <c r="A783" s="4">
        <v>44978</v>
      </c>
      <c r="B783" s="23" t="str">
        <f>IF(OR('Monitor Data'!D783="",ISBLANK('Monitor Data'!D783)),"",IF('Monitor Data'!D783&gt;Statistics!$B$6,"YES","NO"))</f>
        <v/>
      </c>
      <c r="C783" s="23" t="str">
        <f>IF(OR('Monitor Data'!G783="",ISBLANK('Monitor Data'!G783)),"",IF('Monitor Data'!G783&gt;Statistics!$C$6,"YES","NO"))</f>
        <v/>
      </c>
      <c r="D783" s="23" t="str">
        <f>IF(OR('Monitor Data'!J783="",ISBLANK('Monitor Data'!J783)),"",IF('Monitor Data'!J783&gt;Statistics!$D$6,"YES","NO"))</f>
        <v/>
      </c>
      <c r="E783" s="23" t="str">
        <f>IF(OR('Monitor Data'!K783="",ISBLANK('Monitor Data'!K783)),"",IF('Monitor Data'!K783&gt;Statistics!$E$6,"YES","NO"))</f>
        <v/>
      </c>
    </row>
    <row r="784" spans="1:5" x14ac:dyDescent="0.25">
      <c r="A784" s="4">
        <v>44979</v>
      </c>
      <c r="B784" s="23" t="str">
        <f>IF(OR('Monitor Data'!D784="",ISBLANK('Monitor Data'!D784)),"",IF('Monitor Data'!D784&gt;Statistics!$B$6,"YES","NO"))</f>
        <v/>
      </c>
      <c r="C784" s="23" t="str">
        <f>IF(OR('Monitor Data'!G784="",ISBLANK('Monitor Data'!G784)),"",IF('Monitor Data'!G784&gt;Statistics!$C$6,"YES","NO"))</f>
        <v/>
      </c>
      <c r="D784" s="23" t="str">
        <f>IF(OR('Monitor Data'!J784="",ISBLANK('Monitor Data'!J784)),"",IF('Monitor Data'!J784&gt;Statistics!$D$6,"YES","NO"))</f>
        <v/>
      </c>
      <c r="E784" s="23" t="str">
        <f>IF(OR('Monitor Data'!K784="",ISBLANK('Monitor Data'!K784)),"",IF('Monitor Data'!K784&gt;Statistics!$E$6,"YES","NO"))</f>
        <v/>
      </c>
    </row>
    <row r="785" spans="1:5" x14ac:dyDescent="0.25">
      <c r="A785" s="4">
        <v>44980</v>
      </c>
      <c r="B785" s="23" t="str">
        <f>IF(OR('Monitor Data'!D785="",ISBLANK('Monitor Data'!D785)),"",IF('Monitor Data'!D785&gt;Statistics!$B$6,"YES","NO"))</f>
        <v>NO</v>
      </c>
      <c r="C785" s="23" t="str">
        <f>IF(OR('Monitor Data'!G785="",ISBLANK('Monitor Data'!G785)),"",IF('Monitor Data'!G785&gt;Statistics!$C$6,"YES","NO"))</f>
        <v>NO</v>
      </c>
      <c r="D785" s="23" t="str">
        <f>IF(OR('Monitor Data'!J785="",ISBLANK('Monitor Data'!J785)),"",IF('Monitor Data'!J785&gt;Statistics!$D$6,"YES","NO"))</f>
        <v>NO</v>
      </c>
      <c r="E785" s="23" t="str">
        <f>IF(OR('Monitor Data'!K785="",ISBLANK('Monitor Data'!K785)),"",IF('Monitor Data'!K785&gt;Statistics!$E$6,"YES","NO"))</f>
        <v>NO</v>
      </c>
    </row>
    <row r="786" spans="1:5" x14ac:dyDescent="0.25">
      <c r="A786" s="4">
        <v>44981</v>
      </c>
      <c r="B786" s="23" t="str">
        <f>IF(OR('Monitor Data'!D786="",ISBLANK('Monitor Data'!D786)),"",IF('Monitor Data'!D786&gt;Statistics!$B$6,"YES","NO"))</f>
        <v/>
      </c>
      <c r="C786" s="23" t="str">
        <f>IF(OR('Monitor Data'!G786="",ISBLANK('Monitor Data'!G786)),"",IF('Monitor Data'!G786&gt;Statistics!$C$6,"YES","NO"))</f>
        <v/>
      </c>
      <c r="D786" s="23" t="str">
        <f>IF(OR('Monitor Data'!J786="",ISBLANK('Monitor Data'!J786)),"",IF('Monitor Data'!J786&gt;Statistics!$D$6,"YES","NO"))</f>
        <v/>
      </c>
      <c r="E786" s="23" t="str">
        <f>IF(OR('Monitor Data'!K786="",ISBLANK('Monitor Data'!K786)),"",IF('Monitor Data'!K786&gt;Statistics!$E$6,"YES","NO"))</f>
        <v/>
      </c>
    </row>
    <row r="787" spans="1:5" x14ac:dyDescent="0.25">
      <c r="A787" s="4">
        <v>44982</v>
      </c>
      <c r="B787" s="23" t="str">
        <f>IF(OR('Monitor Data'!D787="",ISBLANK('Monitor Data'!D787)),"",IF('Monitor Data'!D787&gt;Statistics!$B$6,"YES","NO"))</f>
        <v/>
      </c>
      <c r="C787" s="23" t="str">
        <f>IF(OR('Monitor Data'!G787="",ISBLANK('Monitor Data'!G787)),"",IF('Monitor Data'!G787&gt;Statistics!$C$6,"YES","NO"))</f>
        <v/>
      </c>
      <c r="D787" s="23" t="str">
        <f>IF(OR('Monitor Data'!J787="",ISBLANK('Monitor Data'!J787)),"",IF('Monitor Data'!J787&gt;Statistics!$D$6,"YES","NO"))</f>
        <v/>
      </c>
      <c r="E787" s="23" t="str">
        <f>IF(OR('Monitor Data'!K787="",ISBLANK('Monitor Data'!K787)),"",IF('Monitor Data'!K787&gt;Statistics!$E$6,"YES","NO"))</f>
        <v/>
      </c>
    </row>
    <row r="788" spans="1:5" x14ac:dyDescent="0.25">
      <c r="A788" s="4">
        <v>44983</v>
      </c>
      <c r="B788" s="23" t="str">
        <f>IF(OR('Monitor Data'!D788="",ISBLANK('Monitor Data'!D788)),"",IF('Monitor Data'!D788&gt;Statistics!$B$6,"YES","NO"))</f>
        <v>NO</v>
      </c>
      <c r="C788" s="23" t="str">
        <f>IF(OR('Monitor Data'!G788="",ISBLANK('Monitor Data'!G788)),"",IF('Monitor Data'!G788&gt;Statistics!$C$6,"YES","NO"))</f>
        <v>NO</v>
      </c>
      <c r="D788" s="23" t="str">
        <f>IF(OR('Monitor Data'!J788="",ISBLANK('Monitor Data'!J788)),"",IF('Monitor Data'!J788&gt;Statistics!$D$6,"YES","NO"))</f>
        <v>NO</v>
      </c>
      <c r="E788" s="23" t="str">
        <f>IF(OR('Monitor Data'!K788="",ISBLANK('Monitor Data'!K788)),"",IF('Monitor Data'!K788&gt;Statistics!$E$6,"YES","NO"))</f>
        <v>NO</v>
      </c>
    </row>
    <row r="789" spans="1:5" x14ac:dyDescent="0.25">
      <c r="A789" s="4">
        <v>44984</v>
      </c>
      <c r="B789" s="23" t="str">
        <f>IF(OR('Monitor Data'!D789="",ISBLANK('Monitor Data'!D789)),"",IF('Monitor Data'!D789&gt;Statistics!$B$6,"YES","NO"))</f>
        <v/>
      </c>
      <c r="C789" s="23" t="str">
        <f>IF(OR('Monitor Data'!G789="",ISBLANK('Monitor Data'!G789)),"",IF('Monitor Data'!G789&gt;Statistics!$C$6,"YES","NO"))</f>
        <v/>
      </c>
      <c r="D789" s="23" t="str">
        <f>IF(OR('Monitor Data'!J789="",ISBLANK('Monitor Data'!J789)),"",IF('Monitor Data'!J789&gt;Statistics!$D$6,"YES","NO"))</f>
        <v/>
      </c>
      <c r="E789" s="23" t="str">
        <f>IF(OR('Monitor Data'!K789="",ISBLANK('Monitor Data'!K789)),"",IF('Monitor Data'!K789&gt;Statistics!$E$6,"YES","NO"))</f>
        <v/>
      </c>
    </row>
    <row r="790" spans="1:5" x14ac:dyDescent="0.25">
      <c r="A790" s="4">
        <v>44985</v>
      </c>
      <c r="B790" s="23" t="str">
        <f>IF(OR('Monitor Data'!D790="",ISBLANK('Monitor Data'!D790)),"",IF('Monitor Data'!D790&gt;Statistics!$B$6,"YES","NO"))</f>
        <v/>
      </c>
      <c r="C790" s="23" t="str">
        <f>IF(OR('Monitor Data'!G790="",ISBLANK('Monitor Data'!G790)),"",IF('Monitor Data'!G790&gt;Statistics!$C$6,"YES","NO"))</f>
        <v/>
      </c>
      <c r="D790" s="23" t="str">
        <f>IF(OR('Monitor Data'!J790="",ISBLANK('Monitor Data'!J790)),"",IF('Monitor Data'!J790&gt;Statistics!$D$6,"YES","NO"))</f>
        <v/>
      </c>
      <c r="E790" s="23" t="str">
        <f>IF(OR('Monitor Data'!K790="",ISBLANK('Monitor Data'!K790)),"",IF('Monitor Data'!K790&gt;Statistics!$E$6,"YES","NO"))</f>
        <v/>
      </c>
    </row>
    <row r="791" spans="1:5" x14ac:dyDescent="0.25">
      <c r="A791" s="4">
        <v>44986</v>
      </c>
      <c r="B791" s="23" t="str">
        <f>IF(OR('Monitor Data'!D791="",ISBLANK('Monitor Data'!D791)),"",IF('Monitor Data'!D791&gt;Statistics!$B$6,"YES","NO"))</f>
        <v>NO</v>
      </c>
      <c r="C791" s="23" t="str">
        <f>IF(OR('Monitor Data'!G791="",ISBLANK('Monitor Data'!G791)),"",IF('Monitor Data'!G791&gt;Statistics!$C$6,"YES","NO"))</f>
        <v>NO</v>
      </c>
      <c r="D791" s="23" t="str">
        <f>IF(OR('Monitor Data'!J791="",ISBLANK('Monitor Data'!J791)),"",IF('Monitor Data'!J791&gt;Statistics!$D$6,"YES","NO"))</f>
        <v>NO</v>
      </c>
      <c r="E791" s="23" t="str">
        <f>IF(OR('Monitor Data'!K791="",ISBLANK('Monitor Data'!K791)),"",IF('Monitor Data'!K791&gt;Statistics!$E$6,"YES","NO"))</f>
        <v>NO</v>
      </c>
    </row>
    <row r="792" spans="1:5" x14ac:dyDescent="0.25">
      <c r="A792" s="4">
        <v>44987</v>
      </c>
      <c r="B792" s="23" t="str">
        <f>IF(OR('Monitor Data'!D792="",ISBLANK('Monitor Data'!D792)),"",IF('Monitor Data'!D792&gt;Statistics!$B$6,"YES","NO"))</f>
        <v/>
      </c>
      <c r="C792" s="23" t="str">
        <f>IF(OR('Monitor Data'!G792="",ISBLANK('Monitor Data'!G792)),"",IF('Monitor Data'!G792&gt;Statistics!$C$6,"YES","NO"))</f>
        <v/>
      </c>
      <c r="D792" s="23" t="str">
        <f>IF(OR('Monitor Data'!J792="",ISBLANK('Monitor Data'!J792)),"",IF('Monitor Data'!J792&gt;Statistics!$D$6,"YES","NO"))</f>
        <v/>
      </c>
      <c r="E792" s="23" t="str">
        <f>IF(OR('Monitor Data'!K792="",ISBLANK('Monitor Data'!K792)),"",IF('Monitor Data'!K792&gt;Statistics!$E$6,"YES","NO"))</f>
        <v/>
      </c>
    </row>
    <row r="793" spans="1:5" x14ac:dyDescent="0.25">
      <c r="A793" s="4">
        <v>44988</v>
      </c>
      <c r="B793" s="23" t="str">
        <f>IF(OR('Monitor Data'!D793="",ISBLANK('Monitor Data'!D793)),"",IF('Monitor Data'!D793&gt;Statistics!$B$6,"YES","NO"))</f>
        <v/>
      </c>
      <c r="C793" s="23" t="str">
        <f>IF(OR('Monitor Data'!G793="",ISBLANK('Monitor Data'!G793)),"",IF('Monitor Data'!G793&gt;Statistics!$C$6,"YES","NO"))</f>
        <v/>
      </c>
      <c r="D793" s="23" t="str">
        <f>IF(OR('Monitor Data'!J793="",ISBLANK('Monitor Data'!J793)),"",IF('Monitor Data'!J793&gt;Statistics!$D$6,"YES","NO"))</f>
        <v/>
      </c>
      <c r="E793" s="23" t="str">
        <f>IF(OR('Monitor Data'!K793="",ISBLANK('Monitor Data'!K793)),"",IF('Monitor Data'!K793&gt;Statistics!$E$6,"YES","NO"))</f>
        <v/>
      </c>
    </row>
    <row r="794" spans="1:5" x14ac:dyDescent="0.25">
      <c r="A794" s="4">
        <v>44989</v>
      </c>
      <c r="B794" s="23" t="str">
        <f>IF(OR('Monitor Data'!D794="",ISBLANK('Monitor Data'!D794)),"",IF('Monitor Data'!D794&gt;Statistics!$B$6,"YES","NO"))</f>
        <v>NO</v>
      </c>
      <c r="C794" s="23" t="str">
        <f>IF(OR('Monitor Data'!G794="",ISBLANK('Monitor Data'!G794)),"",IF('Monitor Data'!G794&gt;Statistics!$C$6,"YES","NO"))</f>
        <v>NO</v>
      </c>
      <c r="D794" s="23" t="str">
        <f>IF(OR('Monitor Data'!J794="",ISBLANK('Monitor Data'!J794)),"",IF('Monitor Data'!J794&gt;Statistics!$D$6,"YES","NO"))</f>
        <v>NO</v>
      </c>
      <c r="E794" s="23" t="str">
        <f>IF(OR('Monitor Data'!K794="",ISBLANK('Monitor Data'!K794)),"",IF('Monitor Data'!K794&gt;Statistics!$E$6,"YES","NO"))</f>
        <v>NO</v>
      </c>
    </row>
    <row r="795" spans="1:5" x14ac:dyDescent="0.25">
      <c r="A795" s="4">
        <v>44990</v>
      </c>
      <c r="B795" s="23" t="str">
        <f>IF(OR('Monitor Data'!D795="",ISBLANK('Monitor Data'!D795)),"",IF('Monitor Data'!D795&gt;Statistics!$B$6,"YES","NO"))</f>
        <v/>
      </c>
      <c r="C795" s="23" t="str">
        <f>IF(OR('Monitor Data'!G795="",ISBLANK('Monitor Data'!G795)),"",IF('Monitor Data'!G795&gt;Statistics!$C$6,"YES","NO"))</f>
        <v/>
      </c>
      <c r="D795" s="23" t="str">
        <f>IF(OR('Monitor Data'!J795="",ISBLANK('Monitor Data'!J795)),"",IF('Monitor Data'!J795&gt;Statistics!$D$6,"YES","NO"))</f>
        <v/>
      </c>
      <c r="E795" s="23" t="str">
        <f>IF(OR('Monitor Data'!K795="",ISBLANK('Monitor Data'!K795)),"",IF('Monitor Data'!K795&gt;Statistics!$E$6,"YES","NO"))</f>
        <v/>
      </c>
    </row>
    <row r="796" spans="1:5" x14ac:dyDescent="0.25">
      <c r="A796" s="4">
        <v>44991</v>
      </c>
      <c r="B796" s="23" t="str">
        <f>IF(OR('Monitor Data'!D796="",ISBLANK('Monitor Data'!D796)),"",IF('Monitor Data'!D796&gt;Statistics!$B$6,"YES","NO"))</f>
        <v/>
      </c>
      <c r="C796" s="23" t="str">
        <f>IF(OR('Monitor Data'!G796="",ISBLANK('Monitor Data'!G796)),"",IF('Monitor Data'!G796&gt;Statistics!$C$6,"YES","NO"))</f>
        <v/>
      </c>
      <c r="D796" s="23" t="str">
        <f>IF(OR('Monitor Data'!J796="",ISBLANK('Monitor Data'!J796)),"",IF('Monitor Data'!J796&gt;Statistics!$D$6,"YES","NO"))</f>
        <v/>
      </c>
      <c r="E796" s="23" t="str">
        <f>IF(OR('Monitor Data'!K796="",ISBLANK('Monitor Data'!K796)),"",IF('Monitor Data'!K796&gt;Statistics!$E$6,"YES","NO"))</f>
        <v/>
      </c>
    </row>
    <row r="797" spans="1:5" x14ac:dyDescent="0.25">
      <c r="A797" s="4">
        <v>44992</v>
      </c>
      <c r="B797" s="23" t="str">
        <f>IF(OR('Monitor Data'!D797="",ISBLANK('Monitor Data'!D797)),"",IF('Monitor Data'!D797&gt;Statistics!$B$6,"YES","NO"))</f>
        <v>NO</v>
      </c>
      <c r="C797" s="23" t="str">
        <f>IF(OR('Monitor Data'!G797="",ISBLANK('Monitor Data'!G797)),"",IF('Monitor Data'!G797&gt;Statistics!$C$6,"YES","NO"))</f>
        <v>NO</v>
      </c>
      <c r="D797" s="23" t="str">
        <f>IF(OR('Monitor Data'!J797="",ISBLANK('Monitor Data'!J797)),"",IF('Monitor Data'!J797&gt;Statistics!$D$6,"YES","NO"))</f>
        <v>NO</v>
      </c>
      <c r="E797" s="23" t="str">
        <f>IF(OR('Monitor Data'!K797="",ISBLANK('Monitor Data'!K797)),"",IF('Monitor Data'!K797&gt;Statistics!$E$6,"YES","NO"))</f>
        <v>NO</v>
      </c>
    </row>
    <row r="798" spans="1:5" x14ac:dyDescent="0.25">
      <c r="A798" s="4">
        <v>44993</v>
      </c>
      <c r="B798" s="23" t="str">
        <f>IF(OR('Monitor Data'!D798="",ISBLANK('Monitor Data'!D798)),"",IF('Monitor Data'!D798&gt;Statistics!$B$6,"YES","NO"))</f>
        <v/>
      </c>
      <c r="C798" s="23" t="str">
        <f>IF(OR('Monitor Data'!G798="",ISBLANK('Monitor Data'!G798)),"",IF('Monitor Data'!G798&gt;Statistics!$C$6,"YES","NO"))</f>
        <v/>
      </c>
      <c r="D798" s="23" t="str">
        <f>IF(OR('Monitor Data'!J798="",ISBLANK('Monitor Data'!J798)),"",IF('Monitor Data'!J798&gt;Statistics!$D$6,"YES","NO"))</f>
        <v/>
      </c>
      <c r="E798" s="23" t="str">
        <f>IF(OR('Monitor Data'!K798="",ISBLANK('Monitor Data'!K798)),"",IF('Monitor Data'!K798&gt;Statistics!$E$6,"YES","NO"))</f>
        <v/>
      </c>
    </row>
    <row r="799" spans="1:5" x14ac:dyDescent="0.25">
      <c r="A799" s="4">
        <v>44994</v>
      </c>
      <c r="B799" s="23" t="str">
        <f>IF(OR('Monitor Data'!D799="",ISBLANK('Monitor Data'!D799)),"",IF('Monitor Data'!D799&gt;Statistics!$B$6,"YES","NO"))</f>
        <v/>
      </c>
      <c r="C799" s="23" t="str">
        <f>IF(OR('Monitor Data'!G799="",ISBLANK('Monitor Data'!G799)),"",IF('Monitor Data'!G799&gt;Statistics!$C$6,"YES","NO"))</f>
        <v/>
      </c>
      <c r="D799" s="23" t="str">
        <f>IF(OR('Monitor Data'!J799="",ISBLANK('Monitor Data'!J799)),"",IF('Monitor Data'!J799&gt;Statistics!$D$6,"YES","NO"))</f>
        <v/>
      </c>
      <c r="E799" s="23" t="str">
        <f>IF(OR('Monitor Data'!K799="",ISBLANK('Monitor Data'!K799)),"",IF('Monitor Data'!K799&gt;Statistics!$E$6,"YES","NO"))</f>
        <v/>
      </c>
    </row>
    <row r="800" spans="1:5" x14ac:dyDescent="0.25">
      <c r="A800" s="4">
        <v>44995</v>
      </c>
      <c r="B800" s="23" t="str">
        <f>IF(OR('Monitor Data'!D800="",ISBLANK('Monitor Data'!D800)),"",IF('Monitor Data'!D800&gt;Statistics!$B$6,"YES","NO"))</f>
        <v>NO</v>
      </c>
      <c r="C800" s="23" t="str">
        <f>IF(OR('Monitor Data'!G800="",ISBLANK('Monitor Data'!G800)),"",IF('Monitor Data'!G800&gt;Statistics!$C$6,"YES","NO"))</f>
        <v>NO</v>
      </c>
      <c r="D800" s="23" t="str">
        <f>IF(OR('Monitor Data'!J800="",ISBLANK('Monitor Data'!J800)),"",IF('Monitor Data'!J800&gt;Statistics!$D$6,"YES","NO"))</f>
        <v>NO</v>
      </c>
      <c r="E800" s="23" t="str">
        <f>IF(OR('Monitor Data'!K800="",ISBLANK('Monitor Data'!K800)),"",IF('Monitor Data'!K800&gt;Statistics!$E$6,"YES","NO"))</f>
        <v>NO</v>
      </c>
    </row>
    <row r="801" spans="1:5" x14ac:dyDescent="0.25">
      <c r="A801" s="4">
        <v>44996</v>
      </c>
      <c r="B801" s="23" t="str">
        <f>IF(OR('Monitor Data'!D801="",ISBLANK('Monitor Data'!D801)),"",IF('Monitor Data'!D801&gt;Statistics!$B$6,"YES","NO"))</f>
        <v/>
      </c>
      <c r="C801" s="23" t="str">
        <f>IF(OR('Monitor Data'!G801="",ISBLANK('Monitor Data'!G801)),"",IF('Monitor Data'!G801&gt;Statistics!$C$6,"YES","NO"))</f>
        <v/>
      </c>
      <c r="D801" s="23" t="str">
        <f>IF(OR('Monitor Data'!J801="",ISBLANK('Monitor Data'!J801)),"",IF('Monitor Data'!J801&gt;Statistics!$D$6,"YES","NO"))</f>
        <v/>
      </c>
      <c r="E801" s="23" t="str">
        <f>IF(OR('Monitor Data'!K801="",ISBLANK('Monitor Data'!K801)),"",IF('Monitor Data'!K801&gt;Statistics!$E$6,"YES","NO"))</f>
        <v/>
      </c>
    </row>
    <row r="802" spans="1:5" x14ac:dyDescent="0.25">
      <c r="A802" s="4">
        <v>44997</v>
      </c>
      <c r="B802" s="23" t="str">
        <f>IF(OR('Monitor Data'!D802="",ISBLANK('Monitor Data'!D802)),"",IF('Monitor Data'!D802&gt;Statistics!$B$6,"YES","NO"))</f>
        <v/>
      </c>
      <c r="C802" s="23" t="str">
        <f>IF(OR('Monitor Data'!G802="",ISBLANK('Monitor Data'!G802)),"",IF('Monitor Data'!G802&gt;Statistics!$C$6,"YES","NO"))</f>
        <v/>
      </c>
      <c r="D802" s="23" t="str">
        <f>IF(OR('Monitor Data'!J802="",ISBLANK('Monitor Data'!J802)),"",IF('Monitor Data'!J802&gt;Statistics!$D$6,"YES","NO"))</f>
        <v/>
      </c>
      <c r="E802" s="23" t="str">
        <f>IF(OR('Monitor Data'!K802="",ISBLANK('Monitor Data'!K802)),"",IF('Monitor Data'!K802&gt;Statistics!$E$6,"YES","NO"))</f>
        <v/>
      </c>
    </row>
    <row r="803" spans="1:5" x14ac:dyDescent="0.25">
      <c r="A803" s="4">
        <v>44998</v>
      </c>
      <c r="B803" s="23" t="str">
        <f>IF(OR('Monitor Data'!D803="",ISBLANK('Monitor Data'!D803)),"",IF('Monitor Data'!D803&gt;Statistics!$B$6,"YES","NO"))</f>
        <v>NO</v>
      </c>
      <c r="C803" s="23" t="str">
        <f>IF(OR('Monitor Data'!G803="",ISBLANK('Monitor Data'!G803)),"",IF('Monitor Data'!G803&gt;Statistics!$C$6,"YES","NO"))</f>
        <v>NO</v>
      </c>
      <c r="D803" s="23" t="str">
        <f>IF(OR('Monitor Data'!J803="",ISBLANK('Monitor Data'!J803)),"",IF('Monitor Data'!J803&gt;Statistics!$D$6,"YES","NO"))</f>
        <v>NO</v>
      </c>
      <c r="E803" s="23" t="str">
        <f>IF(OR('Monitor Data'!K803="",ISBLANK('Monitor Data'!K803)),"",IF('Monitor Data'!K803&gt;Statistics!$E$6,"YES","NO"))</f>
        <v>NO</v>
      </c>
    </row>
    <row r="804" spans="1:5" x14ac:dyDescent="0.25">
      <c r="A804" s="4">
        <v>44999</v>
      </c>
      <c r="B804" s="23" t="str">
        <f>IF(OR('Monitor Data'!D804="",ISBLANK('Monitor Data'!D804)),"",IF('Monitor Data'!D804&gt;Statistics!$B$6,"YES","NO"))</f>
        <v/>
      </c>
      <c r="C804" s="23" t="str">
        <f>IF(OR('Monitor Data'!G804="",ISBLANK('Monitor Data'!G804)),"",IF('Monitor Data'!G804&gt;Statistics!$C$6,"YES","NO"))</f>
        <v/>
      </c>
      <c r="D804" s="23" t="str">
        <f>IF(OR('Monitor Data'!J804="",ISBLANK('Monitor Data'!J804)),"",IF('Monitor Data'!J804&gt;Statistics!$D$6,"YES","NO"))</f>
        <v/>
      </c>
      <c r="E804" s="23" t="str">
        <f>IF(OR('Monitor Data'!K804="",ISBLANK('Monitor Data'!K804)),"",IF('Monitor Data'!K804&gt;Statistics!$E$6,"YES","NO"))</f>
        <v/>
      </c>
    </row>
    <row r="805" spans="1:5" x14ac:dyDescent="0.25">
      <c r="A805" s="4">
        <v>45000</v>
      </c>
      <c r="B805" s="23" t="str">
        <f>IF(OR('Monitor Data'!D805="",ISBLANK('Monitor Data'!D805)),"",IF('Monitor Data'!D805&gt;Statistics!$B$6,"YES","NO"))</f>
        <v/>
      </c>
      <c r="C805" s="23" t="str">
        <f>IF(OR('Monitor Data'!G805="",ISBLANK('Monitor Data'!G805)),"",IF('Monitor Data'!G805&gt;Statistics!$C$6,"YES","NO"))</f>
        <v/>
      </c>
      <c r="D805" s="23" t="str">
        <f>IF(OR('Monitor Data'!J805="",ISBLANK('Monitor Data'!J805)),"",IF('Monitor Data'!J805&gt;Statistics!$D$6,"YES","NO"))</f>
        <v/>
      </c>
      <c r="E805" s="23" t="str">
        <f>IF(OR('Monitor Data'!K805="",ISBLANK('Monitor Data'!K805)),"",IF('Monitor Data'!K805&gt;Statistics!$E$6,"YES","NO"))</f>
        <v/>
      </c>
    </row>
    <row r="806" spans="1:5" x14ac:dyDescent="0.25">
      <c r="A806" s="4">
        <v>45001</v>
      </c>
      <c r="B806" s="23" t="str">
        <f>IF(OR('Monitor Data'!D806="",ISBLANK('Monitor Data'!D806)),"",IF('Monitor Data'!D806&gt;Statistics!$B$6,"YES","NO"))</f>
        <v>NO</v>
      </c>
      <c r="C806" s="23" t="str">
        <f>IF(OR('Monitor Data'!G806="",ISBLANK('Monitor Data'!G806)),"",IF('Monitor Data'!G806&gt;Statistics!$C$6,"YES","NO"))</f>
        <v>NO</v>
      </c>
      <c r="D806" s="23" t="str">
        <f>IF(OR('Monitor Data'!J806="",ISBLANK('Monitor Data'!J806)),"",IF('Monitor Data'!J806&gt;Statistics!$D$6,"YES","NO"))</f>
        <v>NO</v>
      </c>
      <c r="E806" s="23" t="str">
        <f>IF(OR('Monitor Data'!K806="",ISBLANK('Monitor Data'!K806)),"",IF('Monitor Data'!K806&gt;Statistics!$E$6,"YES","NO"))</f>
        <v>NO</v>
      </c>
    </row>
    <row r="807" spans="1:5" x14ac:dyDescent="0.25">
      <c r="A807" s="4">
        <v>45002</v>
      </c>
      <c r="B807" s="23" t="str">
        <f>IF(OR('Monitor Data'!D807="",ISBLANK('Monitor Data'!D807)),"",IF('Monitor Data'!D807&gt;Statistics!$B$6,"YES","NO"))</f>
        <v/>
      </c>
      <c r="C807" s="23" t="str">
        <f>IF(OR('Monitor Data'!G807="",ISBLANK('Monitor Data'!G807)),"",IF('Monitor Data'!G807&gt;Statistics!$C$6,"YES","NO"))</f>
        <v/>
      </c>
      <c r="D807" s="23" t="str">
        <f>IF(OR('Monitor Data'!J807="",ISBLANK('Monitor Data'!J807)),"",IF('Monitor Data'!J807&gt;Statistics!$D$6,"YES","NO"))</f>
        <v/>
      </c>
      <c r="E807" s="23" t="str">
        <f>IF(OR('Monitor Data'!K807="",ISBLANK('Monitor Data'!K807)),"",IF('Monitor Data'!K807&gt;Statistics!$E$6,"YES","NO"))</f>
        <v/>
      </c>
    </row>
    <row r="808" spans="1:5" x14ac:dyDescent="0.25">
      <c r="A808" s="4">
        <v>45003</v>
      </c>
      <c r="B808" s="23" t="str">
        <f>IF(OR('Monitor Data'!D808="",ISBLANK('Monitor Data'!D808)),"",IF('Monitor Data'!D808&gt;Statistics!$B$6,"YES","NO"))</f>
        <v/>
      </c>
      <c r="C808" s="23" t="str">
        <f>IF(OR('Monitor Data'!G808="",ISBLANK('Monitor Data'!G808)),"",IF('Monitor Data'!G808&gt;Statistics!$C$6,"YES","NO"))</f>
        <v/>
      </c>
      <c r="D808" s="23" t="str">
        <f>IF(OR('Monitor Data'!J808="",ISBLANK('Monitor Data'!J808)),"",IF('Monitor Data'!J808&gt;Statistics!$D$6,"YES","NO"))</f>
        <v/>
      </c>
      <c r="E808" s="23" t="str">
        <f>IF(OR('Monitor Data'!K808="",ISBLANK('Monitor Data'!K808)),"",IF('Monitor Data'!K808&gt;Statistics!$E$6,"YES","NO"))</f>
        <v/>
      </c>
    </row>
    <row r="809" spans="1:5" x14ac:dyDescent="0.25">
      <c r="A809" s="4">
        <v>45004</v>
      </c>
      <c r="B809" s="23" t="str">
        <f>IF(OR('Monitor Data'!D809="",ISBLANK('Monitor Data'!D809)),"",IF('Monitor Data'!D809&gt;Statistics!$B$6,"YES","NO"))</f>
        <v>NO</v>
      </c>
      <c r="C809" s="23" t="str">
        <f>IF(OR('Monitor Data'!G809="",ISBLANK('Monitor Data'!G809)),"",IF('Monitor Data'!G809&gt;Statistics!$C$6,"YES","NO"))</f>
        <v>NO</v>
      </c>
      <c r="D809" s="23" t="str">
        <f>IF(OR('Monitor Data'!J809="",ISBLANK('Monitor Data'!J809)),"",IF('Monitor Data'!J809&gt;Statistics!$D$6,"YES","NO"))</f>
        <v>NO</v>
      </c>
      <c r="E809" s="23" t="str">
        <f>IF(OR('Monitor Data'!K809="",ISBLANK('Monitor Data'!K809)),"",IF('Monitor Data'!K809&gt;Statistics!$E$6,"YES","NO"))</f>
        <v>NO</v>
      </c>
    </row>
    <row r="810" spans="1:5" x14ac:dyDescent="0.25">
      <c r="A810" s="4">
        <v>45005</v>
      </c>
      <c r="B810" s="23" t="str">
        <f>IF(OR('Monitor Data'!D810="",ISBLANK('Monitor Data'!D810)),"",IF('Monitor Data'!D810&gt;Statistics!$B$6,"YES","NO"))</f>
        <v/>
      </c>
      <c r="C810" s="23" t="str">
        <f>IF(OR('Monitor Data'!G810="",ISBLANK('Monitor Data'!G810)),"",IF('Monitor Data'!G810&gt;Statistics!$C$6,"YES","NO"))</f>
        <v/>
      </c>
      <c r="D810" s="23" t="str">
        <f>IF(OR('Monitor Data'!J810="",ISBLANK('Monitor Data'!J810)),"",IF('Monitor Data'!J810&gt;Statistics!$D$6,"YES","NO"))</f>
        <v/>
      </c>
      <c r="E810" s="23" t="str">
        <f>IF(OR('Monitor Data'!K810="",ISBLANK('Monitor Data'!K810)),"",IF('Monitor Data'!K810&gt;Statistics!$E$6,"YES","NO"))</f>
        <v/>
      </c>
    </row>
    <row r="811" spans="1:5" x14ac:dyDescent="0.25">
      <c r="A811" s="4">
        <v>45006</v>
      </c>
      <c r="B811" s="23" t="str">
        <f>IF(OR('Monitor Data'!D811="",ISBLANK('Monitor Data'!D811)),"",IF('Monitor Data'!D811&gt;Statistics!$B$6,"YES","NO"))</f>
        <v/>
      </c>
      <c r="C811" s="23" t="str">
        <f>IF(OR('Monitor Data'!G811="",ISBLANK('Monitor Data'!G811)),"",IF('Monitor Data'!G811&gt;Statistics!$C$6,"YES","NO"))</f>
        <v/>
      </c>
      <c r="D811" s="23" t="str">
        <f>IF(OR('Monitor Data'!J811="",ISBLANK('Monitor Data'!J811)),"",IF('Monitor Data'!J811&gt;Statistics!$D$6,"YES","NO"))</f>
        <v/>
      </c>
      <c r="E811" s="23" t="str">
        <f>IF(OR('Monitor Data'!K811="",ISBLANK('Monitor Data'!K811)),"",IF('Monitor Data'!K811&gt;Statistics!$E$6,"YES","NO"))</f>
        <v/>
      </c>
    </row>
    <row r="812" spans="1:5" x14ac:dyDescent="0.25">
      <c r="A812" s="4">
        <v>45007</v>
      </c>
      <c r="B812" s="23" t="str">
        <f>IF(OR('Monitor Data'!D812="",ISBLANK('Monitor Data'!D812)),"",IF('Monitor Data'!D812&gt;Statistics!$B$6,"YES","NO"))</f>
        <v>NO</v>
      </c>
      <c r="C812" s="23" t="str">
        <f>IF(OR('Monitor Data'!G812="",ISBLANK('Monitor Data'!G812)),"",IF('Monitor Data'!G812&gt;Statistics!$C$6,"YES","NO"))</f>
        <v>NO</v>
      </c>
      <c r="D812" s="23" t="str">
        <f>IF(OR('Monitor Data'!J812="",ISBLANK('Monitor Data'!J812)),"",IF('Monitor Data'!J812&gt;Statistics!$D$6,"YES","NO"))</f>
        <v>NO</v>
      </c>
      <c r="E812" s="23" t="str">
        <f>IF(OR('Monitor Data'!K812="",ISBLANK('Monitor Data'!K812)),"",IF('Monitor Data'!K812&gt;Statistics!$E$6,"YES","NO"))</f>
        <v>NO</v>
      </c>
    </row>
    <row r="813" spans="1:5" x14ac:dyDescent="0.25">
      <c r="A813" s="4">
        <v>45008</v>
      </c>
      <c r="B813" s="23" t="str">
        <f>IF(OR('Monitor Data'!D813="",ISBLANK('Monitor Data'!D813)),"",IF('Monitor Data'!D813&gt;Statistics!$B$6,"YES","NO"))</f>
        <v/>
      </c>
      <c r="C813" s="23" t="str">
        <f>IF(OR('Monitor Data'!G813="",ISBLANK('Monitor Data'!G813)),"",IF('Monitor Data'!G813&gt;Statistics!$C$6,"YES","NO"))</f>
        <v/>
      </c>
      <c r="D813" s="23" t="str">
        <f>IF(OR('Monitor Data'!J813="",ISBLANK('Monitor Data'!J813)),"",IF('Monitor Data'!J813&gt;Statistics!$D$6,"YES","NO"))</f>
        <v/>
      </c>
      <c r="E813" s="23" t="str">
        <f>IF(OR('Monitor Data'!K813="",ISBLANK('Monitor Data'!K813)),"",IF('Monitor Data'!K813&gt;Statistics!$E$6,"YES","NO"))</f>
        <v/>
      </c>
    </row>
    <row r="814" spans="1:5" x14ac:dyDescent="0.25">
      <c r="A814" s="4">
        <v>45009</v>
      </c>
      <c r="B814" s="23" t="str">
        <f>IF(OR('Monitor Data'!D814="",ISBLANK('Monitor Data'!D814)),"",IF('Monitor Data'!D814&gt;Statistics!$B$6,"YES","NO"))</f>
        <v/>
      </c>
      <c r="C814" s="23" t="str">
        <f>IF(OR('Monitor Data'!G814="",ISBLANK('Monitor Data'!G814)),"",IF('Monitor Data'!G814&gt;Statistics!$C$6,"YES","NO"))</f>
        <v/>
      </c>
      <c r="D814" s="23" t="str">
        <f>IF(OR('Monitor Data'!J814="",ISBLANK('Monitor Data'!J814)),"",IF('Monitor Data'!J814&gt;Statistics!$D$6,"YES","NO"))</f>
        <v/>
      </c>
      <c r="E814" s="23" t="str">
        <f>IF(OR('Monitor Data'!K814="",ISBLANK('Monitor Data'!K814)),"",IF('Monitor Data'!K814&gt;Statistics!$E$6,"YES","NO"))</f>
        <v/>
      </c>
    </row>
    <row r="815" spans="1:5" x14ac:dyDescent="0.25">
      <c r="A815" s="4">
        <v>45010</v>
      </c>
      <c r="B815" s="23" t="str">
        <f>IF(OR('Monitor Data'!D815="",ISBLANK('Monitor Data'!D815)),"",IF('Monitor Data'!D815&gt;Statistics!$B$6,"YES","NO"))</f>
        <v>NO</v>
      </c>
      <c r="C815" s="23" t="str">
        <f>IF(OR('Monitor Data'!G815="",ISBLANK('Monitor Data'!G815)),"",IF('Monitor Data'!G815&gt;Statistics!$C$6,"YES","NO"))</f>
        <v>NO</v>
      </c>
      <c r="D815" s="23" t="str">
        <f>IF(OR('Monitor Data'!J815="",ISBLANK('Monitor Data'!J815)),"",IF('Monitor Data'!J815&gt;Statistics!$D$6,"YES","NO"))</f>
        <v/>
      </c>
      <c r="E815" s="23" t="str">
        <f>IF(OR('Monitor Data'!K815="",ISBLANK('Monitor Data'!K815)),"",IF('Monitor Data'!K815&gt;Statistics!$E$6,"YES","NO"))</f>
        <v>NO</v>
      </c>
    </row>
    <row r="816" spans="1:5" x14ac:dyDescent="0.25">
      <c r="A816" s="4">
        <v>45011</v>
      </c>
      <c r="B816" s="23" t="str">
        <f>IF(OR('Monitor Data'!D816="",ISBLANK('Monitor Data'!D816)),"",IF('Monitor Data'!D816&gt;Statistics!$B$6,"YES","NO"))</f>
        <v/>
      </c>
      <c r="C816" s="23" t="str">
        <f>IF(OR('Monitor Data'!G816="",ISBLANK('Monitor Data'!G816)),"",IF('Monitor Data'!G816&gt;Statistics!$C$6,"YES","NO"))</f>
        <v/>
      </c>
      <c r="D816" s="23" t="str">
        <f>IF(OR('Monitor Data'!J816="",ISBLANK('Monitor Data'!J816)),"",IF('Monitor Data'!J816&gt;Statistics!$D$6,"YES","NO"))</f>
        <v/>
      </c>
      <c r="E816" s="23" t="str">
        <f>IF(OR('Monitor Data'!K816="",ISBLANK('Monitor Data'!K816)),"",IF('Monitor Data'!K816&gt;Statistics!$E$6,"YES","NO"))</f>
        <v/>
      </c>
    </row>
    <row r="817" spans="1:5" x14ac:dyDescent="0.25">
      <c r="A817" s="4">
        <v>45012</v>
      </c>
      <c r="B817" s="23" t="str">
        <f>IF(OR('Monitor Data'!D817="",ISBLANK('Monitor Data'!D817)),"",IF('Monitor Data'!D817&gt;Statistics!$B$6,"YES","NO"))</f>
        <v/>
      </c>
      <c r="C817" s="23" t="str">
        <f>IF(OR('Monitor Data'!G817="",ISBLANK('Monitor Data'!G817)),"",IF('Monitor Data'!G817&gt;Statistics!$C$6,"YES","NO"))</f>
        <v/>
      </c>
      <c r="D817" s="23" t="str">
        <f>IF(OR('Monitor Data'!J817="",ISBLANK('Monitor Data'!J817)),"",IF('Monitor Data'!J817&gt;Statistics!$D$6,"YES","NO"))</f>
        <v/>
      </c>
      <c r="E817" s="23" t="str">
        <f>IF(OR('Monitor Data'!K817="",ISBLANK('Monitor Data'!K817)),"",IF('Monitor Data'!K817&gt;Statistics!$E$6,"YES","NO"))</f>
        <v/>
      </c>
    </row>
    <row r="818" spans="1:5" x14ac:dyDescent="0.25">
      <c r="A818" s="4">
        <v>45013</v>
      </c>
      <c r="B818" s="23" t="str">
        <f>IF(OR('Monitor Data'!D818="",ISBLANK('Monitor Data'!D818)),"",IF('Monitor Data'!D818&gt;Statistics!$B$6,"YES","NO"))</f>
        <v>NO</v>
      </c>
      <c r="C818" s="23" t="str">
        <f>IF(OR('Monitor Data'!G818="",ISBLANK('Monitor Data'!G818)),"",IF('Monitor Data'!G818&gt;Statistics!$C$6,"YES","NO"))</f>
        <v>NO</v>
      </c>
      <c r="D818" s="23" t="str">
        <f>IF(OR('Monitor Data'!J818="",ISBLANK('Monitor Data'!J818)),"",IF('Monitor Data'!J818&gt;Statistics!$D$6,"YES","NO"))</f>
        <v>NO</v>
      </c>
      <c r="E818" s="23" t="str">
        <f>IF(OR('Monitor Data'!K818="",ISBLANK('Monitor Data'!K818)),"",IF('Monitor Data'!K818&gt;Statistics!$E$6,"YES","NO"))</f>
        <v>NO</v>
      </c>
    </row>
    <row r="819" spans="1:5" x14ac:dyDescent="0.25">
      <c r="A819" s="4">
        <v>45014</v>
      </c>
      <c r="B819" s="23" t="str">
        <f>IF(OR('Monitor Data'!D819="",ISBLANK('Monitor Data'!D819)),"",IF('Monitor Data'!D819&gt;Statistics!$B$6,"YES","NO"))</f>
        <v/>
      </c>
      <c r="C819" s="23" t="str">
        <f>IF(OR('Monitor Data'!G819="",ISBLANK('Monitor Data'!G819)),"",IF('Monitor Data'!G819&gt;Statistics!$C$6,"YES","NO"))</f>
        <v/>
      </c>
      <c r="D819" s="23" t="str">
        <f>IF(OR('Monitor Data'!J819="",ISBLANK('Monitor Data'!J819)),"",IF('Monitor Data'!J819&gt;Statistics!$D$6,"YES","NO"))</f>
        <v/>
      </c>
      <c r="E819" s="23" t="str">
        <f>IF(OR('Monitor Data'!K819="",ISBLANK('Monitor Data'!K819)),"",IF('Monitor Data'!K819&gt;Statistics!$E$6,"YES","NO"))</f>
        <v/>
      </c>
    </row>
    <row r="820" spans="1:5" x14ac:dyDescent="0.25">
      <c r="A820" s="4">
        <v>45015</v>
      </c>
      <c r="B820" s="23" t="str">
        <f>IF(OR('Monitor Data'!D820="",ISBLANK('Monitor Data'!D820)),"",IF('Monitor Data'!D820&gt;Statistics!$B$6,"YES","NO"))</f>
        <v/>
      </c>
      <c r="C820" s="23" t="str">
        <f>IF(OR('Monitor Data'!G820="",ISBLANK('Monitor Data'!G820)),"",IF('Monitor Data'!G820&gt;Statistics!$C$6,"YES","NO"))</f>
        <v/>
      </c>
      <c r="D820" s="23" t="str">
        <f>IF(OR('Monitor Data'!J820="",ISBLANK('Monitor Data'!J820)),"",IF('Monitor Data'!J820&gt;Statistics!$D$6,"YES","NO"))</f>
        <v/>
      </c>
      <c r="E820" s="23" t="str">
        <f>IF(OR('Monitor Data'!K820="",ISBLANK('Monitor Data'!K820)),"",IF('Monitor Data'!K820&gt;Statistics!$E$6,"YES","NO"))</f>
        <v/>
      </c>
    </row>
    <row r="821" spans="1:5" x14ac:dyDescent="0.25">
      <c r="A821" s="4">
        <v>45016</v>
      </c>
      <c r="B821" s="23" t="str">
        <f>IF(OR('Monitor Data'!D821="",ISBLANK('Monitor Data'!D821)),"",IF('Monitor Data'!D821&gt;Statistics!$B$6,"YES","NO"))</f>
        <v/>
      </c>
      <c r="C821" s="23" t="str">
        <f>IF(OR('Monitor Data'!G821="",ISBLANK('Monitor Data'!G821)),"",IF('Monitor Data'!G821&gt;Statistics!$C$6,"YES","NO"))</f>
        <v>NO</v>
      </c>
      <c r="D821" s="23" t="str">
        <f>IF(OR('Monitor Data'!J821="",ISBLANK('Monitor Data'!J821)),"",IF('Monitor Data'!J821&gt;Statistics!$D$6,"YES","NO"))</f>
        <v>NO</v>
      </c>
      <c r="E821" s="23" t="str">
        <f>IF(OR('Monitor Data'!K821="",ISBLANK('Monitor Data'!K821)),"",IF('Monitor Data'!K821&gt;Statistics!$E$6,"YES","NO"))</f>
        <v>NO</v>
      </c>
    </row>
    <row r="822" spans="1:5" x14ac:dyDescent="0.25">
      <c r="A822" s="4">
        <v>45017</v>
      </c>
      <c r="B822" s="23" t="str">
        <f>IF(OR('Monitor Data'!D822="",ISBLANK('Monitor Data'!D822)),"",IF('Monitor Data'!D822&gt;Statistics!$B$6,"YES","NO"))</f>
        <v/>
      </c>
      <c r="C822" s="23" t="str">
        <f>IF(OR('Monitor Data'!G822="",ISBLANK('Monitor Data'!G822)),"",IF('Monitor Data'!G822&gt;Statistics!$C$6,"YES","NO"))</f>
        <v/>
      </c>
      <c r="D822" s="23" t="str">
        <f>IF(OR('Monitor Data'!J822="",ISBLANK('Monitor Data'!J822)),"",IF('Monitor Data'!J822&gt;Statistics!$D$6,"YES","NO"))</f>
        <v>NO</v>
      </c>
      <c r="E822" s="23" t="str">
        <f>IF(OR('Monitor Data'!K822="",ISBLANK('Monitor Data'!K822)),"",IF('Monitor Data'!K822&gt;Statistics!$E$6,"YES","NO"))</f>
        <v/>
      </c>
    </row>
    <row r="823" spans="1:5" x14ac:dyDescent="0.25">
      <c r="A823" s="4">
        <v>45018</v>
      </c>
      <c r="B823" s="23" t="str">
        <f>IF(OR('Monitor Data'!D823="",ISBLANK('Monitor Data'!D823)),"",IF('Monitor Data'!D823&gt;Statistics!$B$6,"YES","NO"))</f>
        <v/>
      </c>
      <c r="C823" s="23" t="str">
        <f>IF(OR('Monitor Data'!G823="",ISBLANK('Monitor Data'!G823)),"",IF('Monitor Data'!G823&gt;Statistics!$C$6,"YES","NO"))</f>
        <v/>
      </c>
      <c r="D823" s="23" t="str">
        <f>IF(OR('Monitor Data'!J823="",ISBLANK('Monitor Data'!J823)),"",IF('Monitor Data'!J823&gt;Statistics!$D$6,"YES","NO"))</f>
        <v/>
      </c>
      <c r="E823" s="23" t="str">
        <f>IF(OR('Monitor Data'!K823="",ISBLANK('Monitor Data'!K823)),"",IF('Monitor Data'!K823&gt;Statistics!$E$6,"YES","NO"))</f>
        <v/>
      </c>
    </row>
    <row r="824" spans="1:5" x14ac:dyDescent="0.25">
      <c r="A824" s="4">
        <v>45019</v>
      </c>
      <c r="B824" s="23" t="str">
        <f>IF(OR('Monitor Data'!D824="",ISBLANK('Monitor Data'!D824)),"",IF('Monitor Data'!D824&gt;Statistics!$B$6,"YES","NO"))</f>
        <v>NO</v>
      </c>
      <c r="C824" s="23" t="str">
        <f>IF(OR('Monitor Data'!G824="",ISBLANK('Monitor Data'!G824)),"",IF('Monitor Data'!G824&gt;Statistics!$C$6,"YES","NO"))</f>
        <v>NO</v>
      </c>
      <c r="D824" s="23" t="str">
        <f>IF(OR('Monitor Data'!J824="",ISBLANK('Monitor Data'!J824)),"",IF('Monitor Data'!J824&gt;Statistics!$D$6,"YES","NO"))</f>
        <v>NO</v>
      </c>
      <c r="E824" s="23" t="str">
        <f>IF(OR('Monitor Data'!K824="",ISBLANK('Monitor Data'!K824)),"",IF('Monitor Data'!K824&gt;Statistics!$E$6,"YES","NO"))</f>
        <v>NO</v>
      </c>
    </row>
    <row r="825" spans="1:5" x14ac:dyDescent="0.25">
      <c r="A825" s="4">
        <v>45020</v>
      </c>
      <c r="B825" s="23" t="str">
        <f>IF(OR('Monitor Data'!D825="",ISBLANK('Monitor Data'!D825)),"",IF('Monitor Data'!D825&gt;Statistics!$B$6,"YES","NO"))</f>
        <v/>
      </c>
      <c r="C825" s="23" t="str">
        <f>IF(OR('Monitor Data'!G825="",ISBLANK('Monitor Data'!G825)),"",IF('Monitor Data'!G825&gt;Statistics!$C$6,"YES","NO"))</f>
        <v/>
      </c>
      <c r="D825" s="23" t="str">
        <f>IF(OR('Monitor Data'!J825="",ISBLANK('Monitor Data'!J825)),"",IF('Monitor Data'!J825&gt;Statistics!$D$6,"YES","NO"))</f>
        <v/>
      </c>
      <c r="E825" s="23" t="str">
        <f>IF(OR('Monitor Data'!K825="",ISBLANK('Monitor Data'!K825)),"",IF('Monitor Data'!K825&gt;Statistics!$E$6,"YES","NO"))</f>
        <v/>
      </c>
    </row>
    <row r="826" spans="1:5" x14ac:dyDescent="0.25">
      <c r="A826" s="4">
        <v>45021</v>
      </c>
      <c r="B826" s="23" t="str">
        <f>IF(OR('Monitor Data'!D826="",ISBLANK('Monitor Data'!D826)),"",IF('Monitor Data'!D826&gt;Statistics!$B$6,"YES","NO"))</f>
        <v/>
      </c>
      <c r="C826" s="23" t="str">
        <f>IF(OR('Monitor Data'!G826="",ISBLANK('Monitor Data'!G826)),"",IF('Monitor Data'!G826&gt;Statistics!$C$6,"YES","NO"))</f>
        <v/>
      </c>
      <c r="D826" s="23" t="str">
        <f>IF(OR('Monitor Data'!J826="",ISBLANK('Monitor Data'!J826)),"",IF('Monitor Data'!J826&gt;Statistics!$D$6,"YES","NO"))</f>
        <v/>
      </c>
      <c r="E826" s="23" t="str">
        <f>IF(OR('Monitor Data'!K826="",ISBLANK('Monitor Data'!K826)),"",IF('Monitor Data'!K826&gt;Statistics!$E$6,"YES","NO"))</f>
        <v/>
      </c>
    </row>
    <row r="827" spans="1:5" x14ac:dyDescent="0.25">
      <c r="A827" s="4">
        <v>45022</v>
      </c>
      <c r="B827" s="23" t="str">
        <f>IF(OR('Monitor Data'!D827="",ISBLANK('Monitor Data'!D827)),"",IF('Monitor Data'!D827&gt;Statistics!$B$6,"YES","NO"))</f>
        <v>NO</v>
      </c>
      <c r="C827" s="23" t="str">
        <f>IF(OR('Monitor Data'!G827="",ISBLANK('Monitor Data'!G827)),"",IF('Monitor Data'!G827&gt;Statistics!$C$6,"YES","NO"))</f>
        <v>NO</v>
      </c>
      <c r="D827" s="23" t="str">
        <f>IF(OR('Monitor Data'!J827="",ISBLANK('Monitor Data'!J827)),"",IF('Monitor Data'!J827&gt;Statistics!$D$6,"YES","NO"))</f>
        <v>NO</v>
      </c>
      <c r="E827" s="23" t="str">
        <f>IF(OR('Monitor Data'!K827="",ISBLANK('Monitor Data'!K827)),"",IF('Monitor Data'!K827&gt;Statistics!$E$6,"YES","NO"))</f>
        <v>NO</v>
      </c>
    </row>
    <row r="828" spans="1:5" x14ac:dyDescent="0.25">
      <c r="A828" s="4">
        <v>45023</v>
      </c>
      <c r="B828" s="23" t="str">
        <f>IF(OR('Monitor Data'!D828="",ISBLANK('Monitor Data'!D828)),"",IF('Monitor Data'!D828&gt;Statistics!$B$6,"YES","NO"))</f>
        <v/>
      </c>
      <c r="C828" s="23" t="str">
        <f>IF(OR('Monitor Data'!G828="",ISBLANK('Monitor Data'!G828)),"",IF('Monitor Data'!G828&gt;Statistics!$C$6,"YES","NO"))</f>
        <v/>
      </c>
      <c r="D828" s="23" t="str">
        <f>IF(OR('Monitor Data'!J828="",ISBLANK('Monitor Data'!J828)),"",IF('Monitor Data'!J828&gt;Statistics!$D$6,"YES","NO"))</f>
        <v/>
      </c>
      <c r="E828" s="23" t="str">
        <f>IF(OR('Monitor Data'!K828="",ISBLANK('Monitor Data'!K828)),"",IF('Monitor Data'!K828&gt;Statistics!$E$6,"YES","NO"))</f>
        <v/>
      </c>
    </row>
    <row r="829" spans="1:5" x14ac:dyDescent="0.25">
      <c r="A829" s="4">
        <v>45024</v>
      </c>
      <c r="B829" s="23" t="str">
        <f>IF(OR('Monitor Data'!D829="",ISBLANK('Monitor Data'!D829)),"",IF('Monitor Data'!D829&gt;Statistics!$B$6,"YES","NO"))</f>
        <v/>
      </c>
      <c r="C829" s="23" t="str">
        <f>IF(OR('Monitor Data'!G829="",ISBLANK('Monitor Data'!G829)),"",IF('Monitor Data'!G829&gt;Statistics!$C$6,"YES","NO"))</f>
        <v/>
      </c>
      <c r="D829" s="23" t="str">
        <f>IF(OR('Monitor Data'!J829="",ISBLANK('Monitor Data'!J829)),"",IF('Monitor Data'!J829&gt;Statistics!$D$6,"YES","NO"))</f>
        <v/>
      </c>
      <c r="E829" s="23" t="str">
        <f>IF(OR('Monitor Data'!K829="",ISBLANK('Monitor Data'!K829)),"",IF('Monitor Data'!K829&gt;Statistics!$E$6,"YES","NO"))</f>
        <v/>
      </c>
    </row>
    <row r="830" spans="1:5" x14ac:dyDescent="0.25">
      <c r="A830" s="4">
        <v>45025</v>
      </c>
      <c r="B830" s="23" t="str">
        <f>IF(OR('Monitor Data'!D830="",ISBLANK('Monitor Data'!D830)),"",IF('Monitor Data'!D830&gt;Statistics!$B$6,"YES","NO"))</f>
        <v>NO</v>
      </c>
      <c r="C830" s="23" t="str">
        <f>IF(OR('Monitor Data'!G830="",ISBLANK('Monitor Data'!G830)),"",IF('Monitor Data'!G830&gt;Statistics!$C$6,"YES","NO"))</f>
        <v>NO</v>
      </c>
      <c r="D830" s="23" t="str">
        <f>IF(OR('Monitor Data'!J830="",ISBLANK('Monitor Data'!J830)),"",IF('Monitor Data'!J830&gt;Statistics!$D$6,"YES","NO"))</f>
        <v>NO</v>
      </c>
      <c r="E830" s="23" t="str">
        <f>IF(OR('Monitor Data'!K830="",ISBLANK('Monitor Data'!K830)),"",IF('Monitor Data'!K830&gt;Statistics!$E$6,"YES","NO"))</f>
        <v>NO</v>
      </c>
    </row>
    <row r="831" spans="1:5" x14ac:dyDescent="0.25">
      <c r="A831" s="4">
        <v>45026</v>
      </c>
      <c r="B831" s="23" t="str">
        <f>IF(OR('Monitor Data'!D831="",ISBLANK('Monitor Data'!D831)),"",IF('Monitor Data'!D831&gt;Statistics!$B$6,"YES","NO"))</f>
        <v/>
      </c>
      <c r="C831" s="23" t="str">
        <f>IF(OR('Monitor Data'!G831="",ISBLANK('Monitor Data'!G831)),"",IF('Monitor Data'!G831&gt;Statistics!$C$6,"YES","NO"))</f>
        <v/>
      </c>
      <c r="D831" s="23" t="str">
        <f>IF(OR('Monitor Data'!J831="",ISBLANK('Monitor Data'!J831)),"",IF('Monitor Data'!J831&gt;Statistics!$D$6,"YES","NO"))</f>
        <v/>
      </c>
      <c r="E831" s="23" t="str">
        <f>IF(OR('Monitor Data'!K831="",ISBLANK('Monitor Data'!K831)),"",IF('Monitor Data'!K831&gt;Statistics!$E$6,"YES","NO"))</f>
        <v/>
      </c>
    </row>
    <row r="832" spans="1:5" x14ac:dyDescent="0.25">
      <c r="A832" s="4">
        <v>45027</v>
      </c>
      <c r="B832" s="23" t="str">
        <f>IF(OR('Monitor Data'!D832="",ISBLANK('Monitor Data'!D832)),"",IF('Monitor Data'!D832&gt;Statistics!$B$6,"YES","NO"))</f>
        <v/>
      </c>
      <c r="C832" s="23" t="str">
        <f>IF(OR('Monitor Data'!G832="",ISBLANK('Monitor Data'!G832)),"",IF('Monitor Data'!G832&gt;Statistics!$C$6,"YES","NO"))</f>
        <v/>
      </c>
      <c r="D832" s="23" t="str">
        <f>IF(OR('Monitor Data'!J832="",ISBLANK('Monitor Data'!J832)),"",IF('Monitor Data'!J832&gt;Statistics!$D$6,"YES","NO"))</f>
        <v/>
      </c>
      <c r="E832" s="23" t="str">
        <f>IF(OR('Monitor Data'!K832="",ISBLANK('Monitor Data'!K832)),"",IF('Monitor Data'!K832&gt;Statistics!$E$6,"YES","NO"))</f>
        <v/>
      </c>
    </row>
    <row r="833" spans="1:5" x14ac:dyDescent="0.25">
      <c r="A833" s="4">
        <v>45028</v>
      </c>
      <c r="B833" s="23" t="str">
        <f>IF(OR('Monitor Data'!D833="",ISBLANK('Monitor Data'!D833)),"",IF('Monitor Data'!D833&gt;Statistics!$B$6,"YES","NO"))</f>
        <v>NO</v>
      </c>
      <c r="C833" s="23" t="str">
        <f>IF(OR('Monitor Data'!G833="",ISBLANK('Monitor Data'!G833)),"",IF('Monitor Data'!G833&gt;Statistics!$C$6,"YES","NO"))</f>
        <v>NO</v>
      </c>
      <c r="D833" s="23" t="str">
        <f>IF(OR('Monitor Data'!J833="",ISBLANK('Monitor Data'!J833)),"",IF('Monitor Data'!J833&gt;Statistics!$D$6,"YES","NO"))</f>
        <v>YES</v>
      </c>
      <c r="E833" s="23" t="str">
        <f>IF(OR('Monitor Data'!K833="",ISBLANK('Monitor Data'!K833)),"",IF('Monitor Data'!K833&gt;Statistics!$E$6,"YES","NO"))</f>
        <v>YES</v>
      </c>
    </row>
    <row r="834" spans="1:5" x14ac:dyDescent="0.25">
      <c r="A834" s="4">
        <v>45029</v>
      </c>
      <c r="B834" s="23" t="str">
        <f>IF(OR('Monitor Data'!D834="",ISBLANK('Monitor Data'!D834)),"",IF('Monitor Data'!D834&gt;Statistics!$B$6,"YES","NO"))</f>
        <v/>
      </c>
      <c r="C834" s="23" t="str">
        <f>IF(OR('Monitor Data'!G834="",ISBLANK('Monitor Data'!G834)),"",IF('Monitor Data'!G834&gt;Statistics!$C$6,"YES","NO"))</f>
        <v/>
      </c>
      <c r="D834" s="23" t="str">
        <f>IF(OR('Monitor Data'!J834="",ISBLANK('Monitor Data'!J834)),"",IF('Monitor Data'!J834&gt;Statistics!$D$6,"YES","NO"))</f>
        <v/>
      </c>
      <c r="E834" s="23" t="str">
        <f>IF(OR('Monitor Data'!K834="",ISBLANK('Monitor Data'!K834)),"",IF('Monitor Data'!K834&gt;Statistics!$E$6,"YES","NO"))</f>
        <v/>
      </c>
    </row>
    <row r="835" spans="1:5" x14ac:dyDescent="0.25">
      <c r="A835" s="4">
        <v>45030</v>
      </c>
      <c r="B835" s="23" t="str">
        <f>IF(OR('Monitor Data'!D835="",ISBLANK('Monitor Data'!D835)),"",IF('Monitor Data'!D835&gt;Statistics!$B$6,"YES","NO"))</f>
        <v/>
      </c>
      <c r="C835" s="23" t="str">
        <f>IF(OR('Monitor Data'!G835="",ISBLANK('Monitor Data'!G835)),"",IF('Monitor Data'!G835&gt;Statistics!$C$6,"YES","NO"))</f>
        <v/>
      </c>
      <c r="D835" s="23" t="str">
        <f>IF(OR('Monitor Data'!J835="",ISBLANK('Monitor Data'!J835)),"",IF('Monitor Data'!J835&gt;Statistics!$D$6,"YES","NO"))</f>
        <v/>
      </c>
      <c r="E835" s="23" t="str">
        <f>IF(OR('Monitor Data'!K835="",ISBLANK('Monitor Data'!K835)),"",IF('Monitor Data'!K835&gt;Statistics!$E$6,"YES","NO"))</f>
        <v/>
      </c>
    </row>
    <row r="836" spans="1:5" x14ac:dyDescent="0.25">
      <c r="A836" s="4">
        <v>45031</v>
      </c>
      <c r="B836" s="23" t="str">
        <f>IF(OR('Monitor Data'!D836="",ISBLANK('Monitor Data'!D836)),"",IF('Monitor Data'!D836&gt;Statistics!$B$6,"YES","NO"))</f>
        <v>NO</v>
      </c>
      <c r="C836" s="23" t="str">
        <f>IF(OR('Monitor Data'!G836="",ISBLANK('Monitor Data'!G836)),"",IF('Monitor Data'!G836&gt;Statistics!$C$6,"YES","NO"))</f>
        <v>NO</v>
      </c>
      <c r="D836" s="23" t="str">
        <f>IF(OR('Monitor Data'!J836="",ISBLANK('Monitor Data'!J836)),"",IF('Monitor Data'!J836&gt;Statistics!$D$6,"YES","NO"))</f>
        <v>NO</v>
      </c>
      <c r="E836" s="23" t="str">
        <f>IF(OR('Monitor Data'!K836="",ISBLANK('Monitor Data'!K836)),"",IF('Monitor Data'!K836&gt;Statistics!$E$6,"YES","NO"))</f>
        <v>NO</v>
      </c>
    </row>
    <row r="837" spans="1:5" x14ac:dyDescent="0.25">
      <c r="A837" s="4">
        <v>45032</v>
      </c>
      <c r="B837" s="23" t="str">
        <f>IF(OR('Monitor Data'!D837="",ISBLANK('Monitor Data'!D837)),"",IF('Monitor Data'!D837&gt;Statistics!$B$6,"YES","NO"))</f>
        <v/>
      </c>
      <c r="C837" s="23" t="str">
        <f>IF(OR('Monitor Data'!G837="",ISBLANK('Monitor Data'!G837)),"",IF('Monitor Data'!G837&gt;Statistics!$C$6,"YES","NO"))</f>
        <v/>
      </c>
      <c r="D837" s="23" t="str">
        <f>IF(OR('Monitor Data'!J837="",ISBLANK('Monitor Data'!J837)),"",IF('Monitor Data'!J837&gt;Statistics!$D$6,"YES","NO"))</f>
        <v/>
      </c>
      <c r="E837" s="23" t="str">
        <f>IF(OR('Monitor Data'!K837="",ISBLANK('Monitor Data'!K837)),"",IF('Monitor Data'!K837&gt;Statistics!$E$6,"YES","NO"))</f>
        <v/>
      </c>
    </row>
    <row r="838" spans="1:5" x14ac:dyDescent="0.25">
      <c r="A838" s="4">
        <v>45033</v>
      </c>
      <c r="B838" s="23" t="str">
        <f>IF(OR('Monitor Data'!D838="",ISBLANK('Monitor Data'!D838)),"",IF('Monitor Data'!D838&gt;Statistics!$B$6,"YES","NO"))</f>
        <v/>
      </c>
      <c r="C838" s="23" t="str">
        <f>IF(OR('Monitor Data'!G838="",ISBLANK('Monitor Data'!G838)),"",IF('Monitor Data'!G838&gt;Statistics!$C$6,"YES","NO"))</f>
        <v/>
      </c>
      <c r="D838" s="23" t="str">
        <f>IF(OR('Monitor Data'!J838="",ISBLANK('Monitor Data'!J838)),"",IF('Monitor Data'!J838&gt;Statistics!$D$6,"YES","NO"))</f>
        <v/>
      </c>
      <c r="E838" s="23" t="str">
        <f>IF(OR('Monitor Data'!K838="",ISBLANK('Monitor Data'!K838)),"",IF('Monitor Data'!K838&gt;Statistics!$E$6,"YES","NO"))</f>
        <v/>
      </c>
    </row>
    <row r="839" spans="1:5" x14ac:dyDescent="0.25">
      <c r="A839" s="4">
        <v>45034</v>
      </c>
      <c r="B839" s="23" t="str">
        <f>IF(OR('Monitor Data'!D839="",ISBLANK('Monitor Data'!D839)),"",IF('Monitor Data'!D839&gt;Statistics!$B$6,"YES","NO"))</f>
        <v>NO</v>
      </c>
      <c r="C839" s="23" t="str">
        <f>IF(OR('Monitor Data'!G839="",ISBLANK('Monitor Data'!G839)),"",IF('Monitor Data'!G839&gt;Statistics!$C$6,"YES","NO"))</f>
        <v>NO</v>
      </c>
      <c r="D839" s="23" t="str">
        <f>IF(OR('Monitor Data'!J839="",ISBLANK('Monitor Data'!J839)),"",IF('Monitor Data'!J839&gt;Statistics!$D$6,"YES","NO"))</f>
        <v>NO</v>
      </c>
      <c r="E839" s="23" t="str">
        <f>IF(OR('Monitor Data'!K839="",ISBLANK('Monitor Data'!K839)),"",IF('Monitor Data'!K839&gt;Statistics!$E$6,"YES","NO"))</f>
        <v>NO</v>
      </c>
    </row>
    <row r="840" spans="1:5" x14ac:dyDescent="0.25">
      <c r="A840" s="4">
        <v>45035</v>
      </c>
      <c r="B840" s="23" t="str">
        <f>IF(OR('Monitor Data'!D840="",ISBLANK('Monitor Data'!D840)),"",IF('Monitor Data'!D840&gt;Statistics!$B$6,"YES","NO"))</f>
        <v/>
      </c>
      <c r="C840" s="23" t="str">
        <f>IF(OR('Monitor Data'!G840="",ISBLANK('Monitor Data'!G840)),"",IF('Monitor Data'!G840&gt;Statistics!$C$6,"YES","NO"))</f>
        <v/>
      </c>
      <c r="D840" s="23" t="str">
        <f>IF(OR('Monitor Data'!J840="",ISBLANK('Monitor Data'!J840)),"",IF('Monitor Data'!J840&gt;Statistics!$D$6,"YES","NO"))</f>
        <v/>
      </c>
      <c r="E840" s="23" t="str">
        <f>IF(OR('Monitor Data'!K840="",ISBLANK('Monitor Data'!K840)),"",IF('Monitor Data'!K840&gt;Statistics!$E$6,"YES","NO"))</f>
        <v/>
      </c>
    </row>
    <row r="841" spans="1:5" x14ac:dyDescent="0.25">
      <c r="A841" s="4">
        <v>45036</v>
      </c>
      <c r="B841" s="23" t="str">
        <f>IF(OR('Monitor Data'!D841="",ISBLANK('Monitor Data'!D841)),"",IF('Monitor Data'!D841&gt;Statistics!$B$6,"YES","NO"))</f>
        <v/>
      </c>
      <c r="C841" s="23" t="str">
        <f>IF(OR('Monitor Data'!G841="",ISBLANK('Monitor Data'!G841)),"",IF('Monitor Data'!G841&gt;Statistics!$C$6,"YES","NO"))</f>
        <v/>
      </c>
      <c r="D841" s="23" t="str">
        <f>IF(OR('Monitor Data'!J841="",ISBLANK('Monitor Data'!J841)),"",IF('Monitor Data'!J841&gt;Statistics!$D$6,"YES","NO"))</f>
        <v/>
      </c>
      <c r="E841" s="23" t="str">
        <f>IF(OR('Monitor Data'!K841="",ISBLANK('Monitor Data'!K841)),"",IF('Monitor Data'!K841&gt;Statistics!$E$6,"YES","NO"))</f>
        <v/>
      </c>
    </row>
    <row r="842" spans="1:5" x14ac:dyDescent="0.25">
      <c r="A842" s="4">
        <v>45037</v>
      </c>
      <c r="B842" s="23" t="str">
        <f>IF(OR('Monitor Data'!D842="",ISBLANK('Monitor Data'!D842)),"",IF('Monitor Data'!D842&gt;Statistics!$B$6,"YES","NO"))</f>
        <v>NO</v>
      </c>
      <c r="C842" s="23" t="str">
        <f>IF(OR('Monitor Data'!G842="",ISBLANK('Monitor Data'!G842)),"",IF('Monitor Data'!G842&gt;Statistics!$C$6,"YES","NO"))</f>
        <v>NO</v>
      </c>
      <c r="D842" s="23" t="str">
        <f>IF(OR('Monitor Data'!J842="",ISBLANK('Monitor Data'!J842)),"",IF('Monitor Data'!J842&gt;Statistics!$D$6,"YES","NO"))</f>
        <v>NO</v>
      </c>
      <c r="E842" s="23" t="str">
        <f>IF(OR('Monitor Data'!K842="",ISBLANK('Monitor Data'!K842)),"",IF('Monitor Data'!K842&gt;Statistics!$E$6,"YES","NO"))</f>
        <v>NO</v>
      </c>
    </row>
    <row r="843" spans="1:5" x14ac:dyDescent="0.25">
      <c r="A843" s="4">
        <v>45038</v>
      </c>
      <c r="B843" s="23" t="str">
        <f>IF(OR('Monitor Data'!D843="",ISBLANK('Monitor Data'!D843)),"",IF('Monitor Data'!D843&gt;Statistics!$B$6,"YES","NO"))</f>
        <v/>
      </c>
      <c r="C843" s="23" t="str">
        <f>IF(OR('Monitor Data'!G843="",ISBLANK('Monitor Data'!G843)),"",IF('Monitor Data'!G843&gt;Statistics!$C$6,"YES","NO"))</f>
        <v/>
      </c>
      <c r="D843" s="23" t="str">
        <f>IF(OR('Monitor Data'!J843="",ISBLANK('Monitor Data'!J843)),"",IF('Monitor Data'!J843&gt;Statistics!$D$6,"YES","NO"))</f>
        <v/>
      </c>
      <c r="E843" s="23" t="str">
        <f>IF(OR('Monitor Data'!K843="",ISBLANK('Monitor Data'!K843)),"",IF('Monitor Data'!K843&gt;Statistics!$E$6,"YES","NO"))</f>
        <v/>
      </c>
    </row>
    <row r="844" spans="1:5" x14ac:dyDescent="0.25">
      <c r="A844" s="4">
        <v>45039</v>
      </c>
      <c r="B844" s="23" t="str">
        <f>IF(OR('Monitor Data'!D844="",ISBLANK('Monitor Data'!D844)),"",IF('Monitor Data'!D844&gt;Statistics!$B$6,"YES","NO"))</f>
        <v/>
      </c>
      <c r="C844" s="23" t="str">
        <f>IF(OR('Monitor Data'!G844="",ISBLANK('Monitor Data'!G844)),"",IF('Monitor Data'!G844&gt;Statistics!$C$6,"YES","NO"))</f>
        <v/>
      </c>
      <c r="D844" s="23" t="str">
        <f>IF(OR('Monitor Data'!J844="",ISBLANK('Monitor Data'!J844)),"",IF('Monitor Data'!J844&gt;Statistics!$D$6,"YES","NO"))</f>
        <v/>
      </c>
      <c r="E844" s="23" t="str">
        <f>IF(OR('Monitor Data'!K844="",ISBLANK('Monitor Data'!K844)),"",IF('Monitor Data'!K844&gt;Statistics!$E$6,"YES","NO"))</f>
        <v/>
      </c>
    </row>
    <row r="845" spans="1:5" x14ac:dyDescent="0.25">
      <c r="A845" s="4">
        <v>45040</v>
      </c>
      <c r="B845" s="23" t="str">
        <f>IF(OR('Monitor Data'!D845="",ISBLANK('Monitor Data'!D845)),"",IF('Monitor Data'!D845&gt;Statistics!$B$6,"YES","NO"))</f>
        <v>NO</v>
      </c>
      <c r="C845" s="23" t="str">
        <f>IF(OR('Monitor Data'!G845="",ISBLANK('Monitor Data'!G845)),"",IF('Monitor Data'!G845&gt;Statistics!$C$6,"YES","NO"))</f>
        <v>NO</v>
      </c>
      <c r="D845" s="23" t="str">
        <f>IF(OR('Monitor Data'!J845="",ISBLANK('Monitor Data'!J845)),"",IF('Monitor Data'!J845&gt;Statistics!$D$6,"YES","NO"))</f>
        <v>NO</v>
      </c>
      <c r="E845" s="23" t="str">
        <f>IF(OR('Monitor Data'!K845="",ISBLANK('Monitor Data'!K845)),"",IF('Monitor Data'!K845&gt;Statistics!$E$6,"YES","NO"))</f>
        <v>NO</v>
      </c>
    </row>
    <row r="846" spans="1:5" x14ac:dyDescent="0.25">
      <c r="A846" s="4">
        <v>45041</v>
      </c>
      <c r="B846" s="23" t="str">
        <f>IF(OR('Monitor Data'!D846="",ISBLANK('Monitor Data'!D846)),"",IF('Monitor Data'!D846&gt;Statistics!$B$6,"YES","NO"))</f>
        <v/>
      </c>
      <c r="C846" s="23" t="str">
        <f>IF(OR('Monitor Data'!G846="",ISBLANK('Monitor Data'!G846)),"",IF('Monitor Data'!G846&gt;Statistics!$C$6,"YES","NO"))</f>
        <v/>
      </c>
      <c r="D846" s="23" t="str">
        <f>IF(OR('Monitor Data'!J846="",ISBLANK('Monitor Data'!J846)),"",IF('Monitor Data'!J846&gt;Statistics!$D$6,"YES","NO"))</f>
        <v/>
      </c>
      <c r="E846" s="23" t="str">
        <f>IF(OR('Monitor Data'!K846="",ISBLANK('Monitor Data'!K846)),"",IF('Monitor Data'!K846&gt;Statistics!$E$6,"YES","NO"))</f>
        <v/>
      </c>
    </row>
    <row r="847" spans="1:5" x14ac:dyDescent="0.25">
      <c r="A847" s="4">
        <v>45042</v>
      </c>
      <c r="B847" s="23" t="str">
        <f>IF(OR('Monitor Data'!D847="",ISBLANK('Monitor Data'!D847)),"",IF('Monitor Data'!D847&gt;Statistics!$B$6,"YES","NO"))</f>
        <v/>
      </c>
      <c r="C847" s="23" t="str">
        <f>IF(OR('Monitor Data'!G847="",ISBLANK('Monitor Data'!G847)),"",IF('Monitor Data'!G847&gt;Statistics!$C$6,"YES","NO"))</f>
        <v/>
      </c>
      <c r="D847" s="23" t="str">
        <f>IF(OR('Monitor Data'!J847="",ISBLANK('Monitor Data'!J847)),"",IF('Monitor Data'!J847&gt;Statistics!$D$6,"YES","NO"))</f>
        <v/>
      </c>
      <c r="E847" s="23" t="str">
        <f>IF(OR('Monitor Data'!K847="",ISBLANK('Monitor Data'!K847)),"",IF('Monitor Data'!K847&gt;Statistics!$E$6,"YES","NO"))</f>
        <v/>
      </c>
    </row>
    <row r="848" spans="1:5" x14ac:dyDescent="0.25">
      <c r="A848" s="4">
        <v>45043</v>
      </c>
      <c r="B848" s="23" t="str">
        <f>IF(OR('Monitor Data'!D848="",ISBLANK('Monitor Data'!D848)),"",IF('Monitor Data'!D848&gt;Statistics!$B$6,"YES","NO"))</f>
        <v>NO</v>
      </c>
      <c r="C848" s="23" t="str">
        <f>IF(OR('Monitor Data'!G848="",ISBLANK('Monitor Data'!G848)),"",IF('Monitor Data'!G848&gt;Statistics!$C$6,"YES","NO"))</f>
        <v>NO</v>
      </c>
      <c r="D848" s="23" t="str">
        <f>IF(OR('Monitor Data'!J848="",ISBLANK('Monitor Data'!J848)),"",IF('Monitor Data'!J848&gt;Statistics!$D$6,"YES","NO"))</f>
        <v>NO</v>
      </c>
      <c r="E848" s="23" t="str">
        <f>IF(OR('Monitor Data'!K848="",ISBLANK('Monitor Data'!K848)),"",IF('Monitor Data'!K848&gt;Statistics!$E$6,"YES","NO"))</f>
        <v>NO</v>
      </c>
    </row>
    <row r="849" spans="1:5" x14ac:dyDescent="0.25">
      <c r="A849" s="4">
        <v>45044</v>
      </c>
      <c r="B849" s="23" t="str">
        <f>IF(OR('Monitor Data'!D849="",ISBLANK('Monitor Data'!D849)),"",IF('Monitor Data'!D849&gt;Statistics!$B$6,"YES","NO"))</f>
        <v/>
      </c>
      <c r="C849" s="23" t="str">
        <f>IF(OR('Monitor Data'!G849="",ISBLANK('Monitor Data'!G849)),"",IF('Monitor Data'!G849&gt;Statistics!$C$6,"YES","NO"))</f>
        <v/>
      </c>
      <c r="D849" s="23" t="str">
        <f>IF(OR('Monitor Data'!J849="",ISBLANK('Monitor Data'!J849)),"",IF('Monitor Data'!J849&gt;Statistics!$D$6,"YES","NO"))</f>
        <v/>
      </c>
      <c r="E849" s="23" t="str">
        <f>IF(OR('Monitor Data'!K849="",ISBLANK('Monitor Data'!K849)),"",IF('Monitor Data'!K849&gt;Statistics!$E$6,"YES","NO"))</f>
        <v/>
      </c>
    </row>
    <row r="850" spans="1:5" x14ac:dyDescent="0.25">
      <c r="A850" s="4">
        <v>45045</v>
      </c>
      <c r="B850" s="23" t="str">
        <f>IF(OR('Monitor Data'!D850="",ISBLANK('Monitor Data'!D850)),"",IF('Monitor Data'!D850&gt;Statistics!$B$6,"YES","NO"))</f>
        <v/>
      </c>
      <c r="C850" s="23" t="str">
        <f>IF(OR('Monitor Data'!G850="",ISBLANK('Monitor Data'!G850)),"",IF('Monitor Data'!G850&gt;Statistics!$C$6,"YES","NO"))</f>
        <v/>
      </c>
      <c r="D850" s="23" t="str">
        <f>IF(OR('Monitor Data'!J850="",ISBLANK('Monitor Data'!J850)),"",IF('Monitor Data'!J850&gt;Statistics!$D$6,"YES","NO"))</f>
        <v/>
      </c>
      <c r="E850" s="23" t="str">
        <f>IF(OR('Monitor Data'!K850="",ISBLANK('Monitor Data'!K850)),"",IF('Monitor Data'!K850&gt;Statistics!$E$6,"YES","NO"))</f>
        <v/>
      </c>
    </row>
    <row r="851" spans="1:5" x14ac:dyDescent="0.25">
      <c r="A851" s="4">
        <v>45046</v>
      </c>
      <c r="B851" s="23" t="str">
        <f>IF(OR('Monitor Data'!D851="",ISBLANK('Monitor Data'!D851)),"",IF('Monitor Data'!D851&gt;Statistics!$B$6,"YES","NO"))</f>
        <v>NO</v>
      </c>
      <c r="C851" s="23" t="str">
        <f>IF(OR('Monitor Data'!G851="",ISBLANK('Monitor Data'!G851)),"",IF('Monitor Data'!G851&gt;Statistics!$C$6,"YES","NO"))</f>
        <v>NO</v>
      </c>
      <c r="D851" s="23" t="str">
        <f>IF(OR('Monitor Data'!J851="",ISBLANK('Monitor Data'!J851)),"",IF('Monitor Data'!J851&gt;Statistics!$D$6,"YES","NO"))</f>
        <v>NO</v>
      </c>
      <c r="E851" s="23" t="str">
        <f>IF(OR('Monitor Data'!K851="",ISBLANK('Monitor Data'!K851)),"",IF('Monitor Data'!K851&gt;Statistics!$E$6,"YES","NO"))</f>
        <v>NO</v>
      </c>
    </row>
    <row r="852" spans="1:5" x14ac:dyDescent="0.25">
      <c r="A852" s="4">
        <v>45047</v>
      </c>
      <c r="B852" s="23" t="str">
        <f>IF(OR('Monitor Data'!D852="",ISBLANK('Monitor Data'!D852)),"",IF('Monitor Data'!D852&gt;Statistics!$B$6,"YES","NO"))</f>
        <v/>
      </c>
      <c r="C852" s="23" t="str">
        <f>IF(OR('Monitor Data'!G852="",ISBLANK('Monitor Data'!G852)),"",IF('Monitor Data'!G852&gt;Statistics!$C$6,"YES","NO"))</f>
        <v/>
      </c>
      <c r="D852" s="23" t="str">
        <f>IF(OR('Monitor Data'!J852="",ISBLANK('Monitor Data'!J852)),"",IF('Monitor Data'!J852&gt;Statistics!$D$6,"YES","NO"))</f>
        <v/>
      </c>
      <c r="E852" s="23" t="str">
        <f>IF(OR('Monitor Data'!K852="",ISBLANK('Monitor Data'!K852)),"",IF('Monitor Data'!K852&gt;Statistics!$E$6,"YES","NO"))</f>
        <v/>
      </c>
    </row>
    <row r="853" spans="1:5" x14ac:dyDescent="0.25">
      <c r="A853" s="4">
        <v>45048</v>
      </c>
      <c r="B853" s="23" t="str">
        <f>IF(OR('Monitor Data'!D853="",ISBLANK('Monitor Data'!D853)),"",IF('Monitor Data'!D853&gt;Statistics!$B$6,"YES","NO"))</f>
        <v/>
      </c>
      <c r="C853" s="23" t="str">
        <f>IF(OR('Monitor Data'!G853="",ISBLANK('Monitor Data'!G853)),"",IF('Monitor Data'!G853&gt;Statistics!$C$6,"YES","NO"))</f>
        <v/>
      </c>
      <c r="D853" s="23" t="str">
        <f>IF(OR('Monitor Data'!J853="",ISBLANK('Monitor Data'!J853)),"",IF('Monitor Data'!J853&gt;Statistics!$D$6,"YES","NO"))</f>
        <v/>
      </c>
      <c r="E853" s="23" t="str">
        <f>IF(OR('Monitor Data'!K853="",ISBLANK('Monitor Data'!K853)),"",IF('Monitor Data'!K853&gt;Statistics!$E$6,"YES","NO"))</f>
        <v/>
      </c>
    </row>
    <row r="854" spans="1:5" x14ac:dyDescent="0.25">
      <c r="A854" s="4">
        <v>45049</v>
      </c>
      <c r="B854" s="23" t="str">
        <f>IF(OR('Monitor Data'!D854="",ISBLANK('Monitor Data'!D854)),"",IF('Monitor Data'!D854&gt;Statistics!$B$6,"YES","NO"))</f>
        <v>NO</v>
      </c>
      <c r="C854" s="23" t="str">
        <f>IF(OR('Monitor Data'!G854="",ISBLANK('Monitor Data'!G854)),"",IF('Monitor Data'!G854&gt;Statistics!$C$6,"YES","NO"))</f>
        <v>NO</v>
      </c>
      <c r="D854" s="23" t="str">
        <f>IF(OR('Monitor Data'!J854="",ISBLANK('Monitor Data'!J854)),"",IF('Monitor Data'!J854&gt;Statistics!$D$6,"YES","NO"))</f>
        <v>NO</v>
      </c>
      <c r="E854" s="23" t="str">
        <f>IF(OR('Monitor Data'!K854="",ISBLANK('Monitor Data'!K854)),"",IF('Monitor Data'!K854&gt;Statistics!$E$6,"YES","NO"))</f>
        <v>NO</v>
      </c>
    </row>
    <row r="855" spans="1:5" x14ac:dyDescent="0.25">
      <c r="A855" s="4">
        <v>45050</v>
      </c>
      <c r="B855" s="23" t="str">
        <f>IF(OR('Monitor Data'!D855="",ISBLANK('Monitor Data'!D855)),"",IF('Monitor Data'!D855&gt;Statistics!$B$6,"YES","NO"))</f>
        <v/>
      </c>
      <c r="C855" s="23" t="str">
        <f>IF(OR('Monitor Data'!G855="",ISBLANK('Monitor Data'!G855)),"",IF('Monitor Data'!G855&gt;Statistics!$C$6,"YES","NO"))</f>
        <v/>
      </c>
      <c r="D855" s="23" t="str">
        <f>IF(OR('Monitor Data'!J855="",ISBLANK('Monitor Data'!J855)),"",IF('Monitor Data'!J855&gt;Statistics!$D$6,"YES","NO"))</f>
        <v/>
      </c>
      <c r="E855" s="23" t="str">
        <f>IF(OR('Monitor Data'!K855="",ISBLANK('Monitor Data'!K855)),"",IF('Monitor Data'!K855&gt;Statistics!$E$6,"YES","NO"))</f>
        <v/>
      </c>
    </row>
    <row r="856" spans="1:5" x14ac:dyDescent="0.25">
      <c r="A856" s="4">
        <v>45051</v>
      </c>
      <c r="B856" s="23" t="str">
        <f>IF(OR('Monitor Data'!D856="",ISBLANK('Monitor Data'!D856)),"",IF('Monitor Data'!D856&gt;Statistics!$B$6,"YES","NO"))</f>
        <v/>
      </c>
      <c r="C856" s="23" t="str">
        <f>IF(OR('Monitor Data'!G856="",ISBLANK('Monitor Data'!G856)),"",IF('Monitor Data'!G856&gt;Statistics!$C$6,"YES","NO"))</f>
        <v/>
      </c>
      <c r="D856" s="23" t="str">
        <f>IF(OR('Monitor Data'!J856="",ISBLANK('Monitor Data'!J856)),"",IF('Monitor Data'!J856&gt;Statistics!$D$6,"YES","NO"))</f>
        <v/>
      </c>
      <c r="E856" s="23" t="str">
        <f>IF(OR('Monitor Data'!K856="",ISBLANK('Monitor Data'!K856)),"",IF('Monitor Data'!K856&gt;Statistics!$E$6,"YES","NO"))</f>
        <v/>
      </c>
    </row>
    <row r="857" spans="1:5" x14ac:dyDescent="0.25">
      <c r="A857" s="4">
        <v>45052</v>
      </c>
      <c r="B857" s="23" t="str">
        <f>IF(OR('Monitor Data'!D857="",ISBLANK('Monitor Data'!D857)),"",IF('Monitor Data'!D857&gt;Statistics!$B$6,"YES","NO"))</f>
        <v>NO</v>
      </c>
      <c r="C857" s="23" t="str">
        <f>IF(OR('Monitor Data'!G857="",ISBLANK('Monitor Data'!G857)),"",IF('Monitor Data'!G857&gt;Statistics!$C$6,"YES","NO"))</f>
        <v>NO</v>
      </c>
      <c r="D857" s="23" t="str">
        <f>IF(OR('Monitor Data'!J857="",ISBLANK('Monitor Data'!J857)),"",IF('Monitor Data'!J857&gt;Statistics!$D$6,"YES","NO"))</f>
        <v>NO</v>
      </c>
      <c r="E857" s="23" t="str">
        <f>IF(OR('Monitor Data'!K857="",ISBLANK('Monitor Data'!K857)),"",IF('Monitor Data'!K857&gt;Statistics!$E$6,"YES","NO"))</f>
        <v>NO</v>
      </c>
    </row>
    <row r="858" spans="1:5" x14ac:dyDescent="0.25">
      <c r="A858" s="4">
        <v>45053</v>
      </c>
      <c r="B858" s="23" t="str">
        <f>IF(OR('Monitor Data'!D858="",ISBLANK('Monitor Data'!D858)),"",IF('Monitor Data'!D858&gt;Statistics!$B$6,"YES","NO"))</f>
        <v/>
      </c>
      <c r="C858" s="23" t="str">
        <f>IF(OR('Monitor Data'!G858="",ISBLANK('Monitor Data'!G858)),"",IF('Monitor Data'!G858&gt;Statistics!$C$6,"YES","NO"))</f>
        <v/>
      </c>
      <c r="D858" s="23" t="str">
        <f>IF(OR('Monitor Data'!J858="",ISBLANK('Monitor Data'!J858)),"",IF('Monitor Data'!J858&gt;Statistics!$D$6,"YES","NO"))</f>
        <v/>
      </c>
      <c r="E858" s="23" t="str">
        <f>IF(OR('Monitor Data'!K858="",ISBLANK('Monitor Data'!K858)),"",IF('Monitor Data'!K858&gt;Statistics!$E$6,"YES","NO"))</f>
        <v/>
      </c>
    </row>
    <row r="859" spans="1:5" x14ac:dyDescent="0.25">
      <c r="A859" s="4">
        <v>45054</v>
      </c>
      <c r="B859" s="23" t="str">
        <f>IF(OR('Monitor Data'!D859="",ISBLANK('Monitor Data'!D859)),"",IF('Monitor Data'!D859&gt;Statistics!$B$6,"YES","NO"))</f>
        <v/>
      </c>
      <c r="C859" s="23" t="str">
        <f>IF(OR('Monitor Data'!G859="",ISBLANK('Monitor Data'!G859)),"",IF('Monitor Data'!G859&gt;Statistics!$C$6,"YES","NO"))</f>
        <v/>
      </c>
      <c r="D859" s="23" t="str">
        <f>IF(OR('Monitor Data'!J859="",ISBLANK('Monitor Data'!J859)),"",IF('Monitor Data'!J859&gt;Statistics!$D$6,"YES","NO"))</f>
        <v/>
      </c>
      <c r="E859" s="23" t="str">
        <f>IF(OR('Monitor Data'!K859="",ISBLANK('Monitor Data'!K859)),"",IF('Monitor Data'!K859&gt;Statistics!$E$6,"YES","NO"))</f>
        <v/>
      </c>
    </row>
    <row r="860" spans="1:5" x14ac:dyDescent="0.25">
      <c r="A860" s="4">
        <v>45055</v>
      </c>
      <c r="B860" s="23" t="str">
        <f>IF(OR('Monitor Data'!D860="",ISBLANK('Monitor Data'!D860)),"",IF('Monitor Data'!D860&gt;Statistics!$B$6,"YES","NO"))</f>
        <v>NO</v>
      </c>
      <c r="C860" s="23" t="str">
        <f>IF(OR('Monitor Data'!G860="",ISBLANK('Monitor Data'!G860)),"",IF('Monitor Data'!G860&gt;Statistics!$C$6,"YES","NO"))</f>
        <v>NO</v>
      </c>
      <c r="D860" s="23" t="str">
        <f>IF(OR('Monitor Data'!J860="",ISBLANK('Monitor Data'!J860)),"",IF('Monitor Data'!J860&gt;Statistics!$D$6,"YES","NO"))</f>
        <v>NO</v>
      </c>
      <c r="E860" s="23" t="str">
        <f>IF(OR('Monitor Data'!K860="",ISBLANK('Monitor Data'!K860)),"",IF('Monitor Data'!K860&gt;Statistics!$E$6,"YES","NO"))</f>
        <v>NO</v>
      </c>
    </row>
    <row r="861" spans="1:5" x14ac:dyDescent="0.25">
      <c r="A861" s="4">
        <v>45056</v>
      </c>
      <c r="B861" s="23" t="str">
        <f>IF(OR('Monitor Data'!D861="",ISBLANK('Monitor Data'!D861)),"",IF('Monitor Data'!D861&gt;Statistics!$B$6,"YES","NO"))</f>
        <v/>
      </c>
      <c r="C861" s="23" t="str">
        <f>IF(OR('Monitor Data'!G861="",ISBLANK('Monitor Data'!G861)),"",IF('Monitor Data'!G861&gt;Statistics!$C$6,"YES","NO"))</f>
        <v/>
      </c>
      <c r="D861" s="23" t="str">
        <f>IF(OR('Monitor Data'!J861="",ISBLANK('Monitor Data'!J861)),"",IF('Monitor Data'!J861&gt;Statistics!$D$6,"YES","NO"))</f>
        <v/>
      </c>
      <c r="E861" s="23" t="str">
        <f>IF(OR('Monitor Data'!K861="",ISBLANK('Monitor Data'!K861)),"",IF('Monitor Data'!K861&gt;Statistics!$E$6,"YES","NO"))</f>
        <v/>
      </c>
    </row>
    <row r="862" spans="1:5" x14ac:dyDescent="0.25">
      <c r="A862" s="4">
        <v>45057</v>
      </c>
      <c r="B862" s="23" t="str">
        <f>IF(OR('Monitor Data'!D862="",ISBLANK('Monitor Data'!D862)),"",IF('Monitor Data'!D862&gt;Statistics!$B$6,"YES","NO"))</f>
        <v/>
      </c>
      <c r="C862" s="23" t="str">
        <f>IF(OR('Monitor Data'!G862="",ISBLANK('Monitor Data'!G862)),"",IF('Monitor Data'!G862&gt;Statistics!$C$6,"YES","NO"))</f>
        <v/>
      </c>
      <c r="D862" s="23" t="str">
        <f>IF(OR('Monitor Data'!J862="",ISBLANK('Monitor Data'!J862)),"",IF('Monitor Data'!J862&gt;Statistics!$D$6,"YES","NO"))</f>
        <v/>
      </c>
      <c r="E862" s="23" t="str">
        <f>IF(OR('Monitor Data'!K862="",ISBLANK('Monitor Data'!K862)),"",IF('Monitor Data'!K862&gt;Statistics!$E$6,"YES","NO"))</f>
        <v/>
      </c>
    </row>
    <row r="863" spans="1:5" x14ac:dyDescent="0.25">
      <c r="A863" s="4">
        <v>45058</v>
      </c>
      <c r="B863" s="23" t="str">
        <f>IF(OR('Monitor Data'!D863="",ISBLANK('Monitor Data'!D863)),"",IF('Monitor Data'!D863&gt;Statistics!$B$6,"YES","NO"))</f>
        <v>NO</v>
      </c>
      <c r="C863" s="23" t="str">
        <f>IF(OR('Monitor Data'!G863="",ISBLANK('Monitor Data'!G863)),"",IF('Monitor Data'!G863&gt;Statistics!$C$6,"YES","NO"))</f>
        <v>NO</v>
      </c>
      <c r="D863" s="23" t="str">
        <f>IF(OR('Monitor Data'!J863="",ISBLANK('Monitor Data'!J863)),"",IF('Monitor Data'!J863&gt;Statistics!$D$6,"YES","NO"))</f>
        <v>NO</v>
      </c>
      <c r="E863" s="23" t="str">
        <f>IF(OR('Monitor Data'!K863="",ISBLANK('Monitor Data'!K863)),"",IF('Monitor Data'!K863&gt;Statistics!$E$6,"YES","NO"))</f>
        <v>NO</v>
      </c>
    </row>
    <row r="864" spans="1:5" x14ac:dyDescent="0.25">
      <c r="A864" s="4">
        <v>45059</v>
      </c>
      <c r="B864" s="23" t="str">
        <f>IF(OR('Monitor Data'!D864="",ISBLANK('Monitor Data'!D864)),"",IF('Monitor Data'!D864&gt;Statistics!$B$6,"YES","NO"))</f>
        <v/>
      </c>
      <c r="C864" s="23" t="str">
        <f>IF(OR('Monitor Data'!G864="",ISBLANK('Monitor Data'!G864)),"",IF('Monitor Data'!G864&gt;Statistics!$C$6,"YES","NO"))</f>
        <v/>
      </c>
      <c r="D864" s="23" t="str">
        <f>IF(OR('Monitor Data'!J864="",ISBLANK('Monitor Data'!J864)),"",IF('Monitor Data'!J864&gt;Statistics!$D$6,"YES","NO"))</f>
        <v/>
      </c>
      <c r="E864" s="23" t="str">
        <f>IF(OR('Monitor Data'!K864="",ISBLANK('Monitor Data'!K864)),"",IF('Monitor Data'!K864&gt;Statistics!$E$6,"YES","NO"))</f>
        <v/>
      </c>
    </row>
    <row r="865" spans="1:5" x14ac:dyDescent="0.25">
      <c r="A865" s="4">
        <v>45060</v>
      </c>
      <c r="B865" s="23" t="str">
        <f>IF(OR('Monitor Data'!D865="",ISBLANK('Monitor Data'!D865)),"",IF('Monitor Data'!D865&gt;Statistics!$B$6,"YES","NO"))</f>
        <v/>
      </c>
      <c r="C865" s="23" t="str">
        <f>IF(OR('Monitor Data'!G865="",ISBLANK('Monitor Data'!G865)),"",IF('Monitor Data'!G865&gt;Statistics!$C$6,"YES","NO"))</f>
        <v/>
      </c>
      <c r="D865" s="23" t="str">
        <f>IF(OR('Monitor Data'!J865="",ISBLANK('Monitor Data'!J865)),"",IF('Monitor Data'!J865&gt;Statistics!$D$6,"YES","NO"))</f>
        <v/>
      </c>
      <c r="E865" s="23" t="str">
        <f>IF(OR('Monitor Data'!K865="",ISBLANK('Monitor Data'!K865)),"",IF('Monitor Data'!K865&gt;Statistics!$E$6,"YES","NO"))</f>
        <v/>
      </c>
    </row>
    <row r="866" spans="1:5" x14ac:dyDescent="0.25">
      <c r="A866" s="4">
        <v>45061</v>
      </c>
      <c r="B866" s="23" t="str">
        <f>IF(OR('Monitor Data'!D866="",ISBLANK('Monitor Data'!D866)),"",IF('Monitor Data'!D866&gt;Statistics!$B$6,"YES","NO"))</f>
        <v>NO</v>
      </c>
      <c r="C866" s="23" t="str">
        <f>IF(OR('Monitor Data'!G866="",ISBLANK('Monitor Data'!G866)),"",IF('Monitor Data'!G866&gt;Statistics!$C$6,"YES","NO"))</f>
        <v>NO</v>
      </c>
      <c r="D866" s="23" t="str">
        <f>IF(OR('Monitor Data'!J866="",ISBLANK('Monitor Data'!J866)),"",IF('Monitor Data'!J866&gt;Statistics!$D$6,"YES","NO"))</f>
        <v>NO</v>
      </c>
      <c r="E866" s="23" t="str">
        <f>IF(OR('Monitor Data'!K866="",ISBLANK('Monitor Data'!K866)),"",IF('Monitor Data'!K866&gt;Statistics!$E$6,"YES","NO"))</f>
        <v>NO</v>
      </c>
    </row>
    <row r="867" spans="1:5" x14ac:dyDescent="0.25">
      <c r="A867" s="4">
        <v>45062</v>
      </c>
      <c r="B867" s="23" t="str">
        <f>IF(OR('Monitor Data'!D867="",ISBLANK('Monitor Data'!D867)),"",IF('Monitor Data'!D867&gt;Statistics!$B$6,"YES","NO"))</f>
        <v/>
      </c>
      <c r="C867" s="23" t="str">
        <f>IF(OR('Monitor Data'!G867="",ISBLANK('Monitor Data'!G867)),"",IF('Monitor Data'!G867&gt;Statistics!$C$6,"YES","NO"))</f>
        <v/>
      </c>
      <c r="D867" s="23" t="str">
        <f>IF(OR('Monitor Data'!J867="",ISBLANK('Monitor Data'!J867)),"",IF('Monitor Data'!J867&gt;Statistics!$D$6,"YES","NO"))</f>
        <v/>
      </c>
      <c r="E867" s="23" t="str">
        <f>IF(OR('Monitor Data'!K867="",ISBLANK('Monitor Data'!K867)),"",IF('Monitor Data'!K867&gt;Statistics!$E$6,"YES","NO"))</f>
        <v/>
      </c>
    </row>
    <row r="868" spans="1:5" x14ac:dyDescent="0.25">
      <c r="A868" s="4">
        <v>45063</v>
      </c>
      <c r="B868" s="23" t="str">
        <f>IF(OR('Monitor Data'!D868="",ISBLANK('Monitor Data'!D868)),"",IF('Monitor Data'!D868&gt;Statistics!$B$6,"YES","NO"))</f>
        <v/>
      </c>
      <c r="C868" s="23" t="str">
        <f>IF(OR('Monitor Data'!G868="",ISBLANK('Monitor Data'!G868)),"",IF('Monitor Data'!G868&gt;Statistics!$C$6,"YES","NO"))</f>
        <v/>
      </c>
      <c r="D868" s="23" t="str">
        <f>IF(OR('Monitor Data'!J868="",ISBLANK('Monitor Data'!J868)),"",IF('Monitor Data'!J868&gt;Statistics!$D$6,"YES","NO"))</f>
        <v/>
      </c>
      <c r="E868" s="23" t="str">
        <f>IF(OR('Monitor Data'!K868="",ISBLANK('Monitor Data'!K868)),"",IF('Monitor Data'!K868&gt;Statistics!$E$6,"YES","NO"))</f>
        <v/>
      </c>
    </row>
    <row r="869" spans="1:5" x14ac:dyDescent="0.25">
      <c r="A869" s="4">
        <v>45064</v>
      </c>
      <c r="B869" s="23" t="str">
        <f>IF(OR('Monitor Data'!D869="",ISBLANK('Monitor Data'!D869)),"",IF('Monitor Data'!D869&gt;Statistics!$B$6,"YES","NO"))</f>
        <v>NO</v>
      </c>
      <c r="C869" s="23" t="str">
        <f>IF(OR('Monitor Data'!G869="",ISBLANK('Monitor Data'!G869)),"",IF('Monitor Data'!G869&gt;Statistics!$C$6,"YES","NO"))</f>
        <v>NO</v>
      </c>
      <c r="D869" s="23" t="str">
        <f>IF(OR('Monitor Data'!J869="",ISBLANK('Monitor Data'!J869)),"",IF('Monitor Data'!J869&gt;Statistics!$D$6,"YES","NO"))</f>
        <v>NO</v>
      </c>
      <c r="E869" s="23" t="str">
        <f>IF(OR('Monitor Data'!K869="",ISBLANK('Monitor Data'!K869)),"",IF('Monitor Data'!K869&gt;Statistics!$E$6,"YES","NO"))</f>
        <v>NO</v>
      </c>
    </row>
    <row r="870" spans="1:5" x14ac:dyDescent="0.25">
      <c r="A870" s="4">
        <v>45065</v>
      </c>
      <c r="B870" s="23" t="str">
        <f>IF(OR('Monitor Data'!D870="",ISBLANK('Monitor Data'!D870)),"",IF('Monitor Data'!D870&gt;Statistics!$B$6,"YES","NO"))</f>
        <v/>
      </c>
      <c r="C870" s="23" t="str">
        <f>IF(OR('Monitor Data'!G870="",ISBLANK('Monitor Data'!G870)),"",IF('Monitor Data'!G870&gt;Statistics!$C$6,"YES","NO"))</f>
        <v/>
      </c>
      <c r="D870" s="23" t="str">
        <f>IF(OR('Monitor Data'!J870="",ISBLANK('Monitor Data'!J870)),"",IF('Monitor Data'!J870&gt;Statistics!$D$6,"YES","NO"))</f>
        <v/>
      </c>
      <c r="E870" s="23" t="str">
        <f>IF(OR('Monitor Data'!K870="",ISBLANK('Monitor Data'!K870)),"",IF('Monitor Data'!K870&gt;Statistics!$E$6,"YES","NO"))</f>
        <v/>
      </c>
    </row>
    <row r="871" spans="1:5" x14ac:dyDescent="0.25">
      <c r="A871" s="4">
        <v>45066</v>
      </c>
      <c r="B871" s="23" t="str">
        <f>IF(OR('Monitor Data'!D871="",ISBLANK('Monitor Data'!D871)),"",IF('Monitor Data'!D871&gt;Statistics!$B$6,"YES","NO"))</f>
        <v/>
      </c>
      <c r="C871" s="23" t="str">
        <f>IF(OR('Monitor Data'!G871="",ISBLANK('Monitor Data'!G871)),"",IF('Monitor Data'!G871&gt;Statistics!$C$6,"YES","NO"))</f>
        <v/>
      </c>
      <c r="D871" s="23" t="str">
        <f>IF(OR('Monitor Data'!J871="",ISBLANK('Monitor Data'!J871)),"",IF('Monitor Data'!J871&gt;Statistics!$D$6,"YES","NO"))</f>
        <v/>
      </c>
      <c r="E871" s="23" t="str">
        <f>IF(OR('Monitor Data'!K871="",ISBLANK('Monitor Data'!K871)),"",IF('Monitor Data'!K871&gt;Statistics!$E$6,"YES","NO"))</f>
        <v/>
      </c>
    </row>
    <row r="872" spans="1:5" x14ac:dyDescent="0.25">
      <c r="A872" s="4">
        <v>45067</v>
      </c>
      <c r="B872" s="23" t="str">
        <f>IF(OR('Monitor Data'!D872="",ISBLANK('Monitor Data'!D872)),"",IF('Monitor Data'!D872&gt;Statistics!$B$6,"YES","NO"))</f>
        <v>NO</v>
      </c>
      <c r="C872" s="23" t="str">
        <f>IF(OR('Monitor Data'!G872="",ISBLANK('Monitor Data'!G872)),"",IF('Monitor Data'!G872&gt;Statistics!$C$6,"YES","NO"))</f>
        <v>NO</v>
      </c>
      <c r="D872" s="23" t="str">
        <f>IF(OR('Monitor Data'!J872="",ISBLANK('Monitor Data'!J872)),"",IF('Monitor Data'!J872&gt;Statistics!$D$6,"YES","NO"))</f>
        <v>NO</v>
      </c>
      <c r="E872" s="23" t="str">
        <f>IF(OR('Monitor Data'!K872="",ISBLANK('Monitor Data'!K872)),"",IF('Monitor Data'!K872&gt;Statistics!$E$6,"YES","NO"))</f>
        <v>NO</v>
      </c>
    </row>
    <row r="873" spans="1:5" x14ac:dyDescent="0.25">
      <c r="A873" s="4">
        <v>45068</v>
      </c>
      <c r="B873" s="23" t="str">
        <f>IF(OR('Monitor Data'!D873="",ISBLANK('Monitor Data'!D873)),"",IF('Monitor Data'!D873&gt;Statistics!$B$6,"YES","NO"))</f>
        <v/>
      </c>
      <c r="C873" s="23" t="str">
        <f>IF(OR('Monitor Data'!G873="",ISBLANK('Monitor Data'!G873)),"",IF('Monitor Data'!G873&gt;Statistics!$C$6,"YES","NO"))</f>
        <v/>
      </c>
      <c r="D873" s="23" t="str">
        <f>IF(OR('Monitor Data'!J873="",ISBLANK('Monitor Data'!J873)),"",IF('Monitor Data'!J873&gt;Statistics!$D$6,"YES","NO"))</f>
        <v/>
      </c>
      <c r="E873" s="23" t="str">
        <f>IF(OR('Monitor Data'!K873="",ISBLANK('Monitor Data'!K873)),"",IF('Monitor Data'!K873&gt;Statistics!$E$6,"YES","NO"))</f>
        <v/>
      </c>
    </row>
    <row r="874" spans="1:5" x14ac:dyDescent="0.25">
      <c r="A874" s="4">
        <v>45069</v>
      </c>
      <c r="B874" s="23" t="str">
        <f>IF(OR('Monitor Data'!D874="",ISBLANK('Monitor Data'!D874)),"",IF('Monitor Data'!D874&gt;Statistics!$B$6,"YES","NO"))</f>
        <v/>
      </c>
      <c r="C874" s="23" t="str">
        <f>IF(OR('Monitor Data'!G874="",ISBLANK('Monitor Data'!G874)),"",IF('Monitor Data'!G874&gt;Statistics!$C$6,"YES","NO"))</f>
        <v/>
      </c>
      <c r="D874" s="23" t="str">
        <f>IF(OR('Monitor Data'!J874="",ISBLANK('Monitor Data'!J874)),"",IF('Monitor Data'!J874&gt;Statistics!$D$6,"YES","NO"))</f>
        <v/>
      </c>
      <c r="E874" s="23" t="str">
        <f>IF(OR('Monitor Data'!K874="",ISBLANK('Monitor Data'!K874)),"",IF('Monitor Data'!K874&gt;Statistics!$E$6,"YES","NO"))</f>
        <v/>
      </c>
    </row>
    <row r="875" spans="1:5" x14ac:dyDescent="0.25">
      <c r="A875" s="4">
        <v>45070</v>
      </c>
      <c r="B875" s="23" t="str">
        <f>IF(OR('Monitor Data'!D875="",ISBLANK('Monitor Data'!D875)),"",IF('Monitor Data'!D875&gt;Statistics!$B$6,"YES","NO"))</f>
        <v>NO</v>
      </c>
      <c r="C875" s="23" t="str">
        <f>IF(OR('Monitor Data'!G875="",ISBLANK('Monitor Data'!G875)),"",IF('Monitor Data'!G875&gt;Statistics!$C$6,"YES","NO"))</f>
        <v>YES</v>
      </c>
      <c r="D875" s="23" t="str">
        <f>IF(OR('Monitor Data'!J875="",ISBLANK('Monitor Data'!J875)),"",IF('Monitor Data'!J875&gt;Statistics!$D$6,"YES","NO"))</f>
        <v>NO</v>
      </c>
      <c r="E875" s="23" t="str">
        <f>IF(OR('Monitor Data'!K875="",ISBLANK('Monitor Data'!K875)),"",IF('Monitor Data'!K875&gt;Statistics!$E$6,"YES","NO"))</f>
        <v>NO</v>
      </c>
    </row>
    <row r="876" spans="1:5" x14ac:dyDescent="0.25">
      <c r="A876" s="4">
        <v>45071</v>
      </c>
      <c r="B876" s="23" t="str">
        <f>IF(OR('Monitor Data'!D876="",ISBLANK('Monitor Data'!D876)),"",IF('Monitor Data'!D876&gt;Statistics!$B$6,"YES","NO"))</f>
        <v/>
      </c>
      <c r="C876" s="23" t="str">
        <f>IF(OR('Monitor Data'!G876="",ISBLANK('Monitor Data'!G876)),"",IF('Monitor Data'!G876&gt;Statistics!$C$6,"YES","NO"))</f>
        <v/>
      </c>
      <c r="D876" s="23" t="str">
        <f>IF(OR('Monitor Data'!J876="",ISBLANK('Monitor Data'!J876)),"",IF('Monitor Data'!J876&gt;Statistics!$D$6,"YES","NO"))</f>
        <v/>
      </c>
      <c r="E876" s="23" t="str">
        <f>IF(OR('Monitor Data'!K876="",ISBLANK('Monitor Data'!K876)),"",IF('Monitor Data'!K876&gt;Statistics!$E$6,"YES","NO"))</f>
        <v/>
      </c>
    </row>
    <row r="877" spans="1:5" x14ac:dyDescent="0.25">
      <c r="A877" s="4">
        <v>45072</v>
      </c>
      <c r="B877" s="23" t="str">
        <f>IF(OR('Monitor Data'!D877="",ISBLANK('Monitor Data'!D877)),"",IF('Monitor Data'!D877&gt;Statistics!$B$6,"YES","NO"))</f>
        <v/>
      </c>
      <c r="C877" s="23" t="str">
        <f>IF(OR('Monitor Data'!G877="",ISBLANK('Monitor Data'!G877)),"",IF('Monitor Data'!G877&gt;Statistics!$C$6,"YES","NO"))</f>
        <v/>
      </c>
      <c r="D877" s="23" t="str">
        <f>IF(OR('Monitor Data'!J877="",ISBLANK('Monitor Data'!J877)),"",IF('Monitor Data'!J877&gt;Statistics!$D$6,"YES","NO"))</f>
        <v/>
      </c>
      <c r="E877" s="23" t="str">
        <f>IF(OR('Monitor Data'!K877="",ISBLANK('Monitor Data'!K877)),"",IF('Monitor Data'!K877&gt;Statistics!$E$6,"YES","NO"))</f>
        <v/>
      </c>
    </row>
    <row r="878" spans="1:5" x14ac:dyDescent="0.25">
      <c r="A878" s="4">
        <v>45073</v>
      </c>
      <c r="B878" s="23" t="str">
        <f>IF(OR('Monitor Data'!D878="",ISBLANK('Monitor Data'!D878)),"",IF('Monitor Data'!D878&gt;Statistics!$B$6,"YES","NO"))</f>
        <v>NO</v>
      </c>
      <c r="C878" s="23" t="str">
        <f>IF(OR('Monitor Data'!G878="",ISBLANK('Monitor Data'!G878)),"",IF('Monitor Data'!G878&gt;Statistics!$C$6,"YES","NO"))</f>
        <v>NO</v>
      </c>
      <c r="D878" s="23" t="str">
        <f>IF(OR('Monitor Data'!J878="",ISBLANK('Monitor Data'!J878)),"",IF('Monitor Data'!J878&gt;Statistics!$D$6,"YES","NO"))</f>
        <v>NO</v>
      </c>
      <c r="E878" s="23" t="str">
        <f>IF(OR('Monitor Data'!K878="",ISBLANK('Monitor Data'!K878)),"",IF('Monitor Data'!K878&gt;Statistics!$E$6,"YES","NO"))</f>
        <v>NO</v>
      </c>
    </row>
    <row r="879" spans="1:5" x14ac:dyDescent="0.25">
      <c r="A879" s="4">
        <v>45074</v>
      </c>
      <c r="B879" s="23" t="str">
        <f>IF(OR('Monitor Data'!D879="",ISBLANK('Monitor Data'!D879)),"",IF('Monitor Data'!D879&gt;Statistics!$B$6,"YES","NO"))</f>
        <v/>
      </c>
      <c r="C879" s="23" t="str">
        <f>IF(OR('Monitor Data'!G879="",ISBLANK('Monitor Data'!G879)),"",IF('Monitor Data'!G879&gt;Statistics!$C$6,"YES","NO"))</f>
        <v/>
      </c>
      <c r="D879" s="23" t="str">
        <f>IF(OR('Monitor Data'!J879="",ISBLANK('Monitor Data'!J879)),"",IF('Monitor Data'!J879&gt;Statistics!$D$6,"YES","NO"))</f>
        <v/>
      </c>
      <c r="E879" s="23" t="str">
        <f>IF(OR('Monitor Data'!K879="",ISBLANK('Monitor Data'!K879)),"",IF('Monitor Data'!K879&gt;Statistics!$E$6,"YES","NO"))</f>
        <v/>
      </c>
    </row>
    <row r="880" spans="1:5" x14ac:dyDescent="0.25">
      <c r="A880" s="4">
        <v>45075</v>
      </c>
      <c r="B880" s="23" t="str">
        <f>IF(OR('Monitor Data'!D880="",ISBLANK('Monitor Data'!D880)),"",IF('Monitor Data'!D880&gt;Statistics!$B$6,"YES","NO"))</f>
        <v/>
      </c>
      <c r="C880" s="23" t="str">
        <f>IF(OR('Monitor Data'!G880="",ISBLANK('Monitor Data'!G880)),"",IF('Monitor Data'!G880&gt;Statistics!$C$6,"YES","NO"))</f>
        <v/>
      </c>
      <c r="D880" s="23" t="str">
        <f>IF(OR('Monitor Data'!J880="",ISBLANK('Monitor Data'!J880)),"",IF('Monitor Data'!J880&gt;Statistics!$D$6,"YES","NO"))</f>
        <v/>
      </c>
      <c r="E880" s="23" t="str">
        <f>IF(OR('Monitor Data'!K880="",ISBLANK('Monitor Data'!K880)),"",IF('Monitor Data'!K880&gt;Statistics!$E$6,"YES","NO"))</f>
        <v/>
      </c>
    </row>
    <row r="881" spans="1:5" x14ac:dyDescent="0.25">
      <c r="A881" s="4">
        <v>45076</v>
      </c>
      <c r="B881" s="23" t="str">
        <f>IF(OR('Monitor Data'!D881="",ISBLANK('Monitor Data'!D881)),"",IF('Monitor Data'!D881&gt;Statistics!$B$6,"YES","NO"))</f>
        <v>NO</v>
      </c>
      <c r="C881" s="23" t="str">
        <f>IF(OR('Monitor Data'!G881="",ISBLANK('Monitor Data'!G881)),"",IF('Monitor Data'!G881&gt;Statistics!$C$6,"YES","NO"))</f>
        <v>NO</v>
      </c>
      <c r="D881" s="23" t="str">
        <f>IF(OR('Monitor Data'!J881="",ISBLANK('Monitor Data'!J881)),"",IF('Monitor Data'!J881&gt;Statistics!$D$6,"YES","NO"))</f>
        <v>NO</v>
      </c>
      <c r="E881" s="23" t="str">
        <f>IF(OR('Monitor Data'!K881="",ISBLANK('Monitor Data'!K881)),"",IF('Monitor Data'!K881&gt;Statistics!$E$6,"YES","NO"))</f>
        <v>NO</v>
      </c>
    </row>
    <row r="882" spans="1:5" x14ac:dyDescent="0.25">
      <c r="A882" s="4">
        <v>45077</v>
      </c>
      <c r="B882" s="23" t="str">
        <f>IF(OR('Monitor Data'!D882="",ISBLANK('Monitor Data'!D882)),"",IF('Monitor Data'!D882&gt;Statistics!$B$6,"YES","NO"))</f>
        <v/>
      </c>
      <c r="C882" s="23" t="str">
        <f>IF(OR('Monitor Data'!G882="",ISBLANK('Monitor Data'!G882)),"",IF('Monitor Data'!G882&gt;Statistics!$C$6,"YES","NO"))</f>
        <v/>
      </c>
      <c r="D882" s="23" t="str">
        <f>IF(OR('Monitor Data'!J882="",ISBLANK('Monitor Data'!J882)),"",IF('Monitor Data'!J882&gt;Statistics!$D$6,"YES","NO"))</f>
        <v/>
      </c>
      <c r="E882" s="23" t="str">
        <f>IF(OR('Monitor Data'!K882="",ISBLANK('Monitor Data'!K882)),"",IF('Monitor Data'!K882&gt;Statistics!$E$6,"YES","NO"))</f>
        <v/>
      </c>
    </row>
    <row r="883" spans="1:5" x14ac:dyDescent="0.25">
      <c r="A883" s="4">
        <v>45078</v>
      </c>
      <c r="B883" s="23" t="str">
        <f>IF(OR('Monitor Data'!D883="",ISBLANK('Monitor Data'!D883)),"",IF('Monitor Data'!D883&gt;Statistics!$B$6,"YES","NO"))</f>
        <v/>
      </c>
      <c r="C883" s="23" t="str">
        <f>IF(OR('Monitor Data'!G883="",ISBLANK('Monitor Data'!G883)),"",IF('Monitor Data'!G883&gt;Statistics!$C$6,"YES","NO"))</f>
        <v/>
      </c>
      <c r="D883" s="23" t="str">
        <f>IF(OR('Monitor Data'!J883="",ISBLANK('Monitor Data'!J883)),"",IF('Monitor Data'!J883&gt;Statistics!$D$6,"YES","NO"))</f>
        <v/>
      </c>
      <c r="E883" s="23" t="str">
        <f>IF(OR('Monitor Data'!K883="",ISBLANK('Monitor Data'!K883)),"",IF('Monitor Data'!K883&gt;Statistics!$E$6,"YES","NO"))</f>
        <v/>
      </c>
    </row>
    <row r="884" spans="1:5" x14ac:dyDescent="0.25">
      <c r="A884" s="4">
        <v>45079</v>
      </c>
      <c r="B884" s="23" t="str">
        <f>IF(OR('Monitor Data'!D884="",ISBLANK('Monitor Data'!D884)),"",IF('Monitor Data'!D884&gt;Statistics!$B$6,"YES","NO"))</f>
        <v/>
      </c>
      <c r="C884" s="23" t="str">
        <f>IF(OR('Monitor Data'!G884="",ISBLANK('Monitor Data'!G884)),"",IF('Monitor Data'!G884&gt;Statistics!$C$6,"YES","NO"))</f>
        <v>NO</v>
      </c>
      <c r="D884" s="23" t="str">
        <f>IF(OR('Monitor Data'!J884="",ISBLANK('Monitor Data'!J884)),"",IF('Monitor Data'!J884&gt;Statistics!$D$6,"YES","NO"))</f>
        <v>NO</v>
      </c>
      <c r="E884" s="23" t="str">
        <f>IF(OR('Monitor Data'!K884="",ISBLANK('Monitor Data'!K884)),"",IF('Monitor Data'!K884&gt;Statistics!$E$6,"YES","NO"))</f>
        <v>NO</v>
      </c>
    </row>
    <row r="885" spans="1:5" x14ac:dyDescent="0.25">
      <c r="A885" s="4">
        <v>45080</v>
      </c>
      <c r="B885" s="23" t="str">
        <f>IF(OR('Monitor Data'!D885="",ISBLANK('Monitor Data'!D885)),"",IF('Monitor Data'!D885&gt;Statistics!$B$6,"YES","NO"))</f>
        <v/>
      </c>
      <c r="C885" s="23" t="str">
        <f>IF(OR('Monitor Data'!G885="",ISBLANK('Monitor Data'!G885)),"",IF('Monitor Data'!G885&gt;Statistics!$C$6,"YES","NO"))</f>
        <v/>
      </c>
      <c r="D885" s="23" t="str">
        <f>IF(OR('Monitor Data'!J885="",ISBLANK('Monitor Data'!J885)),"",IF('Monitor Data'!J885&gt;Statistics!$D$6,"YES","NO"))</f>
        <v/>
      </c>
      <c r="E885" s="23" t="str">
        <f>IF(OR('Monitor Data'!K885="",ISBLANK('Monitor Data'!K885)),"",IF('Monitor Data'!K885&gt;Statistics!$E$6,"YES","NO"))</f>
        <v/>
      </c>
    </row>
    <row r="886" spans="1:5" x14ac:dyDescent="0.25">
      <c r="A886" s="4">
        <v>45081</v>
      </c>
      <c r="B886" s="23" t="str">
        <f>IF(OR('Monitor Data'!D886="",ISBLANK('Monitor Data'!D886)),"",IF('Monitor Data'!D886&gt;Statistics!$B$6,"YES","NO"))</f>
        <v/>
      </c>
      <c r="C886" s="23" t="str">
        <f>IF(OR('Monitor Data'!G886="",ISBLANK('Monitor Data'!G886)),"",IF('Monitor Data'!G886&gt;Statistics!$C$6,"YES","NO"))</f>
        <v/>
      </c>
      <c r="D886" s="23" t="str">
        <f>IF(OR('Monitor Data'!J886="",ISBLANK('Monitor Data'!J886)),"",IF('Monitor Data'!J886&gt;Statistics!$D$6,"YES","NO"))</f>
        <v/>
      </c>
      <c r="E886" s="23" t="str">
        <f>IF(OR('Monitor Data'!K886="",ISBLANK('Monitor Data'!K886)),"",IF('Monitor Data'!K886&gt;Statistics!$E$6,"YES","NO"))</f>
        <v/>
      </c>
    </row>
    <row r="887" spans="1:5" x14ac:dyDescent="0.25">
      <c r="A887" s="4">
        <v>45082</v>
      </c>
      <c r="B887" s="23" t="str">
        <f>IF(OR('Monitor Data'!D887="",ISBLANK('Monitor Data'!D887)),"",IF('Monitor Data'!D887&gt;Statistics!$B$6,"YES","NO"))</f>
        <v>NO</v>
      </c>
      <c r="C887" s="23" t="str">
        <f>IF(OR('Monitor Data'!G887="",ISBLANK('Monitor Data'!G887)),"",IF('Monitor Data'!G887&gt;Statistics!$C$6,"YES","NO"))</f>
        <v>YES</v>
      </c>
      <c r="D887" s="23" t="str">
        <f>IF(OR('Monitor Data'!J887="",ISBLANK('Monitor Data'!J887)),"",IF('Monitor Data'!J887&gt;Statistics!$D$6,"YES","NO"))</f>
        <v>NO</v>
      </c>
      <c r="E887" s="23" t="str">
        <f>IF(OR('Monitor Data'!K887="",ISBLANK('Monitor Data'!K887)),"",IF('Monitor Data'!K887&gt;Statistics!$E$6,"YES","NO"))</f>
        <v>NO</v>
      </c>
    </row>
    <row r="888" spans="1:5" x14ac:dyDescent="0.25">
      <c r="A888" s="4">
        <v>45083</v>
      </c>
      <c r="B888" s="23" t="str">
        <f>IF(OR('Monitor Data'!D888="",ISBLANK('Monitor Data'!D888)),"",IF('Monitor Data'!D888&gt;Statistics!$B$6,"YES","NO"))</f>
        <v/>
      </c>
      <c r="C888" s="23" t="str">
        <f>IF(OR('Monitor Data'!G888="",ISBLANK('Monitor Data'!G888)),"",IF('Monitor Data'!G888&gt;Statistics!$C$6,"YES","NO"))</f>
        <v/>
      </c>
      <c r="D888" s="23" t="str">
        <f>IF(OR('Monitor Data'!J888="",ISBLANK('Monitor Data'!J888)),"",IF('Monitor Data'!J888&gt;Statistics!$D$6,"YES","NO"))</f>
        <v/>
      </c>
      <c r="E888" s="23" t="str">
        <f>IF(OR('Monitor Data'!K888="",ISBLANK('Monitor Data'!K888)),"",IF('Monitor Data'!K888&gt;Statistics!$E$6,"YES","NO"))</f>
        <v/>
      </c>
    </row>
    <row r="889" spans="1:5" x14ac:dyDescent="0.25">
      <c r="A889" s="4">
        <v>45084</v>
      </c>
      <c r="B889" s="23" t="str">
        <f>IF(OR('Monitor Data'!D889="",ISBLANK('Monitor Data'!D889)),"",IF('Monitor Data'!D889&gt;Statistics!$B$6,"YES","NO"))</f>
        <v/>
      </c>
      <c r="C889" s="23" t="str">
        <f>IF(OR('Monitor Data'!G889="",ISBLANK('Monitor Data'!G889)),"",IF('Monitor Data'!G889&gt;Statistics!$C$6,"YES","NO"))</f>
        <v/>
      </c>
      <c r="D889" s="23" t="str">
        <f>IF(OR('Monitor Data'!J889="",ISBLANK('Monitor Data'!J889)),"",IF('Monitor Data'!J889&gt;Statistics!$D$6,"YES","NO"))</f>
        <v/>
      </c>
      <c r="E889" s="23" t="str">
        <f>IF(OR('Monitor Data'!K889="",ISBLANK('Monitor Data'!K889)),"",IF('Monitor Data'!K889&gt;Statistics!$E$6,"YES","NO"))</f>
        <v/>
      </c>
    </row>
    <row r="890" spans="1:5" x14ac:dyDescent="0.25">
      <c r="A890" s="4">
        <v>45085</v>
      </c>
      <c r="B890" s="23" t="str">
        <f>IF(OR('Monitor Data'!D890="",ISBLANK('Monitor Data'!D890)),"",IF('Monitor Data'!D890&gt;Statistics!$B$6,"YES","NO"))</f>
        <v/>
      </c>
      <c r="C890" s="23" t="str">
        <f>IF(OR('Monitor Data'!G890="",ISBLANK('Monitor Data'!G890)),"",IF('Monitor Data'!G890&gt;Statistics!$C$6,"YES","NO"))</f>
        <v>NO</v>
      </c>
      <c r="D890" s="23" t="str">
        <f>IF(OR('Monitor Data'!J890="",ISBLANK('Monitor Data'!J890)),"",IF('Monitor Data'!J890&gt;Statistics!$D$6,"YES","NO"))</f>
        <v>NO</v>
      </c>
      <c r="E890" s="23" t="str">
        <f>IF(OR('Monitor Data'!K890="",ISBLANK('Monitor Data'!K890)),"",IF('Monitor Data'!K890&gt;Statistics!$E$6,"YES","NO"))</f>
        <v>NO</v>
      </c>
    </row>
    <row r="891" spans="1:5" x14ac:dyDescent="0.25">
      <c r="A891" s="4">
        <v>45086</v>
      </c>
      <c r="B891" s="23" t="str">
        <f>IF(OR('Monitor Data'!D891="",ISBLANK('Monitor Data'!D891)),"",IF('Monitor Data'!D891&gt;Statistics!$B$6,"YES","NO"))</f>
        <v/>
      </c>
      <c r="C891" s="23" t="str">
        <f>IF(OR('Monitor Data'!G891="",ISBLANK('Monitor Data'!G891)),"",IF('Monitor Data'!G891&gt;Statistics!$C$6,"YES","NO"))</f>
        <v/>
      </c>
      <c r="D891" s="23" t="str">
        <f>IF(OR('Monitor Data'!J891="",ISBLANK('Monitor Data'!J891)),"",IF('Monitor Data'!J891&gt;Statistics!$D$6,"YES","NO"))</f>
        <v/>
      </c>
      <c r="E891" s="23" t="str">
        <f>IF(OR('Monitor Data'!K891="",ISBLANK('Monitor Data'!K891)),"",IF('Monitor Data'!K891&gt;Statistics!$E$6,"YES","NO"))</f>
        <v/>
      </c>
    </row>
    <row r="892" spans="1:5" x14ac:dyDescent="0.25">
      <c r="A892" s="4">
        <v>45087</v>
      </c>
      <c r="B892" s="23" t="str">
        <f>IF(OR('Monitor Data'!D892="",ISBLANK('Monitor Data'!D892)),"",IF('Monitor Data'!D892&gt;Statistics!$B$6,"YES","NO"))</f>
        <v/>
      </c>
      <c r="C892" s="23" t="str">
        <f>IF(OR('Monitor Data'!G892="",ISBLANK('Monitor Data'!G892)),"",IF('Monitor Data'!G892&gt;Statistics!$C$6,"YES","NO"))</f>
        <v/>
      </c>
      <c r="D892" s="23" t="str">
        <f>IF(OR('Monitor Data'!J892="",ISBLANK('Monitor Data'!J892)),"",IF('Monitor Data'!J892&gt;Statistics!$D$6,"YES","NO"))</f>
        <v/>
      </c>
      <c r="E892" s="23" t="str">
        <f>IF(OR('Monitor Data'!K892="",ISBLANK('Monitor Data'!K892)),"",IF('Monitor Data'!K892&gt;Statistics!$E$6,"YES","NO"))</f>
        <v/>
      </c>
    </row>
    <row r="893" spans="1:5" x14ac:dyDescent="0.25">
      <c r="A893" s="4">
        <v>45088</v>
      </c>
      <c r="B893" s="23" t="str">
        <f>IF(OR('Monitor Data'!D893="",ISBLANK('Monitor Data'!D893)),"",IF('Monitor Data'!D893&gt;Statistics!$B$6,"YES","NO"))</f>
        <v>NO</v>
      </c>
      <c r="C893" s="23" t="str">
        <f>IF(OR('Monitor Data'!G893="",ISBLANK('Monitor Data'!G893)),"",IF('Monitor Data'!G893&gt;Statistics!$C$6,"YES","NO"))</f>
        <v>NO</v>
      </c>
      <c r="D893" s="23" t="str">
        <f>IF(OR('Monitor Data'!J893="",ISBLANK('Monitor Data'!J893)),"",IF('Monitor Data'!J893&gt;Statistics!$D$6,"YES","NO"))</f>
        <v>NO</v>
      </c>
      <c r="E893" s="23" t="str">
        <f>IF(OR('Monitor Data'!K893="",ISBLANK('Monitor Data'!K893)),"",IF('Monitor Data'!K893&gt;Statistics!$E$6,"YES","NO"))</f>
        <v>NO</v>
      </c>
    </row>
    <row r="894" spans="1:5" x14ac:dyDescent="0.25">
      <c r="A894" s="4">
        <v>45089</v>
      </c>
      <c r="B894" s="23" t="str">
        <f>IF(OR('Monitor Data'!D894="",ISBLANK('Monitor Data'!D894)),"",IF('Monitor Data'!D894&gt;Statistics!$B$6,"YES","NO"))</f>
        <v/>
      </c>
      <c r="C894" s="23" t="str">
        <f>IF(OR('Monitor Data'!G894="",ISBLANK('Monitor Data'!G894)),"",IF('Monitor Data'!G894&gt;Statistics!$C$6,"YES","NO"))</f>
        <v/>
      </c>
      <c r="D894" s="23" t="str">
        <f>IF(OR('Monitor Data'!J894="",ISBLANK('Monitor Data'!J894)),"",IF('Monitor Data'!J894&gt;Statistics!$D$6,"YES","NO"))</f>
        <v/>
      </c>
      <c r="E894" s="23" t="str">
        <f>IF(OR('Monitor Data'!K894="",ISBLANK('Monitor Data'!K894)),"",IF('Monitor Data'!K894&gt;Statistics!$E$6,"YES","NO"))</f>
        <v/>
      </c>
    </row>
    <row r="895" spans="1:5" x14ac:dyDescent="0.25">
      <c r="A895" s="4">
        <v>45090</v>
      </c>
      <c r="B895" s="23" t="str">
        <f>IF(OR('Monitor Data'!D895="",ISBLANK('Monitor Data'!D895)),"",IF('Monitor Data'!D895&gt;Statistics!$B$6,"YES","NO"))</f>
        <v/>
      </c>
      <c r="C895" s="23" t="str">
        <f>IF(OR('Monitor Data'!G895="",ISBLANK('Monitor Data'!G895)),"",IF('Monitor Data'!G895&gt;Statistics!$C$6,"YES","NO"))</f>
        <v/>
      </c>
      <c r="D895" s="23" t="str">
        <f>IF(OR('Monitor Data'!J895="",ISBLANK('Monitor Data'!J895)),"",IF('Monitor Data'!J895&gt;Statistics!$D$6,"YES","NO"))</f>
        <v/>
      </c>
      <c r="E895" s="23" t="str">
        <f>IF(OR('Monitor Data'!K895="",ISBLANK('Monitor Data'!K895)),"",IF('Monitor Data'!K895&gt;Statistics!$E$6,"YES","NO"))</f>
        <v/>
      </c>
    </row>
    <row r="896" spans="1:5" x14ac:dyDescent="0.25">
      <c r="A896" s="4">
        <v>45091</v>
      </c>
      <c r="B896" s="23" t="str">
        <f>IF(OR('Monitor Data'!D896="",ISBLANK('Monitor Data'!D896)),"",IF('Monitor Data'!D896&gt;Statistics!$B$6,"YES","NO"))</f>
        <v/>
      </c>
      <c r="C896" s="23" t="str">
        <f>IF(OR('Monitor Data'!G896="",ISBLANK('Monitor Data'!G896)),"",IF('Monitor Data'!G896&gt;Statistics!$C$6,"YES","NO"))</f>
        <v>NO</v>
      </c>
      <c r="D896" s="23" t="str">
        <f>IF(OR('Monitor Data'!J896="",ISBLANK('Monitor Data'!J896)),"",IF('Monitor Data'!J896&gt;Statistics!$D$6,"YES","NO"))</f>
        <v>YES</v>
      </c>
      <c r="E896" s="23" t="str">
        <f>IF(OR('Monitor Data'!K896="",ISBLANK('Monitor Data'!K896)),"",IF('Monitor Data'!K896&gt;Statistics!$E$6,"YES","NO"))</f>
        <v>NO</v>
      </c>
    </row>
    <row r="897" spans="1:5" x14ac:dyDescent="0.25">
      <c r="A897" s="4">
        <v>45092</v>
      </c>
      <c r="B897" s="23" t="str">
        <f>IF(OR('Monitor Data'!D897="",ISBLANK('Monitor Data'!D897)),"",IF('Monitor Data'!D897&gt;Statistics!$B$6,"YES","NO"))</f>
        <v>YES</v>
      </c>
      <c r="C897" s="23" t="str">
        <f>IF(OR('Monitor Data'!G897="",ISBLANK('Monitor Data'!G897)),"",IF('Monitor Data'!G897&gt;Statistics!$C$6,"YES","NO"))</f>
        <v/>
      </c>
      <c r="D897" s="23" t="str">
        <f>IF(OR('Monitor Data'!J897="",ISBLANK('Monitor Data'!J897)),"",IF('Monitor Data'!J897&gt;Statistics!$D$6,"YES","NO"))</f>
        <v/>
      </c>
      <c r="E897" s="23" t="str">
        <f>IF(OR('Monitor Data'!K897="",ISBLANK('Monitor Data'!K897)),"",IF('Monitor Data'!K897&gt;Statistics!$E$6,"YES","NO"))</f>
        <v/>
      </c>
    </row>
    <row r="898" spans="1:5" x14ac:dyDescent="0.25">
      <c r="A898" s="4">
        <v>45093</v>
      </c>
      <c r="B898" s="23" t="str">
        <f>IF(OR('Monitor Data'!D898="",ISBLANK('Monitor Data'!D898)),"",IF('Monitor Data'!D898&gt;Statistics!$B$6,"YES","NO"))</f>
        <v>NO</v>
      </c>
      <c r="C898" s="23" t="str">
        <f>IF(OR('Monitor Data'!G898="",ISBLANK('Monitor Data'!G898)),"",IF('Monitor Data'!G898&gt;Statistics!$C$6,"YES","NO"))</f>
        <v/>
      </c>
      <c r="D898" s="23" t="str">
        <f>IF(OR('Monitor Data'!J898="",ISBLANK('Monitor Data'!J898)),"",IF('Monitor Data'!J898&gt;Statistics!$D$6,"YES","NO"))</f>
        <v/>
      </c>
      <c r="E898" s="23" t="str">
        <f>IF(OR('Monitor Data'!K898="",ISBLANK('Monitor Data'!K898)),"",IF('Monitor Data'!K898&gt;Statistics!$E$6,"YES","NO"))</f>
        <v/>
      </c>
    </row>
    <row r="899" spans="1:5" x14ac:dyDescent="0.25">
      <c r="A899" s="4">
        <v>45094</v>
      </c>
      <c r="B899" s="23" t="str">
        <f>IF(OR('Monitor Data'!D899="",ISBLANK('Monitor Data'!D899)),"",IF('Monitor Data'!D899&gt;Statistics!$B$6,"YES","NO"))</f>
        <v>NO</v>
      </c>
      <c r="C899" s="23" t="str">
        <f>IF(OR('Monitor Data'!G899="",ISBLANK('Monitor Data'!G899)),"",IF('Monitor Data'!G899&gt;Statistics!$C$6,"YES","NO"))</f>
        <v>NO</v>
      </c>
      <c r="D899" s="23" t="str">
        <f>IF(OR('Monitor Data'!J899="",ISBLANK('Monitor Data'!J899)),"",IF('Monitor Data'!J899&gt;Statistics!$D$6,"YES","NO"))</f>
        <v>NO</v>
      </c>
      <c r="E899" s="23" t="str">
        <f>IF(OR('Monitor Data'!K899="",ISBLANK('Monitor Data'!K899)),"",IF('Monitor Data'!K899&gt;Statistics!$E$6,"YES","NO"))</f>
        <v>NO</v>
      </c>
    </row>
    <row r="900" spans="1:5" x14ac:dyDescent="0.25">
      <c r="A900" s="4">
        <v>45095</v>
      </c>
      <c r="B900" s="23" t="str">
        <f>IF(OR('Monitor Data'!D900="",ISBLANK('Monitor Data'!D900)),"",IF('Monitor Data'!D900&gt;Statistics!$B$6,"YES","NO"))</f>
        <v>NO</v>
      </c>
      <c r="C900" s="23" t="str">
        <f>IF(OR('Monitor Data'!G900="",ISBLANK('Monitor Data'!G900)),"",IF('Monitor Data'!G900&gt;Statistics!$C$6,"YES","NO"))</f>
        <v/>
      </c>
      <c r="D900" s="23" t="str">
        <f>IF(OR('Monitor Data'!J900="",ISBLANK('Monitor Data'!J900)),"",IF('Monitor Data'!J900&gt;Statistics!$D$6,"YES","NO"))</f>
        <v/>
      </c>
      <c r="E900" s="23" t="str">
        <f>IF(OR('Monitor Data'!K900="",ISBLANK('Monitor Data'!K900)),"",IF('Monitor Data'!K900&gt;Statistics!$E$6,"YES","NO"))</f>
        <v/>
      </c>
    </row>
    <row r="901" spans="1:5" x14ac:dyDescent="0.25">
      <c r="A901" s="4">
        <v>45096</v>
      </c>
      <c r="B901" s="23" t="str">
        <f>IF(OR('Monitor Data'!D901="",ISBLANK('Monitor Data'!D901)),"",IF('Monitor Data'!D901&gt;Statistics!$B$6,"YES","NO"))</f>
        <v/>
      </c>
      <c r="C901" s="23" t="str">
        <f>IF(OR('Monitor Data'!G901="",ISBLANK('Monitor Data'!G901)),"",IF('Monitor Data'!G901&gt;Statistics!$C$6,"YES","NO"))</f>
        <v/>
      </c>
      <c r="D901" s="23" t="str">
        <f>IF(OR('Monitor Data'!J901="",ISBLANK('Monitor Data'!J901)),"",IF('Monitor Data'!J901&gt;Statistics!$D$6,"YES","NO"))</f>
        <v/>
      </c>
      <c r="E901" s="23" t="str">
        <f>IF(OR('Monitor Data'!K901="",ISBLANK('Monitor Data'!K901)),"",IF('Monitor Data'!K901&gt;Statistics!$E$6,"YES","NO"))</f>
        <v/>
      </c>
    </row>
    <row r="902" spans="1:5" x14ac:dyDescent="0.25">
      <c r="A902" s="4">
        <v>45097</v>
      </c>
      <c r="B902" s="23" t="str">
        <f>IF(OR('Monitor Data'!D902="",ISBLANK('Monitor Data'!D902)),"",IF('Monitor Data'!D902&gt;Statistics!$B$6,"YES","NO"))</f>
        <v>NO</v>
      </c>
      <c r="C902" s="23" t="str">
        <f>IF(OR('Monitor Data'!G902="",ISBLANK('Monitor Data'!G902)),"",IF('Monitor Data'!G902&gt;Statistics!$C$6,"YES","NO"))</f>
        <v>NO</v>
      </c>
      <c r="D902" s="23" t="str">
        <f>IF(OR('Monitor Data'!J902="",ISBLANK('Monitor Data'!J902)),"",IF('Monitor Data'!J902&gt;Statistics!$D$6,"YES","NO"))</f>
        <v>NO</v>
      </c>
      <c r="E902" s="23" t="str">
        <f>IF(OR('Monitor Data'!K902="",ISBLANK('Monitor Data'!K902)),"",IF('Monitor Data'!K902&gt;Statistics!$E$6,"YES","NO"))</f>
        <v>NO</v>
      </c>
    </row>
    <row r="903" spans="1:5" x14ac:dyDescent="0.25">
      <c r="A903" s="4">
        <v>45098</v>
      </c>
      <c r="B903" s="23" t="str">
        <f>IF(OR('Monitor Data'!D903="",ISBLANK('Monitor Data'!D903)),"",IF('Monitor Data'!D903&gt;Statistics!$B$6,"YES","NO"))</f>
        <v/>
      </c>
      <c r="C903" s="23" t="str">
        <f>IF(OR('Monitor Data'!G903="",ISBLANK('Monitor Data'!G903)),"",IF('Monitor Data'!G903&gt;Statistics!$C$6,"YES","NO"))</f>
        <v/>
      </c>
      <c r="D903" s="23" t="str">
        <f>IF(OR('Monitor Data'!J903="",ISBLANK('Monitor Data'!J903)),"",IF('Monitor Data'!J903&gt;Statistics!$D$6,"YES","NO"))</f>
        <v/>
      </c>
      <c r="E903" s="23" t="str">
        <f>IF(OR('Monitor Data'!K903="",ISBLANK('Monitor Data'!K903)),"",IF('Monitor Data'!K903&gt;Statistics!$E$6,"YES","NO"))</f>
        <v/>
      </c>
    </row>
    <row r="904" spans="1:5" x14ac:dyDescent="0.25">
      <c r="A904" s="4">
        <v>45099</v>
      </c>
      <c r="B904" s="23" t="str">
        <f>IF(OR('Monitor Data'!D904="",ISBLANK('Monitor Data'!D904)),"",IF('Monitor Data'!D904&gt;Statistics!$B$6,"YES","NO"))</f>
        <v/>
      </c>
      <c r="C904" s="23" t="str">
        <f>IF(OR('Monitor Data'!G904="",ISBLANK('Monitor Data'!G904)),"",IF('Monitor Data'!G904&gt;Statistics!$C$6,"YES","NO"))</f>
        <v/>
      </c>
      <c r="D904" s="23" t="str">
        <f>IF(OR('Monitor Data'!J904="",ISBLANK('Monitor Data'!J904)),"",IF('Monitor Data'!J904&gt;Statistics!$D$6,"YES","NO"))</f>
        <v/>
      </c>
      <c r="E904" s="23" t="str">
        <f>IF(OR('Monitor Data'!K904="",ISBLANK('Monitor Data'!K904)),"",IF('Monitor Data'!K904&gt;Statistics!$E$6,"YES","NO"))</f>
        <v/>
      </c>
    </row>
    <row r="905" spans="1:5" x14ac:dyDescent="0.25">
      <c r="A905" s="4">
        <v>45100</v>
      </c>
      <c r="B905" s="23" t="str">
        <f>IF(OR('Monitor Data'!D905="",ISBLANK('Monitor Data'!D905)),"",IF('Monitor Data'!D905&gt;Statistics!$B$6,"YES","NO"))</f>
        <v>NO</v>
      </c>
      <c r="C905" s="23" t="str">
        <f>IF(OR('Monitor Data'!G905="",ISBLANK('Monitor Data'!G905)),"",IF('Monitor Data'!G905&gt;Statistics!$C$6,"YES","NO"))</f>
        <v>NO</v>
      </c>
      <c r="D905" s="23" t="str">
        <f>IF(OR('Monitor Data'!J905="",ISBLANK('Monitor Data'!J905)),"",IF('Monitor Data'!J905&gt;Statistics!$D$6,"YES","NO"))</f>
        <v>NO</v>
      </c>
      <c r="E905" s="23" t="str">
        <f>IF(OR('Monitor Data'!K905="",ISBLANK('Monitor Data'!K905)),"",IF('Monitor Data'!K905&gt;Statistics!$E$6,"YES","NO"))</f>
        <v>YES</v>
      </c>
    </row>
    <row r="906" spans="1:5" x14ac:dyDescent="0.25">
      <c r="A906" s="4">
        <v>45101</v>
      </c>
      <c r="B906" s="23" t="str">
        <f>IF(OR('Monitor Data'!D906="",ISBLANK('Monitor Data'!D906)),"",IF('Monitor Data'!D906&gt;Statistics!$B$6,"YES","NO"))</f>
        <v/>
      </c>
      <c r="C906" s="23" t="str">
        <f>IF(OR('Monitor Data'!G906="",ISBLANK('Monitor Data'!G906)),"",IF('Monitor Data'!G906&gt;Statistics!$C$6,"YES","NO"))</f>
        <v/>
      </c>
      <c r="D906" s="23" t="str">
        <f>IF(OR('Monitor Data'!J906="",ISBLANK('Monitor Data'!J906)),"",IF('Monitor Data'!J906&gt;Statistics!$D$6,"YES","NO"))</f>
        <v/>
      </c>
      <c r="E906" s="23" t="str">
        <f>IF(OR('Monitor Data'!K906="",ISBLANK('Monitor Data'!K906)),"",IF('Monitor Data'!K906&gt;Statistics!$E$6,"YES","NO"))</f>
        <v/>
      </c>
    </row>
    <row r="907" spans="1:5" x14ac:dyDescent="0.25">
      <c r="A907" s="4">
        <v>45102</v>
      </c>
      <c r="B907" s="23" t="str">
        <f>IF(OR('Monitor Data'!D907="",ISBLANK('Monitor Data'!D907)),"",IF('Monitor Data'!D907&gt;Statistics!$B$6,"YES","NO"))</f>
        <v/>
      </c>
      <c r="C907" s="23" t="str">
        <f>IF(OR('Monitor Data'!G907="",ISBLANK('Monitor Data'!G907)),"",IF('Monitor Data'!G907&gt;Statistics!$C$6,"YES","NO"))</f>
        <v/>
      </c>
      <c r="D907" s="23" t="str">
        <f>IF(OR('Monitor Data'!J907="",ISBLANK('Monitor Data'!J907)),"",IF('Monitor Data'!J907&gt;Statistics!$D$6,"YES","NO"))</f>
        <v/>
      </c>
      <c r="E907" s="23" t="str">
        <f>IF(OR('Monitor Data'!K907="",ISBLANK('Monitor Data'!K907)),"",IF('Monitor Data'!K907&gt;Statistics!$E$6,"YES","NO"))</f>
        <v/>
      </c>
    </row>
    <row r="908" spans="1:5" x14ac:dyDescent="0.25">
      <c r="A908" s="4">
        <v>45103</v>
      </c>
      <c r="B908" s="23" t="str">
        <f>IF(OR('Monitor Data'!D908="",ISBLANK('Monitor Data'!D908)),"",IF('Monitor Data'!D908&gt;Statistics!$B$6,"YES","NO"))</f>
        <v>NO</v>
      </c>
      <c r="C908" s="23" t="str">
        <f>IF(OR('Monitor Data'!G908="",ISBLANK('Monitor Data'!G908)),"",IF('Monitor Data'!G908&gt;Statistics!$C$6,"YES","NO"))</f>
        <v>NO</v>
      </c>
      <c r="D908" s="23" t="str">
        <f>IF(OR('Monitor Data'!J908="",ISBLANK('Monitor Data'!J908)),"",IF('Monitor Data'!J908&gt;Statistics!$D$6,"YES","NO"))</f>
        <v>NO</v>
      </c>
      <c r="E908" s="23" t="str">
        <f>IF(OR('Monitor Data'!K908="",ISBLANK('Monitor Data'!K908)),"",IF('Monitor Data'!K908&gt;Statistics!$E$6,"YES","NO"))</f>
        <v>NO</v>
      </c>
    </row>
    <row r="909" spans="1:5" x14ac:dyDescent="0.25">
      <c r="A909" s="4">
        <v>45104</v>
      </c>
      <c r="B909" s="23" t="str">
        <f>IF(OR('Monitor Data'!D909="",ISBLANK('Monitor Data'!D909)),"",IF('Monitor Data'!D909&gt;Statistics!$B$6,"YES","NO"))</f>
        <v/>
      </c>
      <c r="C909" s="23" t="str">
        <f>IF(OR('Monitor Data'!G909="",ISBLANK('Monitor Data'!G909)),"",IF('Monitor Data'!G909&gt;Statistics!$C$6,"YES","NO"))</f>
        <v/>
      </c>
      <c r="D909" s="23" t="str">
        <f>IF(OR('Monitor Data'!J909="",ISBLANK('Monitor Data'!J909)),"",IF('Monitor Data'!J909&gt;Statistics!$D$6,"YES","NO"))</f>
        <v/>
      </c>
      <c r="E909" s="23" t="str">
        <f>IF(OR('Monitor Data'!K909="",ISBLANK('Monitor Data'!K909)),"",IF('Monitor Data'!K909&gt;Statistics!$E$6,"YES","NO"))</f>
        <v/>
      </c>
    </row>
    <row r="910" spans="1:5" x14ac:dyDescent="0.25">
      <c r="A910" s="4">
        <v>45105</v>
      </c>
      <c r="B910" s="23" t="str">
        <f>IF(OR('Monitor Data'!D910="",ISBLANK('Monitor Data'!D910)),"",IF('Monitor Data'!D910&gt;Statistics!$B$6,"YES","NO"))</f>
        <v/>
      </c>
      <c r="C910" s="23" t="str">
        <f>IF(OR('Monitor Data'!G910="",ISBLANK('Monitor Data'!G910)),"",IF('Monitor Data'!G910&gt;Statistics!$C$6,"YES","NO"))</f>
        <v/>
      </c>
      <c r="D910" s="23" t="str">
        <f>IF(OR('Monitor Data'!J910="",ISBLANK('Monitor Data'!J910)),"",IF('Monitor Data'!J910&gt;Statistics!$D$6,"YES","NO"))</f>
        <v/>
      </c>
      <c r="E910" s="23" t="str">
        <f>IF(OR('Monitor Data'!K910="",ISBLANK('Monitor Data'!K910)),"",IF('Monitor Data'!K910&gt;Statistics!$E$6,"YES","NO"))</f>
        <v/>
      </c>
    </row>
    <row r="911" spans="1:5" x14ac:dyDescent="0.25">
      <c r="A911" s="4">
        <v>45106</v>
      </c>
      <c r="B911" s="23" t="str">
        <f>IF(OR('Monitor Data'!D911="",ISBLANK('Monitor Data'!D911)),"",IF('Monitor Data'!D911&gt;Statistics!$B$6,"YES","NO"))</f>
        <v>YES</v>
      </c>
      <c r="C911" s="23" t="str">
        <f>IF(OR('Monitor Data'!G911="",ISBLANK('Monitor Data'!G911)),"",IF('Monitor Data'!G911&gt;Statistics!$C$6,"YES","NO"))</f>
        <v>YES</v>
      </c>
      <c r="D911" s="23" t="str">
        <f>IF(OR('Monitor Data'!J911="",ISBLANK('Monitor Data'!J911)),"",IF('Monitor Data'!J911&gt;Statistics!$D$6,"YES","NO"))</f>
        <v>YES</v>
      </c>
      <c r="E911" s="23" t="str">
        <f>IF(OR('Monitor Data'!K911="",ISBLANK('Monitor Data'!K911)),"",IF('Monitor Data'!K911&gt;Statistics!$E$6,"YES","NO"))</f>
        <v>YES</v>
      </c>
    </row>
    <row r="912" spans="1:5" x14ac:dyDescent="0.25">
      <c r="A912" s="4">
        <v>45107</v>
      </c>
      <c r="B912" s="23" t="str">
        <f>IF(OR('Monitor Data'!D912="",ISBLANK('Monitor Data'!D912)),"",IF('Monitor Data'!D912&gt;Statistics!$B$6,"YES","NO"))</f>
        <v/>
      </c>
      <c r="C912" s="23" t="str">
        <f>IF(OR('Monitor Data'!G912="",ISBLANK('Monitor Data'!G912)),"",IF('Monitor Data'!G912&gt;Statistics!$C$6,"YES","NO"))</f>
        <v/>
      </c>
      <c r="D912" s="23" t="str">
        <f>IF(OR('Monitor Data'!J912="",ISBLANK('Monitor Data'!J912)),"",IF('Monitor Data'!J912&gt;Statistics!$D$6,"YES","NO"))</f>
        <v/>
      </c>
      <c r="E912" s="23" t="str">
        <f>IF(OR('Monitor Data'!K912="",ISBLANK('Monitor Data'!K912)),"",IF('Monitor Data'!K912&gt;Statistics!$E$6,"YES","NO"))</f>
        <v/>
      </c>
    </row>
    <row r="913" spans="1:5" x14ac:dyDescent="0.25">
      <c r="A913" s="4">
        <v>45108</v>
      </c>
      <c r="B913" s="23" t="str">
        <f>IF(OR('Monitor Data'!D913="",ISBLANK('Monitor Data'!D913)),"",IF('Monitor Data'!D913&gt;Statistics!$B$6,"YES","NO"))</f>
        <v/>
      </c>
      <c r="C913" s="23" t="str">
        <f>IF(OR('Monitor Data'!G913="",ISBLANK('Monitor Data'!G913)),"",IF('Monitor Data'!G913&gt;Statistics!$C$6,"YES","NO"))</f>
        <v/>
      </c>
      <c r="D913" s="23" t="str">
        <f>IF(OR('Monitor Data'!J913="",ISBLANK('Monitor Data'!J913)),"",IF('Monitor Data'!J913&gt;Statistics!$D$6,"YES","NO"))</f>
        <v/>
      </c>
      <c r="E913" s="23" t="str">
        <f>IF(OR('Monitor Data'!K913="",ISBLANK('Monitor Data'!K913)),"",IF('Monitor Data'!K913&gt;Statistics!$E$6,"YES","NO"))</f>
        <v/>
      </c>
    </row>
    <row r="914" spans="1:5" x14ac:dyDescent="0.25">
      <c r="A914" s="4">
        <v>45109</v>
      </c>
      <c r="B914" s="23" t="str">
        <f>IF(OR('Monitor Data'!D914="",ISBLANK('Monitor Data'!D914)),"",IF('Monitor Data'!D914&gt;Statistics!$B$6,"YES","NO"))</f>
        <v>NO</v>
      </c>
      <c r="C914" s="23" t="str">
        <f>IF(OR('Monitor Data'!G914="",ISBLANK('Monitor Data'!G914)),"",IF('Monitor Data'!G914&gt;Statistics!$C$6,"YES","NO"))</f>
        <v>NO</v>
      </c>
      <c r="D914" s="23" t="str">
        <f>IF(OR('Monitor Data'!J914="",ISBLANK('Monitor Data'!J914)),"",IF('Monitor Data'!J914&gt;Statistics!$D$6,"YES","NO"))</f>
        <v>NO</v>
      </c>
      <c r="E914" s="23" t="str">
        <f>IF(OR('Monitor Data'!K914="",ISBLANK('Monitor Data'!K914)),"",IF('Monitor Data'!K914&gt;Statistics!$E$6,"YES","NO"))</f>
        <v>NO</v>
      </c>
    </row>
    <row r="915" spans="1:5" x14ac:dyDescent="0.25">
      <c r="A915" s="4">
        <v>45110</v>
      </c>
      <c r="B915" s="23" t="str">
        <f>IF(OR('Monitor Data'!D915="",ISBLANK('Monitor Data'!D915)),"",IF('Monitor Data'!D915&gt;Statistics!$B$6,"YES","NO"))</f>
        <v/>
      </c>
      <c r="C915" s="23" t="str">
        <f>IF(OR('Monitor Data'!G915="",ISBLANK('Monitor Data'!G915)),"",IF('Monitor Data'!G915&gt;Statistics!$C$6,"YES","NO"))</f>
        <v/>
      </c>
      <c r="D915" s="23" t="str">
        <f>IF(OR('Monitor Data'!J915="",ISBLANK('Monitor Data'!J915)),"",IF('Monitor Data'!J915&gt;Statistics!$D$6,"YES","NO"))</f>
        <v/>
      </c>
      <c r="E915" s="23" t="str">
        <f>IF(OR('Monitor Data'!K915="",ISBLANK('Monitor Data'!K915)),"",IF('Monitor Data'!K915&gt;Statistics!$E$6,"YES","NO"))</f>
        <v/>
      </c>
    </row>
    <row r="916" spans="1:5" x14ac:dyDescent="0.25">
      <c r="A916" s="4">
        <v>45111</v>
      </c>
      <c r="B916" s="23" t="str">
        <f>IF(OR('Monitor Data'!D916="",ISBLANK('Monitor Data'!D916)),"",IF('Monitor Data'!D916&gt;Statistics!$B$6,"YES","NO"))</f>
        <v/>
      </c>
      <c r="C916" s="23" t="str">
        <f>IF(OR('Monitor Data'!G916="",ISBLANK('Monitor Data'!G916)),"",IF('Monitor Data'!G916&gt;Statistics!$C$6,"YES","NO"))</f>
        <v/>
      </c>
      <c r="D916" s="23" t="str">
        <f>IF(OR('Monitor Data'!J916="",ISBLANK('Monitor Data'!J916)),"",IF('Monitor Data'!J916&gt;Statistics!$D$6,"YES","NO"))</f>
        <v/>
      </c>
      <c r="E916" s="23" t="str">
        <f>IF(OR('Monitor Data'!K916="",ISBLANK('Monitor Data'!K916)),"",IF('Monitor Data'!K916&gt;Statistics!$E$6,"YES","NO"))</f>
        <v/>
      </c>
    </row>
    <row r="917" spans="1:5" x14ac:dyDescent="0.25">
      <c r="A917" s="4">
        <v>45112</v>
      </c>
      <c r="B917" s="23" t="str">
        <f>IF(OR('Monitor Data'!D917="",ISBLANK('Monitor Data'!D917)),"",IF('Monitor Data'!D917&gt;Statistics!$B$6,"YES","NO"))</f>
        <v>NO</v>
      </c>
      <c r="C917" s="23" t="str">
        <f>IF(OR('Monitor Data'!G917="",ISBLANK('Monitor Data'!G917)),"",IF('Monitor Data'!G917&gt;Statistics!$C$6,"YES","NO"))</f>
        <v>NO</v>
      </c>
      <c r="D917" s="23" t="str">
        <f>IF(OR('Monitor Data'!J917="",ISBLANK('Monitor Data'!J917)),"",IF('Monitor Data'!J917&gt;Statistics!$D$6,"YES","NO"))</f>
        <v>NO</v>
      </c>
      <c r="E917" s="23" t="str">
        <f>IF(OR('Monitor Data'!K917="",ISBLANK('Monitor Data'!K917)),"",IF('Monitor Data'!K917&gt;Statistics!$E$6,"YES","NO"))</f>
        <v>NO</v>
      </c>
    </row>
    <row r="918" spans="1:5" x14ac:dyDescent="0.25">
      <c r="A918" s="4">
        <v>45113</v>
      </c>
      <c r="B918" s="23" t="str">
        <f>IF(OR('Monitor Data'!D918="",ISBLANK('Monitor Data'!D918)),"",IF('Monitor Data'!D918&gt;Statistics!$B$6,"YES","NO"))</f>
        <v/>
      </c>
      <c r="C918" s="23" t="str">
        <f>IF(OR('Monitor Data'!G918="",ISBLANK('Monitor Data'!G918)),"",IF('Monitor Data'!G918&gt;Statistics!$C$6,"YES","NO"))</f>
        <v/>
      </c>
      <c r="D918" s="23" t="str">
        <f>IF(OR('Monitor Data'!J918="",ISBLANK('Monitor Data'!J918)),"",IF('Monitor Data'!J918&gt;Statistics!$D$6,"YES","NO"))</f>
        <v/>
      </c>
      <c r="E918" s="23" t="str">
        <f>IF(OR('Monitor Data'!K918="",ISBLANK('Monitor Data'!K918)),"",IF('Monitor Data'!K918&gt;Statistics!$E$6,"YES","NO"))</f>
        <v/>
      </c>
    </row>
    <row r="919" spans="1:5" x14ac:dyDescent="0.25">
      <c r="A919" s="4">
        <v>45114</v>
      </c>
      <c r="B919" s="23" t="str">
        <f>IF(OR('Monitor Data'!D919="",ISBLANK('Monitor Data'!D919)),"",IF('Monitor Data'!D919&gt;Statistics!$B$6,"YES","NO"))</f>
        <v/>
      </c>
      <c r="C919" s="23" t="str">
        <f>IF(OR('Monitor Data'!G919="",ISBLANK('Monitor Data'!G919)),"",IF('Monitor Data'!G919&gt;Statistics!$C$6,"YES","NO"))</f>
        <v/>
      </c>
      <c r="D919" s="23" t="str">
        <f>IF(OR('Monitor Data'!J919="",ISBLANK('Monitor Data'!J919)),"",IF('Monitor Data'!J919&gt;Statistics!$D$6,"YES","NO"))</f>
        <v/>
      </c>
      <c r="E919" s="23" t="str">
        <f>IF(OR('Monitor Data'!K919="",ISBLANK('Monitor Data'!K919)),"",IF('Monitor Data'!K919&gt;Statistics!$E$6,"YES","NO"))</f>
        <v/>
      </c>
    </row>
    <row r="920" spans="1:5" x14ac:dyDescent="0.25">
      <c r="A920" s="4">
        <v>45115</v>
      </c>
      <c r="B920" s="23" t="str">
        <f>IF(OR('Monitor Data'!D920="",ISBLANK('Monitor Data'!D920)),"",IF('Monitor Data'!D920&gt;Statistics!$B$6,"YES","NO"))</f>
        <v>NO</v>
      </c>
      <c r="C920" s="23" t="str">
        <f>IF(OR('Monitor Data'!G920="",ISBLANK('Monitor Data'!G920)),"",IF('Monitor Data'!G920&gt;Statistics!$C$6,"YES","NO"))</f>
        <v>NO</v>
      </c>
      <c r="D920" s="23" t="str">
        <f>IF(OR('Monitor Data'!J920="",ISBLANK('Monitor Data'!J920)),"",IF('Monitor Data'!J920&gt;Statistics!$D$6,"YES","NO"))</f>
        <v>NO</v>
      </c>
      <c r="E920" s="23" t="str">
        <f>IF(OR('Monitor Data'!K920="",ISBLANK('Monitor Data'!K920)),"",IF('Monitor Data'!K920&gt;Statistics!$E$6,"YES","NO"))</f>
        <v>NO</v>
      </c>
    </row>
    <row r="921" spans="1:5" x14ac:dyDescent="0.25">
      <c r="A921" s="4">
        <v>45116</v>
      </c>
      <c r="B921" s="23" t="str">
        <f>IF(OR('Monitor Data'!D921="",ISBLANK('Monitor Data'!D921)),"",IF('Monitor Data'!D921&gt;Statistics!$B$6,"YES","NO"))</f>
        <v/>
      </c>
      <c r="C921" s="23" t="str">
        <f>IF(OR('Monitor Data'!G921="",ISBLANK('Monitor Data'!G921)),"",IF('Monitor Data'!G921&gt;Statistics!$C$6,"YES","NO"))</f>
        <v/>
      </c>
      <c r="D921" s="23" t="str">
        <f>IF(OR('Monitor Data'!J921="",ISBLANK('Monitor Data'!J921)),"",IF('Monitor Data'!J921&gt;Statistics!$D$6,"YES","NO"))</f>
        <v/>
      </c>
      <c r="E921" s="23" t="str">
        <f>IF(OR('Monitor Data'!K921="",ISBLANK('Monitor Data'!K921)),"",IF('Monitor Data'!K921&gt;Statistics!$E$6,"YES","NO"))</f>
        <v/>
      </c>
    </row>
    <row r="922" spans="1:5" x14ac:dyDescent="0.25">
      <c r="A922" s="4">
        <v>45117</v>
      </c>
      <c r="B922" s="23" t="str">
        <f>IF(OR('Monitor Data'!D922="",ISBLANK('Monitor Data'!D922)),"",IF('Monitor Data'!D922&gt;Statistics!$B$6,"YES","NO"))</f>
        <v/>
      </c>
      <c r="C922" s="23" t="str">
        <f>IF(OR('Monitor Data'!G922="",ISBLANK('Monitor Data'!G922)),"",IF('Monitor Data'!G922&gt;Statistics!$C$6,"YES","NO"))</f>
        <v/>
      </c>
      <c r="D922" s="23" t="str">
        <f>IF(OR('Monitor Data'!J922="",ISBLANK('Monitor Data'!J922)),"",IF('Monitor Data'!J922&gt;Statistics!$D$6,"YES","NO"))</f>
        <v/>
      </c>
      <c r="E922" s="23" t="str">
        <f>IF(OR('Monitor Data'!K922="",ISBLANK('Monitor Data'!K922)),"",IF('Monitor Data'!K922&gt;Statistics!$E$6,"YES","NO"))</f>
        <v/>
      </c>
    </row>
    <row r="923" spans="1:5" x14ac:dyDescent="0.25">
      <c r="A923" s="4">
        <v>45118</v>
      </c>
      <c r="B923" s="23" t="str">
        <f>IF(OR('Monitor Data'!D923="",ISBLANK('Monitor Data'!D923)),"",IF('Monitor Data'!D923&gt;Statistics!$B$6,"YES","NO"))</f>
        <v>NO</v>
      </c>
      <c r="C923" s="23" t="str">
        <f>IF(OR('Monitor Data'!G923="",ISBLANK('Monitor Data'!G923)),"",IF('Monitor Data'!G923&gt;Statistics!$C$6,"YES","NO"))</f>
        <v>NO</v>
      </c>
      <c r="D923" s="23" t="str">
        <f>IF(OR('Monitor Data'!J923="",ISBLANK('Monitor Data'!J923)),"",IF('Monitor Data'!J923&gt;Statistics!$D$6,"YES","NO"))</f>
        <v>NO</v>
      </c>
      <c r="E923" s="23" t="str">
        <f>IF(OR('Monitor Data'!K923="",ISBLANK('Monitor Data'!K923)),"",IF('Monitor Data'!K923&gt;Statistics!$E$6,"YES","NO"))</f>
        <v>NO</v>
      </c>
    </row>
    <row r="924" spans="1:5" x14ac:dyDescent="0.25">
      <c r="A924" s="4">
        <v>45119</v>
      </c>
      <c r="B924" s="23" t="str">
        <f>IF(OR('Monitor Data'!D924="",ISBLANK('Monitor Data'!D924)),"",IF('Monitor Data'!D924&gt;Statistics!$B$6,"YES","NO"))</f>
        <v/>
      </c>
      <c r="C924" s="23" t="str">
        <f>IF(OR('Monitor Data'!G924="",ISBLANK('Monitor Data'!G924)),"",IF('Monitor Data'!G924&gt;Statistics!$C$6,"YES","NO"))</f>
        <v/>
      </c>
      <c r="D924" s="23" t="str">
        <f>IF(OR('Monitor Data'!J924="",ISBLANK('Monitor Data'!J924)),"",IF('Monitor Data'!J924&gt;Statistics!$D$6,"YES","NO"))</f>
        <v/>
      </c>
      <c r="E924" s="23" t="str">
        <f>IF(OR('Monitor Data'!K924="",ISBLANK('Monitor Data'!K924)),"",IF('Monitor Data'!K924&gt;Statistics!$E$6,"YES","NO"))</f>
        <v/>
      </c>
    </row>
    <row r="925" spans="1:5" x14ac:dyDescent="0.25">
      <c r="A925" s="4">
        <v>45120</v>
      </c>
      <c r="B925" s="23" t="str">
        <f>IF(OR('Monitor Data'!D925="",ISBLANK('Monitor Data'!D925)),"",IF('Monitor Data'!D925&gt;Statistics!$B$6,"YES","NO"))</f>
        <v/>
      </c>
      <c r="C925" s="23" t="str">
        <f>IF(OR('Monitor Data'!G925="",ISBLANK('Monitor Data'!G925)),"",IF('Monitor Data'!G925&gt;Statistics!$C$6,"YES","NO"))</f>
        <v/>
      </c>
      <c r="D925" s="23" t="str">
        <f>IF(OR('Monitor Data'!J925="",ISBLANK('Monitor Data'!J925)),"",IF('Monitor Data'!J925&gt;Statistics!$D$6,"YES","NO"))</f>
        <v/>
      </c>
      <c r="E925" s="23" t="str">
        <f>IF(OR('Monitor Data'!K925="",ISBLANK('Monitor Data'!K925)),"",IF('Monitor Data'!K925&gt;Statistics!$E$6,"YES","NO"))</f>
        <v/>
      </c>
    </row>
    <row r="926" spans="1:5" x14ac:dyDescent="0.25">
      <c r="A926" s="4">
        <v>45121</v>
      </c>
      <c r="B926" s="23" t="str">
        <f>IF(OR('Monitor Data'!D926="",ISBLANK('Monitor Data'!D926)),"",IF('Monitor Data'!D926&gt;Statistics!$B$6,"YES","NO"))</f>
        <v>NO</v>
      </c>
      <c r="C926" s="23" t="str">
        <f>IF(OR('Monitor Data'!G926="",ISBLANK('Monitor Data'!G926)),"",IF('Monitor Data'!G926&gt;Statistics!$C$6,"YES","NO"))</f>
        <v>NO</v>
      </c>
      <c r="D926" s="23" t="str">
        <f>IF(OR('Monitor Data'!J926="",ISBLANK('Monitor Data'!J926)),"",IF('Monitor Data'!J926&gt;Statistics!$D$6,"YES","NO"))</f>
        <v>NO</v>
      </c>
      <c r="E926" s="23" t="str">
        <f>IF(OR('Monitor Data'!K926="",ISBLANK('Monitor Data'!K926)),"",IF('Monitor Data'!K926&gt;Statistics!$E$6,"YES","NO"))</f>
        <v>NO</v>
      </c>
    </row>
    <row r="927" spans="1:5" x14ac:dyDescent="0.25">
      <c r="A927" s="4">
        <v>45122</v>
      </c>
      <c r="B927" s="23" t="str">
        <f>IF(OR('Monitor Data'!D927="",ISBLANK('Monitor Data'!D927)),"",IF('Monitor Data'!D927&gt;Statistics!$B$6,"YES","NO"))</f>
        <v/>
      </c>
      <c r="C927" s="23" t="str">
        <f>IF(OR('Monitor Data'!G927="",ISBLANK('Monitor Data'!G927)),"",IF('Monitor Data'!G927&gt;Statistics!$C$6,"YES","NO"))</f>
        <v/>
      </c>
      <c r="D927" s="23" t="str">
        <f>IF(OR('Monitor Data'!J927="",ISBLANK('Monitor Data'!J927)),"",IF('Monitor Data'!J927&gt;Statistics!$D$6,"YES","NO"))</f>
        <v/>
      </c>
      <c r="E927" s="23" t="str">
        <f>IF(OR('Monitor Data'!K927="",ISBLANK('Monitor Data'!K927)),"",IF('Monitor Data'!K927&gt;Statistics!$E$6,"YES","NO"))</f>
        <v/>
      </c>
    </row>
    <row r="928" spans="1:5" x14ac:dyDescent="0.25">
      <c r="A928" s="4">
        <v>45123</v>
      </c>
      <c r="B928" s="23" t="str">
        <f>IF(OR('Monitor Data'!D928="",ISBLANK('Monitor Data'!D928)),"",IF('Monitor Data'!D928&gt;Statistics!$B$6,"YES","NO"))</f>
        <v/>
      </c>
      <c r="C928" s="23" t="str">
        <f>IF(OR('Monitor Data'!G928="",ISBLANK('Monitor Data'!G928)),"",IF('Monitor Data'!G928&gt;Statistics!$C$6,"YES","NO"))</f>
        <v/>
      </c>
      <c r="D928" s="23" t="str">
        <f>IF(OR('Monitor Data'!J928="",ISBLANK('Monitor Data'!J928)),"",IF('Monitor Data'!J928&gt;Statistics!$D$6,"YES","NO"))</f>
        <v/>
      </c>
      <c r="E928" s="23" t="str">
        <f>IF(OR('Monitor Data'!K928="",ISBLANK('Monitor Data'!K928)),"",IF('Monitor Data'!K928&gt;Statistics!$E$6,"YES","NO"))</f>
        <v/>
      </c>
    </row>
    <row r="929" spans="1:5" x14ac:dyDescent="0.25">
      <c r="A929" s="4">
        <v>45124</v>
      </c>
      <c r="B929" s="23" t="str">
        <f>IF(OR('Monitor Data'!D929="",ISBLANK('Monitor Data'!D929)),"",IF('Monitor Data'!D929&gt;Statistics!$B$6,"YES","NO"))</f>
        <v>NO</v>
      </c>
      <c r="C929" s="23" t="str">
        <f>IF(OR('Monitor Data'!G929="",ISBLANK('Monitor Data'!G929)),"",IF('Monitor Data'!G929&gt;Statistics!$C$6,"YES","NO"))</f>
        <v>NO</v>
      </c>
      <c r="D929" s="23" t="str">
        <f>IF(OR('Monitor Data'!J929="",ISBLANK('Monitor Data'!J929)),"",IF('Monitor Data'!J929&gt;Statistics!$D$6,"YES","NO"))</f>
        <v>NO</v>
      </c>
      <c r="E929" s="23" t="str">
        <f>IF(OR('Monitor Data'!K929="",ISBLANK('Monitor Data'!K929)),"",IF('Monitor Data'!K929&gt;Statistics!$E$6,"YES","NO"))</f>
        <v>NO</v>
      </c>
    </row>
    <row r="930" spans="1:5" x14ac:dyDescent="0.25">
      <c r="A930" s="4">
        <v>45125</v>
      </c>
      <c r="B930" s="23" t="str">
        <f>IF(OR('Monitor Data'!D930="",ISBLANK('Monitor Data'!D930)),"",IF('Monitor Data'!D930&gt;Statistics!$B$6,"YES","NO"))</f>
        <v/>
      </c>
      <c r="C930" s="23" t="str">
        <f>IF(OR('Monitor Data'!G930="",ISBLANK('Monitor Data'!G930)),"",IF('Monitor Data'!G930&gt;Statistics!$C$6,"YES","NO"))</f>
        <v/>
      </c>
      <c r="D930" s="23" t="str">
        <f>IF(OR('Monitor Data'!J930="",ISBLANK('Monitor Data'!J930)),"",IF('Monitor Data'!J930&gt;Statistics!$D$6,"YES","NO"))</f>
        <v/>
      </c>
      <c r="E930" s="23" t="str">
        <f>IF(OR('Monitor Data'!K930="",ISBLANK('Monitor Data'!K930)),"",IF('Monitor Data'!K930&gt;Statistics!$E$6,"YES","NO"))</f>
        <v/>
      </c>
    </row>
    <row r="931" spans="1:5" x14ac:dyDescent="0.25">
      <c r="A931" s="4">
        <v>45126</v>
      </c>
      <c r="B931" s="23" t="str">
        <f>IF(OR('Monitor Data'!D931="",ISBLANK('Monitor Data'!D931)),"",IF('Monitor Data'!D931&gt;Statistics!$B$6,"YES","NO"))</f>
        <v/>
      </c>
      <c r="C931" s="23" t="str">
        <f>IF(OR('Monitor Data'!G931="",ISBLANK('Monitor Data'!G931)),"",IF('Monitor Data'!G931&gt;Statistics!$C$6,"YES","NO"))</f>
        <v/>
      </c>
      <c r="D931" s="23" t="str">
        <f>IF(OR('Monitor Data'!J931="",ISBLANK('Monitor Data'!J931)),"",IF('Monitor Data'!J931&gt;Statistics!$D$6,"YES","NO"))</f>
        <v/>
      </c>
      <c r="E931" s="23" t="str">
        <f>IF(OR('Monitor Data'!K931="",ISBLANK('Monitor Data'!K931)),"",IF('Monitor Data'!K931&gt;Statistics!$E$6,"YES","NO"))</f>
        <v/>
      </c>
    </row>
    <row r="932" spans="1:5" x14ac:dyDescent="0.25">
      <c r="A932" s="4">
        <v>45127</v>
      </c>
      <c r="B932" s="23" t="str">
        <f>IF(OR('Monitor Data'!D932="",ISBLANK('Monitor Data'!D932)),"",IF('Monitor Data'!D932&gt;Statistics!$B$6,"YES","NO"))</f>
        <v>NO</v>
      </c>
      <c r="C932" s="23" t="str">
        <f>IF(OR('Monitor Data'!G932="",ISBLANK('Monitor Data'!G932)),"",IF('Monitor Data'!G932&gt;Statistics!$C$6,"YES","NO"))</f>
        <v>NO</v>
      </c>
      <c r="D932" s="23" t="str">
        <f>IF(OR('Monitor Data'!J932="",ISBLANK('Monitor Data'!J932)),"",IF('Monitor Data'!J932&gt;Statistics!$D$6,"YES","NO"))</f>
        <v>NO</v>
      </c>
      <c r="E932" s="23" t="str">
        <f>IF(OR('Monitor Data'!K932="",ISBLANK('Monitor Data'!K932)),"",IF('Monitor Data'!K932&gt;Statistics!$E$6,"YES","NO"))</f>
        <v>YES</v>
      </c>
    </row>
    <row r="933" spans="1:5" x14ac:dyDescent="0.25">
      <c r="A933" s="4">
        <v>45128</v>
      </c>
      <c r="B933" s="23" t="str">
        <f>IF(OR('Monitor Data'!D933="",ISBLANK('Monitor Data'!D933)),"",IF('Monitor Data'!D933&gt;Statistics!$B$6,"YES","NO"))</f>
        <v/>
      </c>
      <c r="C933" s="23" t="str">
        <f>IF(OR('Monitor Data'!G933="",ISBLANK('Monitor Data'!G933)),"",IF('Monitor Data'!G933&gt;Statistics!$C$6,"YES","NO"))</f>
        <v/>
      </c>
      <c r="D933" s="23" t="str">
        <f>IF(OR('Monitor Data'!J933="",ISBLANK('Monitor Data'!J933)),"",IF('Monitor Data'!J933&gt;Statistics!$D$6,"YES","NO"))</f>
        <v/>
      </c>
      <c r="E933" s="23" t="str">
        <f>IF(OR('Monitor Data'!K933="",ISBLANK('Monitor Data'!K933)),"",IF('Monitor Data'!K933&gt;Statistics!$E$6,"YES","NO"))</f>
        <v/>
      </c>
    </row>
    <row r="934" spans="1:5" x14ac:dyDescent="0.25">
      <c r="A934" s="4">
        <v>45129</v>
      </c>
      <c r="B934" s="23" t="str">
        <f>IF(OR('Monitor Data'!D934="",ISBLANK('Monitor Data'!D934)),"",IF('Monitor Data'!D934&gt;Statistics!$B$6,"YES","NO"))</f>
        <v/>
      </c>
      <c r="C934" s="23" t="str">
        <f>IF(OR('Monitor Data'!G934="",ISBLANK('Monitor Data'!G934)),"",IF('Monitor Data'!G934&gt;Statistics!$C$6,"YES","NO"))</f>
        <v/>
      </c>
      <c r="D934" s="23" t="str">
        <f>IF(OR('Monitor Data'!J934="",ISBLANK('Monitor Data'!J934)),"",IF('Monitor Data'!J934&gt;Statistics!$D$6,"YES","NO"))</f>
        <v/>
      </c>
      <c r="E934" s="23" t="str">
        <f>IF(OR('Monitor Data'!K934="",ISBLANK('Monitor Data'!K934)),"",IF('Monitor Data'!K934&gt;Statistics!$E$6,"YES","NO"))</f>
        <v/>
      </c>
    </row>
    <row r="935" spans="1:5" x14ac:dyDescent="0.25">
      <c r="A935" s="4">
        <v>45130</v>
      </c>
      <c r="B935" s="23" t="str">
        <f>IF(OR('Monitor Data'!D935="",ISBLANK('Monitor Data'!D935)),"",IF('Monitor Data'!D935&gt;Statistics!$B$6,"YES","NO"))</f>
        <v>NO</v>
      </c>
      <c r="C935" s="23" t="str">
        <f>IF(OR('Monitor Data'!G935="",ISBLANK('Monitor Data'!G935)),"",IF('Monitor Data'!G935&gt;Statistics!$C$6,"YES","NO"))</f>
        <v>NO</v>
      </c>
      <c r="D935" s="23" t="str">
        <f>IF(OR('Monitor Data'!J935="",ISBLANK('Monitor Data'!J935)),"",IF('Monitor Data'!J935&gt;Statistics!$D$6,"YES","NO"))</f>
        <v>NO</v>
      </c>
      <c r="E935" s="23" t="str">
        <f>IF(OR('Monitor Data'!K935="",ISBLANK('Monitor Data'!K935)),"",IF('Monitor Data'!K935&gt;Statistics!$E$6,"YES","NO"))</f>
        <v>NO</v>
      </c>
    </row>
    <row r="936" spans="1:5" x14ac:dyDescent="0.25">
      <c r="A936" s="4">
        <v>45131</v>
      </c>
      <c r="B936" s="23" t="str">
        <f>IF(OR('Monitor Data'!D936="",ISBLANK('Monitor Data'!D936)),"",IF('Monitor Data'!D936&gt;Statistics!$B$6,"YES","NO"))</f>
        <v/>
      </c>
      <c r="C936" s="23" t="str">
        <f>IF(OR('Monitor Data'!G936="",ISBLANK('Monitor Data'!G936)),"",IF('Monitor Data'!G936&gt;Statistics!$C$6,"YES","NO"))</f>
        <v/>
      </c>
      <c r="D936" s="23" t="str">
        <f>IF(OR('Monitor Data'!J936="",ISBLANK('Monitor Data'!J936)),"",IF('Monitor Data'!J936&gt;Statistics!$D$6,"YES","NO"))</f>
        <v/>
      </c>
      <c r="E936" s="23" t="str">
        <f>IF(OR('Monitor Data'!K936="",ISBLANK('Monitor Data'!K936)),"",IF('Monitor Data'!K936&gt;Statistics!$E$6,"YES","NO"))</f>
        <v/>
      </c>
    </row>
    <row r="937" spans="1:5" x14ac:dyDescent="0.25">
      <c r="A937" s="4">
        <v>45132</v>
      </c>
      <c r="B937" s="23" t="str">
        <f>IF(OR('Monitor Data'!D937="",ISBLANK('Monitor Data'!D937)),"",IF('Monitor Data'!D937&gt;Statistics!$B$6,"YES","NO"))</f>
        <v/>
      </c>
      <c r="C937" s="23" t="str">
        <f>IF(OR('Monitor Data'!G937="",ISBLANK('Monitor Data'!G937)),"",IF('Monitor Data'!G937&gt;Statistics!$C$6,"YES","NO"))</f>
        <v/>
      </c>
      <c r="D937" s="23" t="str">
        <f>IF(OR('Monitor Data'!J937="",ISBLANK('Monitor Data'!J937)),"",IF('Monitor Data'!J937&gt;Statistics!$D$6,"YES","NO"))</f>
        <v/>
      </c>
      <c r="E937" s="23" t="str">
        <f>IF(OR('Monitor Data'!K937="",ISBLANK('Monitor Data'!K937)),"",IF('Monitor Data'!K937&gt;Statistics!$E$6,"YES","NO"))</f>
        <v/>
      </c>
    </row>
    <row r="938" spans="1:5" x14ac:dyDescent="0.25">
      <c r="A938" s="4">
        <v>45133</v>
      </c>
      <c r="B938" s="23" t="str">
        <f>IF(OR('Monitor Data'!D938="",ISBLANK('Monitor Data'!D938)),"",IF('Monitor Data'!D938&gt;Statistics!$B$6,"YES","NO"))</f>
        <v>NO</v>
      </c>
      <c r="C938" s="23" t="str">
        <f>IF(OR('Monitor Data'!G938="",ISBLANK('Monitor Data'!G938)),"",IF('Monitor Data'!G938&gt;Statistics!$C$6,"YES","NO"))</f>
        <v>NO</v>
      </c>
      <c r="D938" s="23" t="str">
        <f>IF(OR('Monitor Data'!J938="",ISBLANK('Monitor Data'!J938)),"",IF('Monitor Data'!J938&gt;Statistics!$D$6,"YES","NO"))</f>
        <v>YES</v>
      </c>
      <c r="E938" s="23" t="str">
        <f>IF(OR('Monitor Data'!K938="",ISBLANK('Monitor Data'!K938)),"",IF('Monitor Data'!K938&gt;Statistics!$E$6,"YES","NO"))</f>
        <v>YES</v>
      </c>
    </row>
    <row r="939" spans="1:5" x14ac:dyDescent="0.25">
      <c r="A939" s="4">
        <v>45134</v>
      </c>
      <c r="B939" s="23" t="str">
        <f>IF(OR('Monitor Data'!D939="",ISBLANK('Monitor Data'!D939)),"",IF('Monitor Data'!D939&gt;Statistics!$B$6,"YES","NO"))</f>
        <v/>
      </c>
      <c r="C939" s="23" t="str">
        <f>IF(OR('Monitor Data'!G939="",ISBLANK('Monitor Data'!G939)),"",IF('Monitor Data'!G939&gt;Statistics!$C$6,"YES","NO"))</f>
        <v/>
      </c>
      <c r="D939" s="23" t="str">
        <f>IF(OR('Monitor Data'!J939="",ISBLANK('Monitor Data'!J939)),"",IF('Monitor Data'!J939&gt;Statistics!$D$6,"YES","NO"))</f>
        <v/>
      </c>
      <c r="E939" s="23" t="str">
        <f>IF(OR('Monitor Data'!K939="",ISBLANK('Monitor Data'!K939)),"",IF('Monitor Data'!K939&gt;Statistics!$E$6,"YES","NO"))</f>
        <v/>
      </c>
    </row>
    <row r="940" spans="1:5" x14ac:dyDescent="0.25">
      <c r="A940" s="4">
        <v>45135</v>
      </c>
      <c r="B940" s="23" t="str">
        <f>IF(OR('Monitor Data'!D940="",ISBLANK('Monitor Data'!D940)),"",IF('Monitor Data'!D940&gt;Statistics!$B$6,"YES","NO"))</f>
        <v/>
      </c>
      <c r="C940" s="23" t="str">
        <f>IF(OR('Monitor Data'!G940="",ISBLANK('Monitor Data'!G940)),"",IF('Monitor Data'!G940&gt;Statistics!$C$6,"YES","NO"))</f>
        <v/>
      </c>
      <c r="D940" s="23" t="str">
        <f>IF(OR('Monitor Data'!J940="",ISBLANK('Monitor Data'!J940)),"",IF('Monitor Data'!J940&gt;Statistics!$D$6,"YES","NO"))</f>
        <v/>
      </c>
      <c r="E940" s="23" t="str">
        <f>IF(OR('Monitor Data'!K940="",ISBLANK('Monitor Data'!K940)),"",IF('Monitor Data'!K940&gt;Statistics!$E$6,"YES","NO"))</f>
        <v/>
      </c>
    </row>
    <row r="941" spans="1:5" x14ac:dyDescent="0.25">
      <c r="A941" s="4">
        <v>45136</v>
      </c>
      <c r="B941" s="23" t="str">
        <f>IF(OR('Monitor Data'!D941="",ISBLANK('Monitor Data'!D941)),"",IF('Monitor Data'!D941&gt;Statistics!$B$6,"YES","NO"))</f>
        <v>NO</v>
      </c>
      <c r="C941" s="23" t="str">
        <f>IF(OR('Monitor Data'!G941="",ISBLANK('Monitor Data'!G941)),"",IF('Monitor Data'!G941&gt;Statistics!$C$6,"YES","NO"))</f>
        <v>NO</v>
      </c>
      <c r="D941" s="23" t="str">
        <f>IF(OR('Monitor Data'!J941="",ISBLANK('Monitor Data'!J941)),"",IF('Monitor Data'!J941&gt;Statistics!$D$6,"YES","NO"))</f>
        <v>NO</v>
      </c>
      <c r="E941" s="23" t="str">
        <f>IF(OR('Monitor Data'!K941="",ISBLANK('Monitor Data'!K941)),"",IF('Monitor Data'!K941&gt;Statistics!$E$6,"YES","NO"))</f>
        <v>NO</v>
      </c>
    </row>
    <row r="942" spans="1:5" x14ac:dyDescent="0.25">
      <c r="A942" s="4">
        <v>45137</v>
      </c>
      <c r="B942" s="23" t="str">
        <f>IF(OR('Monitor Data'!D942="",ISBLANK('Monitor Data'!D942)),"",IF('Monitor Data'!D942&gt;Statistics!$B$6,"YES","NO"))</f>
        <v/>
      </c>
      <c r="C942" s="23" t="str">
        <f>IF(OR('Monitor Data'!G942="",ISBLANK('Monitor Data'!G942)),"",IF('Monitor Data'!G942&gt;Statistics!$C$6,"YES","NO"))</f>
        <v/>
      </c>
      <c r="D942" s="23" t="str">
        <f>IF(OR('Monitor Data'!J942="",ISBLANK('Monitor Data'!J942)),"",IF('Monitor Data'!J942&gt;Statistics!$D$6,"YES","NO"))</f>
        <v/>
      </c>
      <c r="E942" s="23" t="str">
        <f>IF(OR('Monitor Data'!K942="",ISBLANK('Monitor Data'!K942)),"",IF('Monitor Data'!K942&gt;Statistics!$E$6,"YES","NO"))</f>
        <v/>
      </c>
    </row>
    <row r="943" spans="1:5" x14ac:dyDescent="0.25">
      <c r="A943" s="4">
        <v>45138</v>
      </c>
      <c r="B943" s="23" t="str">
        <f>IF(OR('Monitor Data'!D943="",ISBLANK('Monitor Data'!D943)),"",IF('Monitor Data'!D943&gt;Statistics!$B$6,"YES","NO"))</f>
        <v/>
      </c>
      <c r="C943" s="23" t="str">
        <f>IF(OR('Monitor Data'!G943="",ISBLANK('Monitor Data'!G943)),"",IF('Monitor Data'!G943&gt;Statistics!$C$6,"YES","NO"))</f>
        <v/>
      </c>
      <c r="D943" s="23" t="str">
        <f>IF(OR('Monitor Data'!J943="",ISBLANK('Monitor Data'!J943)),"",IF('Monitor Data'!J943&gt;Statistics!$D$6,"YES","NO"))</f>
        <v/>
      </c>
      <c r="E943" s="23" t="str">
        <f>IF(OR('Monitor Data'!K943="",ISBLANK('Monitor Data'!K943)),"",IF('Monitor Data'!K943&gt;Statistics!$E$6,"YES","NO"))</f>
        <v/>
      </c>
    </row>
    <row r="944" spans="1:5" x14ac:dyDescent="0.25">
      <c r="A944" s="4">
        <v>45139</v>
      </c>
      <c r="B944" s="23" t="str">
        <f>IF(OR('Monitor Data'!D944="",ISBLANK('Monitor Data'!D944)),"",IF('Monitor Data'!D944&gt;Statistics!$B$6,"YES","NO"))</f>
        <v>NO</v>
      </c>
      <c r="C944" s="23" t="str">
        <f>IF(OR('Monitor Data'!G944="",ISBLANK('Monitor Data'!G944)),"",IF('Monitor Data'!G944&gt;Statistics!$C$6,"YES","NO"))</f>
        <v>NO</v>
      </c>
      <c r="D944" s="23" t="str">
        <f>IF(OR('Monitor Data'!J944="",ISBLANK('Monitor Data'!J944)),"",IF('Monitor Data'!J944&gt;Statistics!$D$6,"YES","NO"))</f>
        <v>NO</v>
      </c>
      <c r="E944" s="23" t="str">
        <f>IF(OR('Monitor Data'!K944="",ISBLANK('Monitor Data'!K944)),"",IF('Monitor Data'!K944&gt;Statistics!$E$6,"YES","NO"))</f>
        <v>NO</v>
      </c>
    </row>
    <row r="945" spans="1:5" x14ac:dyDescent="0.25">
      <c r="A945" s="4">
        <v>45140</v>
      </c>
      <c r="B945" s="23" t="str">
        <f>IF(OR('Monitor Data'!D945="",ISBLANK('Monitor Data'!D945)),"",IF('Monitor Data'!D945&gt;Statistics!$B$6,"YES","NO"))</f>
        <v/>
      </c>
      <c r="C945" s="23" t="str">
        <f>IF(OR('Monitor Data'!G945="",ISBLANK('Monitor Data'!G945)),"",IF('Monitor Data'!G945&gt;Statistics!$C$6,"YES","NO"))</f>
        <v/>
      </c>
      <c r="D945" s="23" t="str">
        <f>IF(OR('Monitor Data'!J945="",ISBLANK('Monitor Data'!J945)),"",IF('Monitor Data'!J945&gt;Statistics!$D$6,"YES","NO"))</f>
        <v/>
      </c>
      <c r="E945" s="23" t="str">
        <f>IF(OR('Monitor Data'!K945="",ISBLANK('Monitor Data'!K945)),"",IF('Monitor Data'!K945&gt;Statistics!$E$6,"YES","NO"))</f>
        <v/>
      </c>
    </row>
    <row r="946" spans="1:5" x14ac:dyDescent="0.25">
      <c r="A946" s="4">
        <v>45141</v>
      </c>
      <c r="B946" s="23" t="str">
        <f>IF(OR('Monitor Data'!D946="",ISBLANK('Monitor Data'!D946)),"",IF('Monitor Data'!D946&gt;Statistics!$B$6,"YES","NO"))</f>
        <v/>
      </c>
      <c r="C946" s="23" t="str">
        <f>IF(OR('Monitor Data'!G946="",ISBLANK('Monitor Data'!G946)),"",IF('Monitor Data'!G946&gt;Statistics!$C$6,"YES","NO"))</f>
        <v/>
      </c>
      <c r="D946" s="23" t="str">
        <f>IF(OR('Monitor Data'!J946="",ISBLANK('Monitor Data'!J946)),"",IF('Monitor Data'!J946&gt;Statistics!$D$6,"YES","NO"))</f>
        <v/>
      </c>
      <c r="E946" s="23" t="str">
        <f>IF(OR('Monitor Data'!K946="",ISBLANK('Monitor Data'!K946)),"",IF('Monitor Data'!K946&gt;Statistics!$E$6,"YES","NO"))</f>
        <v/>
      </c>
    </row>
    <row r="947" spans="1:5" x14ac:dyDescent="0.25">
      <c r="A947" s="4">
        <v>45142</v>
      </c>
      <c r="B947" s="23" t="str">
        <f>IF(OR('Monitor Data'!D947="",ISBLANK('Monitor Data'!D947)),"",IF('Monitor Data'!D947&gt;Statistics!$B$6,"YES","NO"))</f>
        <v>NO</v>
      </c>
      <c r="C947" s="23" t="str">
        <f>IF(OR('Monitor Data'!G947="",ISBLANK('Monitor Data'!G947)),"",IF('Monitor Data'!G947&gt;Statistics!$C$6,"YES","NO"))</f>
        <v>NO</v>
      </c>
      <c r="D947" s="23" t="str">
        <f>IF(OR('Monitor Data'!J947="",ISBLANK('Monitor Data'!J947)),"",IF('Monitor Data'!J947&gt;Statistics!$D$6,"YES","NO"))</f>
        <v>NO</v>
      </c>
      <c r="E947" s="23" t="str">
        <f>IF(OR('Monitor Data'!K947="",ISBLANK('Monitor Data'!K947)),"",IF('Monitor Data'!K947&gt;Statistics!$E$6,"YES","NO"))</f>
        <v>NO</v>
      </c>
    </row>
    <row r="948" spans="1:5" x14ac:dyDescent="0.25">
      <c r="A948" s="4">
        <v>45143</v>
      </c>
      <c r="B948" s="23" t="str">
        <f>IF(OR('Monitor Data'!D948="",ISBLANK('Monitor Data'!D948)),"",IF('Monitor Data'!D948&gt;Statistics!$B$6,"YES","NO"))</f>
        <v/>
      </c>
      <c r="C948" s="23" t="str">
        <f>IF(OR('Monitor Data'!G948="",ISBLANK('Monitor Data'!G948)),"",IF('Monitor Data'!G948&gt;Statistics!$C$6,"YES","NO"))</f>
        <v/>
      </c>
      <c r="D948" s="23" t="str">
        <f>IF(OR('Monitor Data'!J948="",ISBLANK('Monitor Data'!J948)),"",IF('Monitor Data'!J948&gt;Statistics!$D$6,"YES","NO"))</f>
        <v>NO</v>
      </c>
      <c r="E948" s="23" t="str">
        <f>IF(OR('Monitor Data'!K948="",ISBLANK('Monitor Data'!K948)),"",IF('Monitor Data'!K948&gt;Statistics!$E$6,"YES","NO"))</f>
        <v/>
      </c>
    </row>
    <row r="949" spans="1:5" x14ac:dyDescent="0.25">
      <c r="A949" s="4">
        <v>45144</v>
      </c>
      <c r="B949" s="23" t="str">
        <f>IF(OR('Monitor Data'!D949="",ISBLANK('Monitor Data'!D949)),"",IF('Monitor Data'!D949&gt;Statistics!$B$6,"YES","NO"))</f>
        <v/>
      </c>
      <c r="C949" s="23" t="str">
        <f>IF(OR('Monitor Data'!G949="",ISBLANK('Monitor Data'!G949)),"",IF('Monitor Data'!G949&gt;Statistics!$C$6,"YES","NO"))</f>
        <v/>
      </c>
      <c r="D949" s="23" t="str">
        <f>IF(OR('Monitor Data'!J949="",ISBLANK('Monitor Data'!J949)),"",IF('Monitor Data'!J949&gt;Statistics!$D$6,"YES","NO"))</f>
        <v/>
      </c>
      <c r="E949" s="23" t="str">
        <f>IF(OR('Monitor Data'!K949="",ISBLANK('Monitor Data'!K949)),"",IF('Monitor Data'!K949&gt;Statistics!$E$6,"YES","NO"))</f>
        <v/>
      </c>
    </row>
    <row r="950" spans="1:5" x14ac:dyDescent="0.25">
      <c r="A950" s="4">
        <v>45145</v>
      </c>
      <c r="B950" s="23" t="str">
        <f>IF(OR('Monitor Data'!D950="",ISBLANK('Monitor Data'!D950)),"",IF('Monitor Data'!D950&gt;Statistics!$B$6,"YES","NO"))</f>
        <v>NO</v>
      </c>
      <c r="C950" s="23" t="str">
        <f>IF(OR('Monitor Data'!G950="",ISBLANK('Monitor Data'!G950)),"",IF('Monitor Data'!G950&gt;Statistics!$C$6,"YES","NO"))</f>
        <v>NO</v>
      </c>
      <c r="D950" s="23" t="str">
        <f>IF(OR('Monitor Data'!J950="",ISBLANK('Monitor Data'!J950)),"",IF('Monitor Data'!J950&gt;Statistics!$D$6,"YES","NO"))</f>
        <v>NO</v>
      </c>
      <c r="E950" s="23" t="str">
        <f>IF(OR('Monitor Data'!K950="",ISBLANK('Monitor Data'!K950)),"",IF('Monitor Data'!K950&gt;Statistics!$E$6,"YES","NO"))</f>
        <v>NO</v>
      </c>
    </row>
    <row r="951" spans="1:5" x14ac:dyDescent="0.25">
      <c r="A951" s="4">
        <v>45146</v>
      </c>
      <c r="B951" s="23" t="str">
        <f>IF(OR('Monitor Data'!D951="",ISBLANK('Monitor Data'!D951)),"",IF('Monitor Data'!D951&gt;Statistics!$B$6,"YES","NO"))</f>
        <v/>
      </c>
      <c r="C951" s="23" t="str">
        <f>IF(OR('Monitor Data'!G951="",ISBLANK('Monitor Data'!G951)),"",IF('Monitor Data'!G951&gt;Statistics!$C$6,"YES","NO"))</f>
        <v/>
      </c>
      <c r="D951" s="23" t="str">
        <f>IF(OR('Monitor Data'!J951="",ISBLANK('Monitor Data'!J951)),"",IF('Monitor Data'!J951&gt;Statistics!$D$6,"YES","NO"))</f>
        <v/>
      </c>
      <c r="E951" s="23" t="str">
        <f>IF(OR('Monitor Data'!K951="",ISBLANK('Monitor Data'!K951)),"",IF('Monitor Data'!K951&gt;Statistics!$E$6,"YES","NO"))</f>
        <v/>
      </c>
    </row>
    <row r="952" spans="1:5" x14ac:dyDescent="0.25">
      <c r="A952" s="4">
        <v>45147</v>
      </c>
      <c r="B952" s="23" t="str">
        <f>IF(OR('Monitor Data'!D952="",ISBLANK('Monitor Data'!D952)),"",IF('Monitor Data'!D952&gt;Statistics!$B$6,"YES","NO"))</f>
        <v/>
      </c>
      <c r="C952" s="23" t="str">
        <f>IF(OR('Monitor Data'!G952="",ISBLANK('Monitor Data'!G952)),"",IF('Monitor Data'!G952&gt;Statistics!$C$6,"YES","NO"))</f>
        <v/>
      </c>
      <c r="D952" s="23" t="str">
        <f>IF(OR('Monitor Data'!J952="",ISBLANK('Monitor Data'!J952)),"",IF('Monitor Data'!J952&gt;Statistics!$D$6,"YES","NO"))</f>
        <v/>
      </c>
      <c r="E952" s="23" t="str">
        <f>IF(OR('Monitor Data'!K952="",ISBLANK('Monitor Data'!K952)),"",IF('Monitor Data'!K952&gt;Statistics!$E$6,"YES","NO"))</f>
        <v/>
      </c>
    </row>
    <row r="953" spans="1:5" x14ac:dyDescent="0.25">
      <c r="A953" s="4">
        <v>45148</v>
      </c>
      <c r="B953" s="23" t="str">
        <f>IF(OR('Monitor Data'!D953="",ISBLANK('Monitor Data'!D953)),"",IF('Monitor Data'!D953&gt;Statistics!$B$6,"YES","NO"))</f>
        <v>NO</v>
      </c>
      <c r="C953" s="23" t="str">
        <f>IF(OR('Monitor Data'!G953="",ISBLANK('Monitor Data'!G953)),"",IF('Monitor Data'!G953&gt;Statistics!$C$6,"YES","NO"))</f>
        <v>NO</v>
      </c>
      <c r="D953" s="23" t="str">
        <f>IF(OR('Monitor Data'!J953="",ISBLANK('Monitor Data'!J953)),"",IF('Monitor Data'!J953&gt;Statistics!$D$6,"YES","NO"))</f>
        <v>NO</v>
      </c>
      <c r="E953" s="23" t="str">
        <f>IF(OR('Monitor Data'!K953="",ISBLANK('Monitor Data'!K953)),"",IF('Monitor Data'!K953&gt;Statistics!$E$6,"YES","NO"))</f>
        <v>NO</v>
      </c>
    </row>
    <row r="954" spans="1:5" x14ac:dyDescent="0.25">
      <c r="A954" s="4">
        <v>45149</v>
      </c>
      <c r="B954" s="23" t="str">
        <f>IF(OR('Monitor Data'!D954="",ISBLANK('Monitor Data'!D954)),"",IF('Monitor Data'!D954&gt;Statistics!$B$6,"YES","NO"))</f>
        <v/>
      </c>
      <c r="C954" s="23" t="str">
        <f>IF(OR('Monitor Data'!G954="",ISBLANK('Monitor Data'!G954)),"",IF('Monitor Data'!G954&gt;Statistics!$C$6,"YES","NO"))</f>
        <v/>
      </c>
      <c r="D954" s="23" t="str">
        <f>IF(OR('Monitor Data'!J954="",ISBLANK('Monitor Data'!J954)),"",IF('Monitor Data'!J954&gt;Statistics!$D$6,"YES","NO"))</f>
        <v/>
      </c>
      <c r="E954" s="23" t="str">
        <f>IF(OR('Monitor Data'!K954="",ISBLANK('Monitor Data'!K954)),"",IF('Monitor Data'!K954&gt;Statistics!$E$6,"YES","NO"))</f>
        <v/>
      </c>
    </row>
    <row r="955" spans="1:5" x14ac:dyDescent="0.25">
      <c r="A955" s="4">
        <v>45150</v>
      </c>
      <c r="B955" s="23" t="str">
        <f>IF(OR('Monitor Data'!D955="",ISBLANK('Monitor Data'!D955)),"",IF('Monitor Data'!D955&gt;Statistics!$B$6,"YES","NO"))</f>
        <v/>
      </c>
      <c r="C955" s="23" t="str">
        <f>IF(OR('Monitor Data'!G955="",ISBLANK('Monitor Data'!G955)),"",IF('Monitor Data'!G955&gt;Statistics!$C$6,"YES","NO"))</f>
        <v/>
      </c>
      <c r="D955" s="23" t="str">
        <f>IF(OR('Monitor Data'!J955="",ISBLANK('Monitor Data'!J955)),"",IF('Monitor Data'!J955&gt;Statistics!$D$6,"YES","NO"))</f>
        <v/>
      </c>
      <c r="E955" s="23" t="str">
        <f>IF(OR('Monitor Data'!K955="",ISBLANK('Monitor Data'!K955)),"",IF('Monitor Data'!K955&gt;Statistics!$E$6,"YES","NO"))</f>
        <v/>
      </c>
    </row>
    <row r="956" spans="1:5" x14ac:dyDescent="0.25">
      <c r="A956" s="4">
        <v>45151</v>
      </c>
      <c r="B956" s="23" t="str">
        <f>IF(OR('Monitor Data'!D956="",ISBLANK('Monitor Data'!D956)),"",IF('Monitor Data'!D956&gt;Statistics!$B$6,"YES","NO"))</f>
        <v>NO</v>
      </c>
      <c r="C956" s="23" t="str">
        <f>IF(OR('Monitor Data'!G956="",ISBLANK('Monitor Data'!G956)),"",IF('Monitor Data'!G956&gt;Statistics!$C$6,"YES","NO"))</f>
        <v>NO</v>
      </c>
      <c r="D956" s="23" t="str">
        <f>IF(OR('Monitor Data'!J956="",ISBLANK('Monitor Data'!J956)),"",IF('Monitor Data'!J956&gt;Statistics!$D$6,"YES","NO"))</f>
        <v>NO</v>
      </c>
      <c r="E956" s="23" t="str">
        <f>IF(OR('Monitor Data'!K956="",ISBLANK('Monitor Data'!K956)),"",IF('Monitor Data'!K956&gt;Statistics!$E$6,"YES","NO"))</f>
        <v>NO</v>
      </c>
    </row>
    <row r="957" spans="1:5" x14ac:dyDescent="0.25">
      <c r="A957" s="4">
        <v>45152</v>
      </c>
      <c r="B957" s="23" t="str">
        <f>IF(OR('Monitor Data'!D957="",ISBLANK('Monitor Data'!D957)),"",IF('Monitor Data'!D957&gt;Statistics!$B$6,"YES","NO"))</f>
        <v/>
      </c>
      <c r="C957" s="23" t="str">
        <f>IF(OR('Monitor Data'!G957="",ISBLANK('Monitor Data'!G957)),"",IF('Monitor Data'!G957&gt;Statistics!$C$6,"YES","NO"))</f>
        <v/>
      </c>
      <c r="D957" s="23" t="str">
        <f>IF(OR('Monitor Data'!J957="",ISBLANK('Monitor Data'!J957)),"",IF('Monitor Data'!J957&gt;Statistics!$D$6,"YES","NO"))</f>
        <v/>
      </c>
      <c r="E957" s="23" t="str">
        <f>IF(OR('Monitor Data'!K957="",ISBLANK('Monitor Data'!K957)),"",IF('Monitor Data'!K957&gt;Statistics!$E$6,"YES","NO"))</f>
        <v/>
      </c>
    </row>
    <row r="958" spans="1:5" x14ac:dyDescent="0.25">
      <c r="A958" s="4">
        <v>45153</v>
      </c>
      <c r="B958" s="23" t="str">
        <f>IF(OR('Monitor Data'!D958="",ISBLANK('Monitor Data'!D958)),"",IF('Monitor Data'!D958&gt;Statistics!$B$6,"YES","NO"))</f>
        <v/>
      </c>
      <c r="C958" s="23" t="str">
        <f>IF(OR('Monitor Data'!G958="",ISBLANK('Monitor Data'!G958)),"",IF('Monitor Data'!G958&gt;Statistics!$C$6,"YES","NO"))</f>
        <v/>
      </c>
      <c r="D958" s="23" t="str">
        <f>IF(OR('Monitor Data'!J958="",ISBLANK('Monitor Data'!J958)),"",IF('Monitor Data'!J958&gt;Statistics!$D$6,"YES","NO"))</f>
        <v/>
      </c>
      <c r="E958" s="23" t="str">
        <f>IF(OR('Monitor Data'!K958="",ISBLANK('Monitor Data'!K958)),"",IF('Monitor Data'!K958&gt;Statistics!$E$6,"YES","NO"))</f>
        <v/>
      </c>
    </row>
    <row r="959" spans="1:5" x14ac:dyDescent="0.25">
      <c r="A959" s="4">
        <v>45154</v>
      </c>
      <c r="B959" s="23" t="str">
        <f>IF(OR('Monitor Data'!D959="",ISBLANK('Monitor Data'!D959)),"",IF('Monitor Data'!D959&gt;Statistics!$B$6,"YES","NO"))</f>
        <v>NO</v>
      </c>
      <c r="C959" s="23" t="str">
        <f>IF(OR('Monitor Data'!G959="",ISBLANK('Monitor Data'!G959)),"",IF('Monitor Data'!G959&gt;Statistics!$C$6,"YES","NO"))</f>
        <v>NO</v>
      </c>
      <c r="D959" s="23" t="str">
        <f>IF(OR('Monitor Data'!J959="",ISBLANK('Monitor Data'!J959)),"",IF('Monitor Data'!J959&gt;Statistics!$D$6,"YES","NO"))</f>
        <v>NO</v>
      </c>
      <c r="E959" s="23" t="str">
        <f>IF(OR('Monitor Data'!K959="",ISBLANK('Monitor Data'!K959)),"",IF('Monitor Data'!K959&gt;Statistics!$E$6,"YES","NO"))</f>
        <v>NO</v>
      </c>
    </row>
    <row r="960" spans="1:5" x14ac:dyDescent="0.25">
      <c r="A960" s="4">
        <v>45155</v>
      </c>
      <c r="B960" s="23" t="str">
        <f>IF(OR('Monitor Data'!D960="",ISBLANK('Monitor Data'!D960)),"",IF('Monitor Data'!D960&gt;Statistics!$B$6,"YES","NO"))</f>
        <v/>
      </c>
      <c r="C960" s="23" t="str">
        <f>IF(OR('Monitor Data'!G960="",ISBLANK('Monitor Data'!G960)),"",IF('Monitor Data'!G960&gt;Statistics!$C$6,"YES","NO"))</f>
        <v/>
      </c>
      <c r="D960" s="23" t="str">
        <f>IF(OR('Monitor Data'!J960="",ISBLANK('Monitor Data'!J960)),"",IF('Monitor Data'!J960&gt;Statistics!$D$6,"YES","NO"))</f>
        <v/>
      </c>
      <c r="E960" s="23" t="str">
        <f>IF(OR('Monitor Data'!K960="",ISBLANK('Monitor Data'!K960)),"",IF('Monitor Data'!K960&gt;Statistics!$E$6,"YES","NO"))</f>
        <v/>
      </c>
    </row>
    <row r="961" spans="1:5" x14ac:dyDescent="0.25">
      <c r="A961" s="4">
        <v>45156</v>
      </c>
      <c r="B961" s="23" t="str">
        <f>IF(OR('Monitor Data'!D961="",ISBLANK('Monitor Data'!D961)),"",IF('Monitor Data'!D961&gt;Statistics!$B$6,"YES","NO"))</f>
        <v/>
      </c>
      <c r="C961" s="23" t="str">
        <f>IF(OR('Monitor Data'!G961="",ISBLANK('Monitor Data'!G961)),"",IF('Monitor Data'!G961&gt;Statistics!$C$6,"YES","NO"))</f>
        <v/>
      </c>
      <c r="D961" s="23" t="str">
        <f>IF(OR('Monitor Data'!J961="",ISBLANK('Monitor Data'!J961)),"",IF('Monitor Data'!J961&gt;Statistics!$D$6,"YES","NO"))</f>
        <v/>
      </c>
      <c r="E961" s="23" t="str">
        <f>IF(OR('Monitor Data'!K961="",ISBLANK('Monitor Data'!K961)),"",IF('Monitor Data'!K961&gt;Statistics!$E$6,"YES","NO"))</f>
        <v/>
      </c>
    </row>
    <row r="962" spans="1:5" x14ac:dyDescent="0.25">
      <c r="A962" s="4">
        <v>45157</v>
      </c>
      <c r="B962" s="23" t="str">
        <f>IF(OR('Monitor Data'!D962="",ISBLANK('Monitor Data'!D962)),"",IF('Monitor Data'!D962&gt;Statistics!$B$6,"YES","NO"))</f>
        <v>NO</v>
      </c>
      <c r="C962" s="23" t="str">
        <f>IF(OR('Monitor Data'!G962="",ISBLANK('Monitor Data'!G962)),"",IF('Monitor Data'!G962&gt;Statistics!$C$6,"YES","NO"))</f>
        <v>NO</v>
      </c>
      <c r="D962" s="23" t="str">
        <f>IF(OR('Monitor Data'!J962="",ISBLANK('Monitor Data'!J962)),"",IF('Monitor Data'!J962&gt;Statistics!$D$6,"YES","NO"))</f>
        <v>NO</v>
      </c>
      <c r="E962" s="23" t="str">
        <f>IF(OR('Monitor Data'!K962="",ISBLANK('Monitor Data'!K962)),"",IF('Monitor Data'!K962&gt;Statistics!$E$6,"YES","NO"))</f>
        <v>NO</v>
      </c>
    </row>
    <row r="963" spans="1:5" x14ac:dyDescent="0.25">
      <c r="A963" s="4">
        <v>45158</v>
      </c>
      <c r="B963" s="23" t="str">
        <f>IF(OR('Monitor Data'!D963="",ISBLANK('Monitor Data'!D963)),"",IF('Monitor Data'!D963&gt;Statistics!$B$6,"YES","NO"))</f>
        <v/>
      </c>
      <c r="C963" s="23" t="str">
        <f>IF(OR('Monitor Data'!G963="",ISBLANK('Monitor Data'!G963)),"",IF('Monitor Data'!G963&gt;Statistics!$C$6,"YES","NO"))</f>
        <v/>
      </c>
      <c r="D963" s="23" t="str">
        <f>IF(OR('Monitor Data'!J963="",ISBLANK('Monitor Data'!J963)),"",IF('Monitor Data'!J963&gt;Statistics!$D$6,"YES","NO"))</f>
        <v/>
      </c>
      <c r="E963" s="23" t="str">
        <f>IF(OR('Monitor Data'!K963="",ISBLANK('Monitor Data'!K963)),"",IF('Monitor Data'!K963&gt;Statistics!$E$6,"YES","NO"))</f>
        <v/>
      </c>
    </row>
    <row r="964" spans="1:5" x14ac:dyDescent="0.25">
      <c r="A964" s="4">
        <v>45159</v>
      </c>
      <c r="B964" s="23" t="str">
        <f>IF(OR('Monitor Data'!D964="",ISBLANK('Monitor Data'!D964)),"",IF('Monitor Data'!D964&gt;Statistics!$B$6,"YES","NO"))</f>
        <v/>
      </c>
      <c r="C964" s="23" t="str">
        <f>IF(OR('Monitor Data'!G964="",ISBLANK('Monitor Data'!G964)),"",IF('Monitor Data'!G964&gt;Statistics!$C$6,"YES","NO"))</f>
        <v/>
      </c>
      <c r="D964" s="23" t="str">
        <f>IF(OR('Monitor Data'!J964="",ISBLANK('Monitor Data'!J964)),"",IF('Monitor Data'!J964&gt;Statistics!$D$6,"YES","NO"))</f>
        <v/>
      </c>
      <c r="E964" s="23" t="str">
        <f>IF(OR('Monitor Data'!K964="",ISBLANK('Monitor Data'!K964)),"",IF('Monitor Data'!K964&gt;Statistics!$E$6,"YES","NO"))</f>
        <v/>
      </c>
    </row>
    <row r="965" spans="1:5" x14ac:dyDescent="0.25">
      <c r="A965" s="4">
        <v>45160</v>
      </c>
      <c r="B965" s="23" t="str">
        <f>IF(OR('Monitor Data'!D965="",ISBLANK('Monitor Data'!D965)),"",IF('Monitor Data'!D965&gt;Statistics!$B$6,"YES","NO"))</f>
        <v>NO</v>
      </c>
      <c r="C965" s="23" t="str">
        <f>IF(OR('Monitor Data'!G965="",ISBLANK('Monitor Data'!G965)),"",IF('Monitor Data'!G965&gt;Statistics!$C$6,"YES","NO"))</f>
        <v>YES</v>
      </c>
      <c r="D965" s="23" t="str">
        <f>IF(OR('Monitor Data'!J965="",ISBLANK('Monitor Data'!J965)),"",IF('Monitor Data'!J965&gt;Statistics!$D$6,"YES","NO"))</f>
        <v>NO</v>
      </c>
      <c r="E965" s="23" t="str">
        <f>IF(OR('Monitor Data'!K965="",ISBLANK('Monitor Data'!K965)),"",IF('Monitor Data'!K965&gt;Statistics!$E$6,"YES","NO"))</f>
        <v>YES</v>
      </c>
    </row>
    <row r="966" spans="1:5" x14ac:dyDescent="0.25">
      <c r="A966" s="4">
        <v>45161</v>
      </c>
      <c r="B966" s="23" t="str">
        <f>IF(OR('Monitor Data'!D966="",ISBLANK('Monitor Data'!D966)),"",IF('Monitor Data'!D966&gt;Statistics!$B$6,"YES","NO"))</f>
        <v/>
      </c>
      <c r="C966" s="23" t="str">
        <f>IF(OR('Monitor Data'!G966="",ISBLANK('Monitor Data'!G966)),"",IF('Monitor Data'!G966&gt;Statistics!$C$6,"YES","NO"))</f>
        <v/>
      </c>
      <c r="D966" s="23" t="str">
        <f>IF(OR('Monitor Data'!J966="",ISBLANK('Monitor Data'!J966)),"",IF('Monitor Data'!J966&gt;Statistics!$D$6,"YES","NO"))</f>
        <v/>
      </c>
      <c r="E966" s="23" t="str">
        <f>IF(OR('Monitor Data'!K966="",ISBLANK('Monitor Data'!K966)),"",IF('Monitor Data'!K966&gt;Statistics!$E$6,"YES","NO"))</f>
        <v/>
      </c>
    </row>
    <row r="967" spans="1:5" x14ac:dyDescent="0.25">
      <c r="A967" s="4">
        <v>45162</v>
      </c>
      <c r="B967" s="23" t="str">
        <f>IF(OR('Monitor Data'!D967="",ISBLANK('Monitor Data'!D967)),"",IF('Monitor Data'!D967&gt;Statistics!$B$6,"YES","NO"))</f>
        <v/>
      </c>
      <c r="C967" s="23" t="str">
        <f>IF(OR('Monitor Data'!G967="",ISBLANK('Monitor Data'!G967)),"",IF('Monitor Data'!G967&gt;Statistics!$C$6,"YES","NO"))</f>
        <v/>
      </c>
      <c r="D967" s="23" t="str">
        <f>IF(OR('Monitor Data'!J967="",ISBLANK('Monitor Data'!J967)),"",IF('Monitor Data'!J967&gt;Statistics!$D$6,"YES","NO"))</f>
        <v/>
      </c>
      <c r="E967" s="23" t="str">
        <f>IF(OR('Monitor Data'!K967="",ISBLANK('Monitor Data'!K967)),"",IF('Monitor Data'!K967&gt;Statistics!$E$6,"YES","NO"))</f>
        <v/>
      </c>
    </row>
    <row r="968" spans="1:5" x14ac:dyDescent="0.25">
      <c r="A968" s="4">
        <v>45163</v>
      </c>
      <c r="B968" s="23" t="str">
        <f>IF(OR('Monitor Data'!D968="",ISBLANK('Monitor Data'!D968)),"",IF('Monitor Data'!D968&gt;Statistics!$B$6,"YES","NO"))</f>
        <v/>
      </c>
      <c r="C968" s="23" t="str">
        <f>IF(OR('Monitor Data'!G968="",ISBLANK('Monitor Data'!G968)),"",IF('Monitor Data'!G968&gt;Statistics!$C$6,"YES","NO"))</f>
        <v>NO</v>
      </c>
      <c r="D968" s="23" t="str">
        <f>IF(OR('Monitor Data'!J968="",ISBLANK('Monitor Data'!J968)),"",IF('Monitor Data'!J968&gt;Statistics!$D$6,"YES","NO"))</f>
        <v>NO</v>
      </c>
      <c r="E968" s="23" t="str">
        <f>IF(OR('Monitor Data'!K968="",ISBLANK('Monitor Data'!K968)),"",IF('Monitor Data'!K968&gt;Statistics!$E$6,"YES","NO"))</f>
        <v/>
      </c>
    </row>
    <row r="969" spans="1:5" x14ac:dyDescent="0.25">
      <c r="A969" s="4">
        <v>45164</v>
      </c>
      <c r="B969" s="23" t="str">
        <f>IF(OR('Monitor Data'!D969="",ISBLANK('Monitor Data'!D969)),"",IF('Monitor Data'!D969&gt;Statistics!$B$6,"YES","NO"))</f>
        <v/>
      </c>
      <c r="C969" s="23" t="str">
        <f>IF(OR('Monitor Data'!G969="",ISBLANK('Monitor Data'!G969)),"",IF('Monitor Data'!G969&gt;Statistics!$C$6,"YES","NO"))</f>
        <v/>
      </c>
      <c r="D969" s="23" t="str">
        <f>IF(OR('Monitor Data'!J969="",ISBLANK('Monitor Data'!J969)),"",IF('Monitor Data'!J969&gt;Statistics!$D$6,"YES","NO"))</f>
        <v/>
      </c>
      <c r="E969" s="23" t="str">
        <f>IF(OR('Monitor Data'!K969="",ISBLANK('Monitor Data'!K969)),"",IF('Monitor Data'!K969&gt;Statistics!$E$6,"YES","NO"))</f>
        <v/>
      </c>
    </row>
    <row r="970" spans="1:5" x14ac:dyDescent="0.25">
      <c r="A970" s="4">
        <v>45165</v>
      </c>
      <c r="B970" s="23" t="str">
        <f>IF(OR('Monitor Data'!D970="",ISBLANK('Monitor Data'!D970)),"",IF('Monitor Data'!D970&gt;Statistics!$B$6,"YES","NO"))</f>
        <v/>
      </c>
      <c r="C970" s="23" t="str">
        <f>IF(OR('Monitor Data'!G970="",ISBLANK('Monitor Data'!G970)),"",IF('Monitor Data'!G970&gt;Statistics!$C$6,"YES","NO"))</f>
        <v/>
      </c>
      <c r="D970" s="23" t="str">
        <f>IF(OR('Monitor Data'!J970="",ISBLANK('Monitor Data'!J970)),"",IF('Monitor Data'!J970&gt;Statistics!$D$6,"YES","NO"))</f>
        <v/>
      </c>
      <c r="E970" s="23" t="str">
        <f>IF(OR('Monitor Data'!K970="",ISBLANK('Monitor Data'!K970)),"",IF('Monitor Data'!K970&gt;Statistics!$E$6,"YES","NO"))</f>
        <v/>
      </c>
    </row>
    <row r="971" spans="1:5" x14ac:dyDescent="0.25">
      <c r="A971" s="4">
        <v>45166</v>
      </c>
      <c r="B971" s="23" t="str">
        <f>IF(OR('Monitor Data'!D971="",ISBLANK('Monitor Data'!D971)),"",IF('Monitor Data'!D971&gt;Statistics!$B$6,"YES","NO"))</f>
        <v>NO</v>
      </c>
      <c r="C971" s="23" t="str">
        <f>IF(OR('Monitor Data'!G971="",ISBLANK('Monitor Data'!G971)),"",IF('Monitor Data'!G971&gt;Statistics!$C$6,"YES","NO"))</f>
        <v>NO</v>
      </c>
      <c r="D971" s="23" t="str">
        <f>IF(OR('Monitor Data'!J971="",ISBLANK('Monitor Data'!J971)),"",IF('Monitor Data'!J971&gt;Statistics!$D$6,"YES","NO"))</f>
        <v>NO</v>
      </c>
      <c r="E971" s="23" t="str">
        <f>IF(OR('Monitor Data'!K971="",ISBLANK('Monitor Data'!K971)),"",IF('Monitor Data'!K971&gt;Statistics!$E$6,"YES","NO"))</f>
        <v/>
      </c>
    </row>
    <row r="972" spans="1:5" x14ac:dyDescent="0.25">
      <c r="A972" s="4">
        <v>45167</v>
      </c>
      <c r="B972" s="23" t="str">
        <f>IF(OR('Monitor Data'!D972="",ISBLANK('Monitor Data'!D972)),"",IF('Monitor Data'!D972&gt;Statistics!$B$6,"YES","NO"))</f>
        <v/>
      </c>
      <c r="C972" s="23" t="str">
        <f>IF(OR('Monitor Data'!G972="",ISBLANK('Monitor Data'!G972)),"",IF('Monitor Data'!G972&gt;Statistics!$C$6,"YES","NO"))</f>
        <v/>
      </c>
      <c r="D972" s="23" t="str">
        <f>IF(OR('Monitor Data'!J972="",ISBLANK('Monitor Data'!J972)),"",IF('Monitor Data'!J972&gt;Statistics!$D$6,"YES","NO"))</f>
        <v/>
      </c>
      <c r="E972" s="23" t="str">
        <f>IF(OR('Monitor Data'!K972="",ISBLANK('Monitor Data'!K972)),"",IF('Monitor Data'!K972&gt;Statistics!$E$6,"YES","NO"))</f>
        <v/>
      </c>
    </row>
    <row r="973" spans="1:5" x14ac:dyDescent="0.25">
      <c r="A973" s="4">
        <v>45168</v>
      </c>
      <c r="B973" s="23" t="str">
        <f>IF(OR('Monitor Data'!D973="",ISBLANK('Monitor Data'!D973)),"",IF('Monitor Data'!D973&gt;Statistics!$B$6,"YES","NO"))</f>
        <v/>
      </c>
      <c r="C973" s="23" t="str">
        <f>IF(OR('Monitor Data'!G973="",ISBLANK('Monitor Data'!G973)),"",IF('Monitor Data'!G973&gt;Statistics!$C$6,"YES","NO"))</f>
        <v/>
      </c>
      <c r="D973" s="23" t="str">
        <f>IF(OR('Monitor Data'!J973="",ISBLANK('Monitor Data'!J973)),"",IF('Monitor Data'!J973&gt;Statistics!$D$6,"YES","NO"))</f>
        <v/>
      </c>
      <c r="E973" s="23" t="str">
        <f>IF(OR('Monitor Data'!K973="",ISBLANK('Monitor Data'!K973)),"",IF('Monitor Data'!K973&gt;Statistics!$E$6,"YES","NO"))</f>
        <v>YES</v>
      </c>
    </row>
    <row r="974" spans="1:5" x14ac:dyDescent="0.25">
      <c r="A974" s="4">
        <v>45169</v>
      </c>
      <c r="B974" s="23" t="str">
        <f>IF(OR('Monitor Data'!D974="",ISBLANK('Monitor Data'!D974)),"",IF('Monitor Data'!D974&gt;Statistics!$B$6,"YES","NO"))</f>
        <v>NO</v>
      </c>
      <c r="C974" s="23" t="str">
        <f>IF(OR('Monitor Data'!G974="",ISBLANK('Monitor Data'!G974)),"",IF('Monitor Data'!G974&gt;Statistics!$C$6,"YES","NO"))</f>
        <v>NO</v>
      </c>
      <c r="D974" s="23" t="str">
        <f>IF(OR('Monitor Data'!J974="",ISBLANK('Monitor Data'!J974)),"",IF('Monitor Data'!J974&gt;Statistics!$D$6,"YES","NO"))</f>
        <v>NO</v>
      </c>
      <c r="E974" s="23" t="str">
        <f>IF(OR('Monitor Data'!K974="",ISBLANK('Monitor Data'!K974)),"",IF('Monitor Data'!K974&gt;Statistics!$E$6,"YES","NO"))</f>
        <v>NO</v>
      </c>
    </row>
    <row r="975" spans="1:5" x14ac:dyDescent="0.25">
      <c r="A975" s="4">
        <v>45170</v>
      </c>
      <c r="B975" s="23" t="str">
        <f>IF(OR('Monitor Data'!D975="",ISBLANK('Monitor Data'!D975)),"",IF('Monitor Data'!D975&gt;Statistics!$B$6,"YES","NO"))</f>
        <v/>
      </c>
      <c r="C975" s="23" t="str">
        <f>IF(OR('Monitor Data'!G975="",ISBLANK('Monitor Data'!G975)),"",IF('Monitor Data'!G975&gt;Statistics!$C$6,"YES","NO"))</f>
        <v/>
      </c>
      <c r="D975" s="23" t="str">
        <f>IF(OR('Monitor Data'!J975="",ISBLANK('Monitor Data'!J975)),"",IF('Monitor Data'!J975&gt;Statistics!$D$6,"YES","NO"))</f>
        <v/>
      </c>
      <c r="E975" s="23" t="str">
        <f>IF(OR('Monitor Data'!K975="",ISBLANK('Monitor Data'!K975)),"",IF('Monitor Data'!K975&gt;Statistics!$E$6,"YES","NO"))</f>
        <v>NO</v>
      </c>
    </row>
    <row r="976" spans="1:5" x14ac:dyDescent="0.25">
      <c r="A976" s="4">
        <v>45171</v>
      </c>
      <c r="B976" s="23" t="str">
        <f>IF(OR('Monitor Data'!D976="",ISBLANK('Monitor Data'!D976)),"",IF('Monitor Data'!D976&gt;Statistics!$B$6,"YES","NO"))</f>
        <v/>
      </c>
      <c r="C976" s="23" t="str">
        <f>IF(OR('Monitor Data'!G976="",ISBLANK('Monitor Data'!G976)),"",IF('Monitor Data'!G976&gt;Statistics!$C$6,"YES","NO"))</f>
        <v/>
      </c>
      <c r="D976" s="23" t="str">
        <f>IF(OR('Monitor Data'!J976="",ISBLANK('Monitor Data'!J976)),"",IF('Monitor Data'!J976&gt;Statistics!$D$6,"YES","NO"))</f>
        <v/>
      </c>
      <c r="E976" s="23" t="str">
        <f>IF(OR('Monitor Data'!K976="",ISBLANK('Monitor Data'!K976)),"",IF('Monitor Data'!K976&gt;Statistics!$E$6,"YES","NO"))</f>
        <v/>
      </c>
    </row>
    <row r="977" spans="1:5" x14ac:dyDescent="0.25">
      <c r="A977" s="4">
        <v>45172</v>
      </c>
      <c r="B977" s="23" t="str">
        <f>IF(OR('Monitor Data'!D977="",ISBLANK('Monitor Data'!D977)),"",IF('Monitor Data'!D977&gt;Statistics!$B$6,"YES","NO"))</f>
        <v>NO</v>
      </c>
      <c r="C977" s="23" t="str">
        <f>IF(OR('Monitor Data'!G977="",ISBLANK('Monitor Data'!G977)),"",IF('Monitor Data'!G977&gt;Statistics!$C$6,"YES","NO"))</f>
        <v>NO</v>
      </c>
      <c r="D977" s="23" t="str">
        <f>IF(OR('Monitor Data'!J977="",ISBLANK('Monitor Data'!J977)),"",IF('Monitor Data'!J977&gt;Statistics!$D$6,"YES","NO"))</f>
        <v>NO</v>
      </c>
      <c r="E977" s="23" t="str">
        <f>IF(OR('Monitor Data'!K977="",ISBLANK('Monitor Data'!K977)),"",IF('Monitor Data'!K977&gt;Statistics!$E$6,"YES","NO"))</f>
        <v/>
      </c>
    </row>
    <row r="978" spans="1:5" x14ac:dyDescent="0.25">
      <c r="A978" s="4">
        <v>45173</v>
      </c>
      <c r="B978" s="23" t="str">
        <f>IF(OR('Monitor Data'!D978="",ISBLANK('Monitor Data'!D978)),"",IF('Monitor Data'!D978&gt;Statistics!$B$6,"YES","NO"))</f>
        <v/>
      </c>
      <c r="C978" s="23" t="str">
        <f>IF(OR('Monitor Data'!G978="",ISBLANK('Monitor Data'!G978)),"",IF('Monitor Data'!G978&gt;Statistics!$C$6,"YES","NO"))</f>
        <v/>
      </c>
      <c r="D978" s="23" t="str">
        <f>IF(OR('Monitor Data'!J978="",ISBLANK('Monitor Data'!J978)),"",IF('Monitor Data'!J978&gt;Statistics!$D$6,"YES","NO"))</f>
        <v/>
      </c>
      <c r="E978" s="23" t="str">
        <f>IF(OR('Monitor Data'!K978="",ISBLANK('Monitor Data'!K978)),"",IF('Monitor Data'!K978&gt;Statistics!$E$6,"YES","NO"))</f>
        <v/>
      </c>
    </row>
    <row r="979" spans="1:5" x14ac:dyDescent="0.25">
      <c r="A979" s="4">
        <v>45174</v>
      </c>
      <c r="B979" s="23" t="str">
        <f>IF(OR('Monitor Data'!D979="",ISBLANK('Monitor Data'!D979)),"",IF('Monitor Data'!D979&gt;Statistics!$B$6,"YES","NO"))</f>
        <v/>
      </c>
      <c r="C979" s="23" t="str">
        <f>IF(OR('Monitor Data'!G979="",ISBLANK('Monitor Data'!G979)),"",IF('Monitor Data'!G979&gt;Statistics!$C$6,"YES","NO"))</f>
        <v/>
      </c>
      <c r="D979" s="23" t="str">
        <f>IF(OR('Monitor Data'!J979="",ISBLANK('Monitor Data'!J979)),"",IF('Monitor Data'!J979&gt;Statistics!$D$6,"YES","NO"))</f>
        <v/>
      </c>
      <c r="E979" s="23" t="str">
        <f>IF(OR('Monitor Data'!K979="",ISBLANK('Monitor Data'!K979)),"",IF('Monitor Data'!K979&gt;Statistics!$E$6,"YES","NO"))</f>
        <v/>
      </c>
    </row>
    <row r="980" spans="1:5" x14ac:dyDescent="0.25">
      <c r="A980" s="4">
        <v>45175</v>
      </c>
      <c r="B980" s="23" t="str">
        <f>IF(OR('Monitor Data'!D980="",ISBLANK('Monitor Data'!D980)),"",IF('Monitor Data'!D980&gt;Statistics!$B$6,"YES","NO"))</f>
        <v>NO</v>
      </c>
      <c r="C980" s="23" t="str">
        <f>IF(OR('Monitor Data'!G980="",ISBLANK('Monitor Data'!G980)),"",IF('Monitor Data'!G980&gt;Statistics!$C$6,"YES","NO"))</f>
        <v>YES</v>
      </c>
      <c r="D980" s="23" t="str">
        <f>IF(OR('Monitor Data'!J980="",ISBLANK('Monitor Data'!J980)),"",IF('Monitor Data'!J980&gt;Statistics!$D$6,"YES","NO"))</f>
        <v>YES</v>
      </c>
      <c r="E980" s="23" t="str">
        <f>IF(OR('Monitor Data'!K980="",ISBLANK('Monitor Data'!K980)),"",IF('Monitor Data'!K980&gt;Statistics!$E$6,"YES","NO"))</f>
        <v>YES</v>
      </c>
    </row>
    <row r="981" spans="1:5" x14ac:dyDescent="0.25">
      <c r="A981" s="4">
        <v>45176</v>
      </c>
      <c r="B981" s="23" t="str">
        <f>IF(OR('Monitor Data'!D981="",ISBLANK('Monitor Data'!D981)),"",IF('Monitor Data'!D981&gt;Statistics!$B$6,"YES","NO"))</f>
        <v/>
      </c>
      <c r="C981" s="23" t="str">
        <f>IF(OR('Monitor Data'!G981="",ISBLANK('Monitor Data'!G981)),"",IF('Monitor Data'!G981&gt;Statistics!$C$6,"YES","NO"))</f>
        <v/>
      </c>
      <c r="D981" s="23" t="str">
        <f>IF(OR('Monitor Data'!J981="",ISBLANK('Monitor Data'!J981)),"",IF('Monitor Data'!J981&gt;Statistics!$D$6,"YES","NO"))</f>
        <v/>
      </c>
      <c r="E981" s="23" t="str">
        <f>IF(OR('Monitor Data'!K981="",ISBLANK('Monitor Data'!K981)),"",IF('Monitor Data'!K981&gt;Statistics!$E$6,"YES","NO"))</f>
        <v/>
      </c>
    </row>
    <row r="982" spans="1:5" x14ac:dyDescent="0.25">
      <c r="A982" s="4">
        <v>45177</v>
      </c>
      <c r="B982" s="23" t="str">
        <f>IF(OR('Monitor Data'!D982="",ISBLANK('Monitor Data'!D982)),"",IF('Monitor Data'!D982&gt;Statistics!$B$6,"YES","NO"))</f>
        <v/>
      </c>
      <c r="C982" s="23" t="str">
        <f>IF(OR('Monitor Data'!G982="",ISBLANK('Monitor Data'!G982)),"",IF('Monitor Data'!G982&gt;Statistics!$C$6,"YES","NO"))</f>
        <v/>
      </c>
      <c r="D982" s="23" t="str">
        <f>IF(OR('Monitor Data'!J982="",ISBLANK('Monitor Data'!J982)),"",IF('Monitor Data'!J982&gt;Statistics!$D$6,"YES","NO"))</f>
        <v/>
      </c>
      <c r="E982" s="23" t="str">
        <f>IF(OR('Monitor Data'!K982="",ISBLANK('Monitor Data'!K982)),"",IF('Monitor Data'!K982&gt;Statistics!$E$6,"YES","NO"))</f>
        <v/>
      </c>
    </row>
    <row r="983" spans="1:5" x14ac:dyDescent="0.25">
      <c r="A983" s="4">
        <v>45178</v>
      </c>
      <c r="B983" s="23" t="str">
        <f>IF(OR('Monitor Data'!D983="",ISBLANK('Monitor Data'!D983)),"",IF('Monitor Data'!D983&gt;Statistics!$B$6,"YES","NO"))</f>
        <v>NO</v>
      </c>
      <c r="C983" s="23" t="str">
        <f>IF(OR('Monitor Data'!G983="",ISBLANK('Monitor Data'!G983)),"",IF('Monitor Data'!G983&gt;Statistics!$C$6,"YES","NO"))</f>
        <v>NO</v>
      </c>
      <c r="D983" s="23" t="str">
        <f>IF(OR('Monitor Data'!J983="",ISBLANK('Monitor Data'!J983)),"",IF('Monitor Data'!J983&gt;Statistics!$D$6,"YES","NO"))</f>
        <v>NO</v>
      </c>
      <c r="E983" s="23" t="str">
        <f>IF(OR('Monitor Data'!K983="",ISBLANK('Monitor Data'!K983)),"",IF('Monitor Data'!K983&gt;Statistics!$E$6,"YES","NO"))</f>
        <v>NO</v>
      </c>
    </row>
    <row r="984" spans="1:5" x14ac:dyDescent="0.25">
      <c r="A984" s="4">
        <v>45179</v>
      </c>
      <c r="B984" s="23" t="str">
        <f>IF(OR('Monitor Data'!D984="",ISBLANK('Monitor Data'!D984)),"",IF('Monitor Data'!D984&gt;Statistics!$B$6,"YES","NO"))</f>
        <v/>
      </c>
      <c r="C984" s="23" t="str">
        <f>IF(OR('Monitor Data'!G984="",ISBLANK('Monitor Data'!G984)),"",IF('Monitor Data'!G984&gt;Statistics!$C$6,"YES","NO"))</f>
        <v/>
      </c>
      <c r="D984" s="23" t="str">
        <f>IF(OR('Monitor Data'!J984="",ISBLANK('Monitor Data'!J984)),"",IF('Monitor Data'!J984&gt;Statistics!$D$6,"YES","NO"))</f>
        <v/>
      </c>
      <c r="E984" s="23" t="str">
        <f>IF(OR('Monitor Data'!K984="",ISBLANK('Monitor Data'!K984)),"",IF('Monitor Data'!K984&gt;Statistics!$E$6,"YES","NO"))</f>
        <v>NO</v>
      </c>
    </row>
    <row r="985" spans="1:5" x14ac:dyDescent="0.25">
      <c r="A985" s="4">
        <v>45180</v>
      </c>
      <c r="B985" s="23" t="str">
        <f>IF(OR('Monitor Data'!D985="",ISBLANK('Monitor Data'!D985)),"",IF('Monitor Data'!D985&gt;Statistics!$B$6,"YES","NO"))</f>
        <v/>
      </c>
      <c r="C985" s="23" t="str">
        <f>IF(OR('Monitor Data'!G985="",ISBLANK('Monitor Data'!G985)),"",IF('Monitor Data'!G985&gt;Statistics!$C$6,"YES","NO"))</f>
        <v/>
      </c>
      <c r="D985" s="23" t="str">
        <f>IF(OR('Monitor Data'!J985="",ISBLANK('Monitor Data'!J985)),"",IF('Monitor Data'!J985&gt;Statistics!$D$6,"YES","NO"))</f>
        <v/>
      </c>
      <c r="E985" s="23" t="str">
        <f>IF(OR('Monitor Data'!K985="",ISBLANK('Monitor Data'!K985)),"",IF('Monitor Data'!K985&gt;Statistics!$E$6,"YES","NO"))</f>
        <v/>
      </c>
    </row>
    <row r="986" spans="1:5" x14ac:dyDescent="0.25">
      <c r="A986" s="4">
        <v>45181</v>
      </c>
      <c r="B986" s="23" t="str">
        <f>IF(OR('Monitor Data'!D986="",ISBLANK('Monitor Data'!D986)),"",IF('Monitor Data'!D986&gt;Statistics!$B$6,"YES","NO"))</f>
        <v>NO</v>
      </c>
      <c r="C986" s="23" t="str">
        <f>IF(OR('Monitor Data'!G986="",ISBLANK('Monitor Data'!G986)),"",IF('Monitor Data'!G986&gt;Statistics!$C$6,"YES","NO"))</f>
        <v>NO</v>
      </c>
      <c r="D986" s="23" t="str">
        <f>IF(OR('Monitor Data'!J986="",ISBLANK('Monitor Data'!J986)),"",IF('Monitor Data'!J986&gt;Statistics!$D$6,"YES","NO"))</f>
        <v>NO</v>
      </c>
      <c r="E986" s="23" t="str">
        <f>IF(OR('Monitor Data'!K986="",ISBLANK('Monitor Data'!K986)),"",IF('Monitor Data'!K986&gt;Statistics!$E$6,"YES","NO"))</f>
        <v>NO</v>
      </c>
    </row>
    <row r="987" spans="1:5" x14ac:dyDescent="0.25">
      <c r="A987" s="4">
        <v>45182</v>
      </c>
      <c r="B987" s="23" t="str">
        <f>IF(OR('Monitor Data'!D987="",ISBLANK('Monitor Data'!D987)),"",IF('Monitor Data'!D987&gt;Statistics!$B$6,"YES","NO"))</f>
        <v/>
      </c>
      <c r="C987" s="23" t="str">
        <f>IF(OR('Monitor Data'!G987="",ISBLANK('Monitor Data'!G987)),"",IF('Monitor Data'!G987&gt;Statistics!$C$6,"YES","NO"))</f>
        <v/>
      </c>
      <c r="D987" s="23" t="str">
        <f>IF(OR('Monitor Data'!J987="",ISBLANK('Monitor Data'!J987)),"",IF('Monitor Data'!J987&gt;Statistics!$D$6,"YES","NO"))</f>
        <v/>
      </c>
      <c r="E987" s="23" t="str">
        <f>IF(OR('Monitor Data'!K987="",ISBLANK('Monitor Data'!K987)),"",IF('Monitor Data'!K987&gt;Statistics!$E$6,"YES","NO"))</f>
        <v/>
      </c>
    </row>
    <row r="988" spans="1:5" x14ac:dyDescent="0.25">
      <c r="A988" s="4">
        <v>45183</v>
      </c>
      <c r="B988" s="23" t="str">
        <f>IF(OR('Monitor Data'!D988="",ISBLANK('Monitor Data'!D988)),"",IF('Monitor Data'!D988&gt;Statistics!$B$6,"YES","NO"))</f>
        <v/>
      </c>
      <c r="C988" s="23" t="str">
        <f>IF(OR('Monitor Data'!G988="",ISBLANK('Monitor Data'!G988)),"",IF('Monitor Data'!G988&gt;Statistics!$C$6,"YES","NO"))</f>
        <v/>
      </c>
      <c r="D988" s="23" t="str">
        <f>IF(OR('Monitor Data'!J988="",ISBLANK('Monitor Data'!J988)),"",IF('Monitor Data'!J988&gt;Statistics!$D$6,"YES","NO"))</f>
        <v/>
      </c>
      <c r="E988" s="23" t="str">
        <f>IF(OR('Monitor Data'!K988="",ISBLANK('Monitor Data'!K988)),"",IF('Monitor Data'!K988&gt;Statistics!$E$6,"YES","NO"))</f>
        <v/>
      </c>
    </row>
    <row r="989" spans="1:5" x14ac:dyDescent="0.25">
      <c r="A989" s="4">
        <v>45184</v>
      </c>
      <c r="B989" s="23" t="str">
        <f>IF(OR('Monitor Data'!D989="",ISBLANK('Monitor Data'!D989)),"",IF('Monitor Data'!D989&gt;Statistics!$B$6,"YES","NO"))</f>
        <v>NO</v>
      </c>
      <c r="C989" s="23" t="str">
        <f>IF(OR('Monitor Data'!G989="",ISBLANK('Monitor Data'!G989)),"",IF('Monitor Data'!G989&gt;Statistics!$C$6,"YES","NO"))</f>
        <v>NO</v>
      </c>
      <c r="D989" s="23" t="str">
        <f>IF(OR('Monitor Data'!J989="",ISBLANK('Monitor Data'!J989)),"",IF('Monitor Data'!J989&gt;Statistics!$D$6,"YES","NO"))</f>
        <v>NO</v>
      </c>
      <c r="E989" s="23" t="str">
        <f>IF(OR('Monitor Data'!K989="",ISBLANK('Monitor Data'!K989)),"",IF('Monitor Data'!K989&gt;Statistics!$E$6,"YES","NO"))</f>
        <v>NO</v>
      </c>
    </row>
    <row r="990" spans="1:5" x14ac:dyDescent="0.25">
      <c r="A990" s="4">
        <v>45185</v>
      </c>
      <c r="B990" s="23" t="str">
        <f>IF(OR('Monitor Data'!D990="",ISBLANK('Monitor Data'!D990)),"",IF('Monitor Data'!D990&gt;Statistics!$B$6,"YES","NO"))</f>
        <v/>
      </c>
      <c r="C990" s="23" t="str">
        <f>IF(OR('Monitor Data'!G990="",ISBLANK('Monitor Data'!G990)),"",IF('Monitor Data'!G990&gt;Statistics!$C$6,"YES","NO"))</f>
        <v/>
      </c>
      <c r="D990" s="23" t="str">
        <f>IF(OR('Monitor Data'!J990="",ISBLANK('Monitor Data'!J990)),"",IF('Monitor Data'!J990&gt;Statistics!$D$6,"YES","NO"))</f>
        <v/>
      </c>
      <c r="E990" s="23" t="str">
        <f>IF(OR('Monitor Data'!K990="",ISBLANK('Monitor Data'!K990)),"",IF('Monitor Data'!K990&gt;Statistics!$E$6,"YES","NO"))</f>
        <v/>
      </c>
    </row>
    <row r="991" spans="1:5" x14ac:dyDescent="0.25">
      <c r="A991" s="4">
        <v>45186</v>
      </c>
      <c r="B991" s="23" t="str">
        <f>IF(OR('Monitor Data'!D991="",ISBLANK('Monitor Data'!D991)),"",IF('Monitor Data'!D991&gt;Statistics!$B$6,"YES","NO"))</f>
        <v/>
      </c>
      <c r="C991" s="23" t="str">
        <f>IF(OR('Monitor Data'!G991="",ISBLANK('Monitor Data'!G991)),"",IF('Monitor Data'!G991&gt;Statistics!$C$6,"YES","NO"))</f>
        <v/>
      </c>
      <c r="D991" s="23" t="str">
        <f>IF(OR('Monitor Data'!J991="",ISBLANK('Monitor Data'!J991)),"",IF('Monitor Data'!J991&gt;Statistics!$D$6,"YES","NO"))</f>
        <v/>
      </c>
      <c r="E991" s="23" t="str">
        <f>IF(OR('Monitor Data'!K991="",ISBLANK('Monitor Data'!K991)),"",IF('Monitor Data'!K991&gt;Statistics!$E$6,"YES","NO"))</f>
        <v/>
      </c>
    </row>
    <row r="992" spans="1:5" x14ac:dyDescent="0.25">
      <c r="A992" s="4">
        <v>45187</v>
      </c>
      <c r="B992" s="23" t="str">
        <f>IF(OR('Monitor Data'!D992="",ISBLANK('Monitor Data'!D992)),"",IF('Monitor Data'!D992&gt;Statistics!$B$6,"YES","NO"))</f>
        <v>NO</v>
      </c>
      <c r="C992" s="23" t="str">
        <f>IF(OR('Monitor Data'!G992="",ISBLANK('Monitor Data'!G992)),"",IF('Monitor Data'!G992&gt;Statistics!$C$6,"YES","NO"))</f>
        <v>NO</v>
      </c>
      <c r="D992" s="23" t="str">
        <f>IF(OR('Monitor Data'!J992="",ISBLANK('Monitor Data'!J992)),"",IF('Monitor Data'!J992&gt;Statistics!$D$6,"YES","NO"))</f>
        <v>NO</v>
      </c>
      <c r="E992" s="23" t="str">
        <f>IF(OR('Monitor Data'!K992="",ISBLANK('Monitor Data'!K992)),"",IF('Monitor Data'!K992&gt;Statistics!$E$6,"YES","NO"))</f>
        <v>NO</v>
      </c>
    </row>
    <row r="993" spans="1:5" x14ac:dyDescent="0.25">
      <c r="A993" s="4">
        <v>45188</v>
      </c>
      <c r="B993" s="23" t="str">
        <f>IF(OR('Monitor Data'!D993="",ISBLANK('Monitor Data'!D993)),"",IF('Monitor Data'!D993&gt;Statistics!$B$6,"YES","NO"))</f>
        <v/>
      </c>
      <c r="C993" s="23" t="str">
        <f>IF(OR('Monitor Data'!G993="",ISBLANK('Monitor Data'!G993)),"",IF('Monitor Data'!G993&gt;Statistics!$C$6,"YES","NO"))</f>
        <v/>
      </c>
      <c r="D993" s="23" t="str">
        <f>IF(OR('Monitor Data'!J993="",ISBLANK('Monitor Data'!J993)),"",IF('Monitor Data'!J993&gt;Statistics!$D$6,"YES","NO"))</f>
        <v/>
      </c>
      <c r="E993" s="23" t="str">
        <f>IF(OR('Monitor Data'!K993="",ISBLANK('Monitor Data'!K993)),"",IF('Monitor Data'!K993&gt;Statistics!$E$6,"YES","NO"))</f>
        <v/>
      </c>
    </row>
    <row r="994" spans="1:5" x14ac:dyDescent="0.25">
      <c r="A994" s="4">
        <v>45189</v>
      </c>
      <c r="B994" s="23" t="str">
        <f>IF(OR('Monitor Data'!D994="",ISBLANK('Monitor Data'!D994)),"",IF('Monitor Data'!D994&gt;Statistics!$B$6,"YES","NO"))</f>
        <v/>
      </c>
      <c r="C994" s="23" t="str">
        <f>IF(OR('Monitor Data'!G994="",ISBLANK('Monitor Data'!G994)),"",IF('Monitor Data'!G994&gt;Statistics!$C$6,"YES","NO"))</f>
        <v/>
      </c>
      <c r="D994" s="23" t="str">
        <f>IF(OR('Monitor Data'!J994="",ISBLANK('Monitor Data'!J994)),"",IF('Monitor Data'!J994&gt;Statistics!$D$6,"YES","NO"))</f>
        <v/>
      </c>
      <c r="E994" s="23" t="str">
        <f>IF(OR('Monitor Data'!K994="",ISBLANK('Monitor Data'!K994)),"",IF('Monitor Data'!K994&gt;Statistics!$E$6,"YES","NO"))</f>
        <v/>
      </c>
    </row>
    <row r="995" spans="1:5" x14ac:dyDescent="0.25">
      <c r="A995" s="4">
        <v>45190</v>
      </c>
      <c r="B995" s="23" t="str">
        <f>IF(OR('Monitor Data'!D995="",ISBLANK('Monitor Data'!D995)),"",IF('Monitor Data'!D995&gt;Statistics!$B$6,"YES","NO"))</f>
        <v>NO</v>
      </c>
      <c r="C995" s="23" t="str">
        <f>IF(OR('Monitor Data'!G995="",ISBLANK('Monitor Data'!G995)),"",IF('Monitor Data'!G995&gt;Statistics!$C$6,"YES","NO"))</f>
        <v>NO</v>
      </c>
      <c r="D995" s="23" t="str">
        <f>IF(OR('Monitor Data'!J995="",ISBLANK('Monitor Data'!J995)),"",IF('Monitor Data'!J995&gt;Statistics!$D$6,"YES","NO"))</f>
        <v>NO</v>
      </c>
      <c r="E995" s="23" t="str">
        <f>IF(OR('Monitor Data'!K995="",ISBLANK('Monitor Data'!K995)),"",IF('Monitor Data'!K995&gt;Statistics!$E$6,"YES","NO"))</f>
        <v>NO</v>
      </c>
    </row>
    <row r="996" spans="1:5" x14ac:dyDescent="0.25">
      <c r="A996" s="4">
        <v>45191</v>
      </c>
      <c r="B996" s="23" t="str">
        <f>IF(OR('Monitor Data'!D996="",ISBLANK('Monitor Data'!D996)),"",IF('Monitor Data'!D996&gt;Statistics!$B$6,"YES","NO"))</f>
        <v/>
      </c>
      <c r="C996" s="23" t="str">
        <f>IF(OR('Monitor Data'!G996="",ISBLANK('Monitor Data'!G996)),"",IF('Monitor Data'!G996&gt;Statistics!$C$6,"YES","NO"))</f>
        <v/>
      </c>
      <c r="D996" s="23" t="str">
        <f>IF(OR('Monitor Data'!J996="",ISBLANK('Monitor Data'!J996)),"",IF('Monitor Data'!J996&gt;Statistics!$D$6,"YES","NO"))</f>
        <v/>
      </c>
      <c r="E996" s="23" t="str">
        <f>IF(OR('Monitor Data'!K996="",ISBLANK('Monitor Data'!K996)),"",IF('Monitor Data'!K996&gt;Statistics!$E$6,"YES","NO"))</f>
        <v/>
      </c>
    </row>
    <row r="997" spans="1:5" x14ac:dyDescent="0.25">
      <c r="A997" s="4">
        <v>45192</v>
      </c>
      <c r="B997" s="23" t="str">
        <f>IF(OR('Monitor Data'!D997="",ISBLANK('Monitor Data'!D997)),"",IF('Monitor Data'!D997&gt;Statistics!$B$6,"YES","NO"))</f>
        <v/>
      </c>
      <c r="C997" s="23" t="str">
        <f>IF(OR('Monitor Data'!G997="",ISBLANK('Monitor Data'!G997)),"",IF('Monitor Data'!G997&gt;Statistics!$C$6,"YES","NO"))</f>
        <v/>
      </c>
      <c r="D997" s="23" t="str">
        <f>IF(OR('Monitor Data'!J997="",ISBLANK('Monitor Data'!J997)),"",IF('Monitor Data'!J997&gt;Statistics!$D$6,"YES","NO"))</f>
        <v/>
      </c>
      <c r="E997" s="23" t="str">
        <f>IF(OR('Monitor Data'!K997="",ISBLANK('Monitor Data'!K997)),"",IF('Monitor Data'!K997&gt;Statistics!$E$6,"YES","NO"))</f>
        <v/>
      </c>
    </row>
    <row r="998" spans="1:5" x14ac:dyDescent="0.25">
      <c r="A998" s="4">
        <v>45193</v>
      </c>
      <c r="B998" s="23" t="str">
        <f>IF(OR('Monitor Data'!D998="",ISBLANK('Monitor Data'!D998)),"",IF('Monitor Data'!D998&gt;Statistics!$B$6,"YES","NO"))</f>
        <v>NO</v>
      </c>
      <c r="C998" s="23" t="str">
        <f>IF(OR('Monitor Data'!G998="",ISBLANK('Monitor Data'!G998)),"",IF('Monitor Data'!G998&gt;Statistics!$C$6,"YES","NO"))</f>
        <v>NO</v>
      </c>
      <c r="D998" s="23" t="str">
        <f>IF(OR('Monitor Data'!J998="",ISBLANK('Monitor Data'!J998)),"",IF('Monitor Data'!J998&gt;Statistics!$D$6,"YES","NO"))</f>
        <v>NO</v>
      </c>
      <c r="E998" s="23" t="str">
        <f>IF(OR('Monitor Data'!K998="",ISBLANK('Monitor Data'!K998)),"",IF('Monitor Data'!K998&gt;Statistics!$E$6,"YES","NO"))</f>
        <v>NO</v>
      </c>
    </row>
    <row r="999" spans="1:5" x14ac:dyDescent="0.25">
      <c r="A999" s="4">
        <v>45194</v>
      </c>
      <c r="B999" s="23" t="str">
        <f>IF(OR('Monitor Data'!D999="",ISBLANK('Monitor Data'!D999)),"",IF('Monitor Data'!D999&gt;Statistics!$B$6,"YES","NO"))</f>
        <v/>
      </c>
      <c r="C999" s="23" t="str">
        <f>IF(OR('Monitor Data'!G999="",ISBLANK('Monitor Data'!G999)),"",IF('Monitor Data'!G999&gt;Statistics!$C$6,"YES","NO"))</f>
        <v/>
      </c>
      <c r="D999" s="23" t="str">
        <f>IF(OR('Monitor Data'!J999="",ISBLANK('Monitor Data'!J999)),"",IF('Monitor Data'!J999&gt;Statistics!$D$6,"YES","NO"))</f>
        <v/>
      </c>
      <c r="E999" s="23" t="str">
        <f>IF(OR('Monitor Data'!K999="",ISBLANK('Monitor Data'!K999)),"",IF('Monitor Data'!K999&gt;Statistics!$E$6,"YES","NO"))</f>
        <v/>
      </c>
    </row>
    <row r="1000" spans="1:5" x14ac:dyDescent="0.25">
      <c r="A1000" s="4">
        <v>45195</v>
      </c>
      <c r="B1000" s="23" t="str">
        <f>IF(OR('Monitor Data'!D1000="",ISBLANK('Monitor Data'!D1000)),"",IF('Monitor Data'!D1000&gt;Statistics!$B$6,"YES","NO"))</f>
        <v/>
      </c>
      <c r="C1000" s="23" t="str">
        <f>IF(OR('Monitor Data'!G1000="",ISBLANK('Monitor Data'!G1000)),"",IF('Monitor Data'!G1000&gt;Statistics!$C$6,"YES","NO"))</f>
        <v/>
      </c>
      <c r="D1000" s="23" t="str">
        <f>IF(OR('Monitor Data'!J1000="",ISBLANK('Monitor Data'!J1000)),"",IF('Monitor Data'!J1000&gt;Statistics!$D$6,"YES","NO"))</f>
        <v/>
      </c>
      <c r="E1000" s="23" t="str">
        <f>IF(OR('Monitor Data'!K1000="",ISBLANK('Monitor Data'!K1000)),"",IF('Monitor Data'!K1000&gt;Statistics!$E$6,"YES","NO"))</f>
        <v/>
      </c>
    </row>
    <row r="1001" spans="1:5" x14ac:dyDescent="0.25">
      <c r="A1001" s="4">
        <v>45196</v>
      </c>
      <c r="B1001" s="23" t="str">
        <f>IF(OR('Monitor Data'!D1001="",ISBLANK('Monitor Data'!D1001)),"",IF('Monitor Data'!D1001&gt;Statistics!$B$6,"YES","NO"))</f>
        <v>NO</v>
      </c>
      <c r="C1001" s="23" t="str">
        <f>IF(OR('Monitor Data'!G1001="",ISBLANK('Monitor Data'!G1001)),"",IF('Monitor Data'!G1001&gt;Statistics!$C$6,"YES","NO"))</f>
        <v>NO</v>
      </c>
      <c r="D1001" s="23" t="str">
        <f>IF(OR('Monitor Data'!J1001="",ISBLANK('Monitor Data'!J1001)),"",IF('Monitor Data'!J1001&gt;Statistics!$D$6,"YES","NO"))</f>
        <v>NO</v>
      </c>
      <c r="E1001" s="23" t="str">
        <f>IF(OR('Monitor Data'!K1001="",ISBLANK('Monitor Data'!K1001)),"",IF('Monitor Data'!K1001&gt;Statistics!$E$6,"YES","NO"))</f>
        <v>NO</v>
      </c>
    </row>
    <row r="1002" spans="1:5" x14ac:dyDescent="0.25">
      <c r="A1002" s="4">
        <v>45197</v>
      </c>
      <c r="B1002" s="23" t="str">
        <f>IF(OR('Monitor Data'!D1002="",ISBLANK('Monitor Data'!D1002)),"",IF('Monitor Data'!D1002&gt;Statistics!$B$6,"YES","NO"))</f>
        <v/>
      </c>
      <c r="C1002" s="23" t="str">
        <f>IF(OR('Monitor Data'!G1002="",ISBLANK('Monitor Data'!G1002)),"",IF('Monitor Data'!G1002&gt;Statistics!$C$6,"YES","NO"))</f>
        <v/>
      </c>
      <c r="D1002" s="23" t="str">
        <f>IF(OR('Monitor Data'!J1002="",ISBLANK('Monitor Data'!J1002)),"",IF('Monitor Data'!J1002&gt;Statistics!$D$6,"YES","NO"))</f>
        <v/>
      </c>
      <c r="E1002" s="23" t="str">
        <f>IF(OR('Monitor Data'!K1002="",ISBLANK('Monitor Data'!K1002)),"",IF('Monitor Data'!K1002&gt;Statistics!$E$6,"YES","NO"))</f>
        <v/>
      </c>
    </row>
    <row r="1003" spans="1:5" x14ac:dyDescent="0.25">
      <c r="A1003" s="4">
        <v>45198</v>
      </c>
      <c r="B1003" s="23" t="str">
        <f>IF(OR('Monitor Data'!D1003="",ISBLANK('Monitor Data'!D1003)),"",IF('Monitor Data'!D1003&gt;Statistics!$B$6,"YES","NO"))</f>
        <v/>
      </c>
      <c r="C1003" s="23" t="str">
        <f>IF(OR('Monitor Data'!G1003="",ISBLANK('Monitor Data'!G1003)),"",IF('Monitor Data'!G1003&gt;Statistics!$C$6,"YES","NO"))</f>
        <v/>
      </c>
      <c r="D1003" s="23" t="str">
        <f>IF(OR('Monitor Data'!J1003="",ISBLANK('Monitor Data'!J1003)),"",IF('Monitor Data'!J1003&gt;Statistics!$D$6,"YES","NO"))</f>
        <v/>
      </c>
      <c r="E1003" s="23" t="str">
        <f>IF(OR('Monitor Data'!K1003="",ISBLANK('Monitor Data'!K1003)),"",IF('Monitor Data'!K1003&gt;Statistics!$E$6,"YES","NO"))</f>
        <v/>
      </c>
    </row>
    <row r="1004" spans="1:5" x14ac:dyDescent="0.25">
      <c r="A1004" s="4">
        <v>45199</v>
      </c>
      <c r="B1004" s="23" t="str">
        <f>IF(OR('Monitor Data'!D1004="",ISBLANK('Monitor Data'!D1004)),"",IF('Monitor Data'!D1004&gt;Statistics!$B$6,"YES","NO"))</f>
        <v>NO</v>
      </c>
      <c r="C1004" s="23" t="str">
        <f>IF(OR('Monitor Data'!G1004="",ISBLANK('Monitor Data'!G1004)),"",IF('Monitor Data'!G1004&gt;Statistics!$C$6,"YES","NO"))</f>
        <v>NO</v>
      </c>
      <c r="D1004" s="23" t="str">
        <f>IF(OR('Monitor Data'!J1004="",ISBLANK('Monitor Data'!J1004)),"",IF('Monitor Data'!J1004&gt;Statistics!$D$6,"YES","NO"))</f>
        <v>NO</v>
      </c>
      <c r="E1004" s="23" t="str">
        <f>IF(OR('Monitor Data'!K1004="",ISBLANK('Monitor Data'!K1004)),"",IF('Monitor Data'!K1004&gt;Statistics!$E$6,"YES","NO"))</f>
        <v>NO</v>
      </c>
    </row>
    <row r="1005" spans="1:5" x14ac:dyDescent="0.25">
      <c r="A1005" s="4">
        <v>45200</v>
      </c>
      <c r="B1005" s="23" t="str">
        <f>IF(OR('Monitor Data'!D1005="",ISBLANK('Monitor Data'!D1005)),"",IF('Monitor Data'!D1005&gt;Statistics!$B$6,"YES","NO"))</f>
        <v/>
      </c>
      <c r="C1005" s="23" t="str">
        <f>IF(OR('Monitor Data'!G1005="",ISBLANK('Monitor Data'!G1005)),"",IF('Monitor Data'!G1005&gt;Statistics!$C$6,"YES","NO"))</f>
        <v/>
      </c>
      <c r="D1005" s="23" t="str">
        <f>IF(OR('Monitor Data'!J1005="",ISBLANK('Monitor Data'!J1005)),"",IF('Monitor Data'!J1005&gt;Statistics!$D$6,"YES","NO"))</f>
        <v/>
      </c>
      <c r="E1005" s="23" t="str">
        <f>IF(OR('Monitor Data'!K1005="",ISBLANK('Monitor Data'!K1005)),"",IF('Monitor Data'!K1005&gt;Statistics!$E$6,"YES","NO"))</f>
        <v/>
      </c>
    </row>
    <row r="1006" spans="1:5" x14ac:dyDescent="0.25">
      <c r="A1006" s="4">
        <v>45201</v>
      </c>
      <c r="B1006" s="23" t="str">
        <f>IF(OR('Monitor Data'!D1006="",ISBLANK('Monitor Data'!D1006)),"",IF('Monitor Data'!D1006&gt;Statistics!$B$6,"YES","NO"))</f>
        <v/>
      </c>
      <c r="C1006" s="23" t="str">
        <f>IF(OR('Monitor Data'!G1006="",ISBLANK('Monitor Data'!G1006)),"",IF('Monitor Data'!G1006&gt;Statistics!$C$6,"YES","NO"))</f>
        <v/>
      </c>
      <c r="D1006" s="23" t="str">
        <f>IF(OR('Monitor Data'!J1006="",ISBLANK('Monitor Data'!J1006)),"",IF('Monitor Data'!J1006&gt;Statistics!$D$6,"YES","NO"))</f>
        <v/>
      </c>
      <c r="E1006" s="23" t="str">
        <f>IF(OR('Monitor Data'!K1006="",ISBLANK('Monitor Data'!K1006)),"",IF('Monitor Data'!K1006&gt;Statistics!$E$6,"YES","NO"))</f>
        <v/>
      </c>
    </row>
    <row r="1007" spans="1:5" x14ac:dyDescent="0.25">
      <c r="A1007" s="4">
        <v>45202</v>
      </c>
      <c r="B1007" s="23" t="str">
        <f>IF(OR('Monitor Data'!D1007="",ISBLANK('Monitor Data'!D1007)),"",IF('Monitor Data'!D1007&gt;Statistics!$B$6,"YES","NO"))</f>
        <v>YES</v>
      </c>
      <c r="C1007" s="23" t="str">
        <f>IF(OR('Monitor Data'!G1007="",ISBLANK('Monitor Data'!G1007)),"",IF('Monitor Data'!G1007&gt;Statistics!$C$6,"YES","NO"))</f>
        <v>NO</v>
      </c>
      <c r="D1007" s="23" t="str">
        <f>IF(OR('Monitor Data'!J1007="",ISBLANK('Monitor Data'!J1007)),"",IF('Monitor Data'!J1007&gt;Statistics!$D$6,"YES","NO"))</f>
        <v>YES</v>
      </c>
      <c r="E1007" s="23" t="str">
        <f>IF(OR('Monitor Data'!K1007="",ISBLANK('Monitor Data'!K1007)),"",IF('Monitor Data'!K1007&gt;Statistics!$E$6,"YES","NO"))</f>
        <v>NO</v>
      </c>
    </row>
    <row r="1008" spans="1:5" x14ac:dyDescent="0.25">
      <c r="A1008" s="4">
        <v>45203</v>
      </c>
      <c r="B1008" s="23" t="str">
        <f>IF(OR('Monitor Data'!D1008="",ISBLANK('Monitor Data'!D1008)),"",IF('Monitor Data'!D1008&gt;Statistics!$B$6,"YES","NO"))</f>
        <v/>
      </c>
      <c r="C1008" s="23" t="str">
        <f>IF(OR('Monitor Data'!G1008="",ISBLANK('Monitor Data'!G1008)),"",IF('Monitor Data'!G1008&gt;Statistics!$C$6,"YES","NO"))</f>
        <v/>
      </c>
      <c r="D1008" s="23" t="str">
        <f>IF(OR('Monitor Data'!J1008="",ISBLANK('Monitor Data'!J1008)),"",IF('Monitor Data'!J1008&gt;Statistics!$D$6,"YES","NO"))</f>
        <v/>
      </c>
      <c r="E1008" s="23" t="str">
        <f>IF(OR('Monitor Data'!K1008="",ISBLANK('Monitor Data'!K1008)),"",IF('Monitor Data'!K1008&gt;Statistics!$E$6,"YES","NO"))</f>
        <v/>
      </c>
    </row>
    <row r="1009" spans="1:5" x14ac:dyDescent="0.25">
      <c r="A1009" s="4">
        <v>45204</v>
      </c>
      <c r="B1009" s="23" t="str">
        <f>IF(OR('Monitor Data'!D1009="",ISBLANK('Monitor Data'!D1009)),"",IF('Monitor Data'!D1009&gt;Statistics!$B$6,"YES","NO"))</f>
        <v/>
      </c>
      <c r="C1009" s="23" t="str">
        <f>IF(OR('Monitor Data'!G1009="",ISBLANK('Monitor Data'!G1009)),"",IF('Monitor Data'!G1009&gt;Statistics!$C$6,"YES","NO"))</f>
        <v/>
      </c>
      <c r="D1009" s="23" t="str">
        <f>IF(OR('Monitor Data'!J1009="",ISBLANK('Monitor Data'!J1009)),"",IF('Monitor Data'!J1009&gt;Statistics!$D$6,"YES","NO"))</f>
        <v/>
      </c>
      <c r="E1009" s="23" t="str">
        <f>IF(OR('Monitor Data'!K1009="",ISBLANK('Monitor Data'!K1009)),"",IF('Monitor Data'!K1009&gt;Statistics!$E$6,"YES","NO"))</f>
        <v/>
      </c>
    </row>
    <row r="1010" spans="1:5" x14ac:dyDescent="0.25">
      <c r="A1010" s="4">
        <v>45205</v>
      </c>
      <c r="B1010" s="23" t="str">
        <f>IF(OR('Monitor Data'!D1010="",ISBLANK('Monitor Data'!D1010)),"",IF('Monitor Data'!D1010&gt;Statistics!$B$6,"YES","NO"))</f>
        <v>NO</v>
      </c>
      <c r="C1010" s="23" t="str">
        <f>IF(OR('Monitor Data'!G1010="",ISBLANK('Monitor Data'!G1010)),"",IF('Monitor Data'!G1010&gt;Statistics!$C$6,"YES","NO"))</f>
        <v>NO</v>
      </c>
      <c r="D1010" s="23" t="str">
        <f>IF(OR('Monitor Data'!J1010="",ISBLANK('Monitor Data'!J1010)),"",IF('Monitor Data'!J1010&gt;Statistics!$D$6,"YES","NO"))</f>
        <v>NO</v>
      </c>
      <c r="E1010" s="23" t="str">
        <f>IF(OR('Monitor Data'!K1010="",ISBLANK('Monitor Data'!K1010)),"",IF('Monitor Data'!K1010&gt;Statistics!$E$6,"YES","NO"))</f>
        <v>NO</v>
      </c>
    </row>
    <row r="1011" spans="1:5" x14ac:dyDescent="0.25">
      <c r="A1011" s="4">
        <v>45206</v>
      </c>
      <c r="B1011" s="23" t="str">
        <f>IF(OR('Monitor Data'!D1011="",ISBLANK('Monitor Data'!D1011)),"",IF('Monitor Data'!D1011&gt;Statistics!$B$6,"YES","NO"))</f>
        <v/>
      </c>
      <c r="C1011" s="23" t="str">
        <f>IF(OR('Monitor Data'!G1011="",ISBLANK('Monitor Data'!G1011)),"",IF('Monitor Data'!G1011&gt;Statistics!$C$6,"YES","NO"))</f>
        <v/>
      </c>
      <c r="D1011" s="23" t="str">
        <f>IF(OR('Monitor Data'!J1011="",ISBLANK('Monitor Data'!J1011)),"",IF('Monitor Data'!J1011&gt;Statistics!$D$6,"YES","NO"))</f>
        <v/>
      </c>
      <c r="E1011" s="23" t="str">
        <f>IF(OR('Monitor Data'!K1011="",ISBLANK('Monitor Data'!K1011)),"",IF('Monitor Data'!K1011&gt;Statistics!$E$6,"YES","NO"))</f>
        <v/>
      </c>
    </row>
    <row r="1012" spans="1:5" x14ac:dyDescent="0.25">
      <c r="A1012" s="4">
        <v>45207</v>
      </c>
      <c r="B1012" s="23" t="str">
        <f>IF(OR('Monitor Data'!D1012="",ISBLANK('Monitor Data'!D1012)),"",IF('Monitor Data'!D1012&gt;Statistics!$B$6,"YES","NO"))</f>
        <v/>
      </c>
      <c r="C1012" s="23" t="str">
        <f>IF(OR('Monitor Data'!G1012="",ISBLANK('Monitor Data'!G1012)),"",IF('Monitor Data'!G1012&gt;Statistics!$C$6,"YES","NO"))</f>
        <v/>
      </c>
      <c r="D1012" s="23" t="str">
        <f>IF(OR('Monitor Data'!J1012="",ISBLANK('Monitor Data'!J1012)),"",IF('Monitor Data'!J1012&gt;Statistics!$D$6,"YES","NO"))</f>
        <v/>
      </c>
      <c r="E1012" s="23" t="str">
        <f>IF(OR('Monitor Data'!K1012="",ISBLANK('Monitor Data'!K1012)),"",IF('Monitor Data'!K1012&gt;Statistics!$E$6,"YES","NO"))</f>
        <v/>
      </c>
    </row>
    <row r="1013" spans="1:5" x14ac:dyDescent="0.25">
      <c r="A1013" s="4">
        <v>45208</v>
      </c>
      <c r="B1013" s="23" t="str">
        <f>IF(OR('Monitor Data'!D1013="",ISBLANK('Monitor Data'!D1013)),"",IF('Monitor Data'!D1013&gt;Statistics!$B$6,"YES","NO"))</f>
        <v>NO</v>
      </c>
      <c r="C1013" s="23" t="str">
        <f>IF(OR('Monitor Data'!G1013="",ISBLANK('Monitor Data'!G1013)),"",IF('Monitor Data'!G1013&gt;Statistics!$C$6,"YES","NO"))</f>
        <v>NO</v>
      </c>
      <c r="D1013" s="23" t="str">
        <f>IF(OR('Monitor Data'!J1013="",ISBLANK('Monitor Data'!J1013)),"",IF('Monitor Data'!J1013&gt;Statistics!$D$6,"YES","NO"))</f>
        <v>NO</v>
      </c>
      <c r="E1013" s="23" t="str">
        <f>IF(OR('Monitor Data'!K1013="",ISBLANK('Monitor Data'!K1013)),"",IF('Monitor Data'!K1013&gt;Statistics!$E$6,"YES","NO"))</f>
        <v>NO</v>
      </c>
    </row>
    <row r="1014" spans="1:5" x14ac:dyDescent="0.25">
      <c r="A1014" s="4">
        <v>45209</v>
      </c>
      <c r="B1014" s="23" t="str">
        <f>IF(OR('Monitor Data'!D1014="",ISBLANK('Monitor Data'!D1014)),"",IF('Monitor Data'!D1014&gt;Statistics!$B$6,"YES","NO"))</f>
        <v/>
      </c>
      <c r="C1014" s="23" t="str">
        <f>IF(OR('Monitor Data'!G1014="",ISBLANK('Monitor Data'!G1014)),"",IF('Monitor Data'!G1014&gt;Statistics!$C$6,"YES","NO"))</f>
        <v/>
      </c>
      <c r="D1014" s="23" t="str">
        <f>IF(OR('Monitor Data'!J1014="",ISBLANK('Monitor Data'!J1014)),"",IF('Monitor Data'!J1014&gt;Statistics!$D$6,"YES","NO"))</f>
        <v/>
      </c>
      <c r="E1014" s="23" t="str">
        <f>IF(OR('Monitor Data'!K1014="",ISBLANK('Monitor Data'!K1014)),"",IF('Monitor Data'!K1014&gt;Statistics!$E$6,"YES","NO"))</f>
        <v/>
      </c>
    </row>
    <row r="1015" spans="1:5" x14ac:dyDescent="0.25">
      <c r="A1015" s="4">
        <v>45210</v>
      </c>
      <c r="B1015" s="23" t="str">
        <f>IF(OR('Monitor Data'!D1015="",ISBLANK('Monitor Data'!D1015)),"",IF('Monitor Data'!D1015&gt;Statistics!$B$6,"YES","NO"))</f>
        <v/>
      </c>
      <c r="C1015" s="23" t="str">
        <f>IF(OR('Monitor Data'!G1015="",ISBLANK('Monitor Data'!G1015)),"",IF('Monitor Data'!G1015&gt;Statistics!$C$6,"YES","NO"))</f>
        <v/>
      </c>
      <c r="D1015" s="23" t="str">
        <f>IF(OR('Monitor Data'!J1015="",ISBLANK('Monitor Data'!J1015)),"",IF('Monitor Data'!J1015&gt;Statistics!$D$6,"YES","NO"))</f>
        <v/>
      </c>
      <c r="E1015" s="23" t="str">
        <f>IF(OR('Monitor Data'!K1015="",ISBLANK('Monitor Data'!K1015)),"",IF('Monitor Data'!K1015&gt;Statistics!$E$6,"YES","NO"))</f>
        <v/>
      </c>
    </row>
    <row r="1016" spans="1:5" x14ac:dyDescent="0.25">
      <c r="A1016" s="4">
        <v>45211</v>
      </c>
      <c r="B1016" s="23" t="str">
        <f>IF(OR('Monitor Data'!D1016="",ISBLANK('Monitor Data'!D1016)),"",IF('Monitor Data'!D1016&gt;Statistics!$B$6,"YES","NO"))</f>
        <v>NO</v>
      </c>
      <c r="C1016" s="23" t="str">
        <f>IF(OR('Monitor Data'!G1016="",ISBLANK('Monitor Data'!G1016)),"",IF('Monitor Data'!G1016&gt;Statistics!$C$6,"YES","NO"))</f>
        <v>NO</v>
      </c>
      <c r="D1016" s="23" t="str">
        <f>IF(OR('Monitor Data'!J1016="",ISBLANK('Monitor Data'!J1016)),"",IF('Monitor Data'!J1016&gt;Statistics!$D$6,"YES","NO"))</f>
        <v>NO</v>
      </c>
      <c r="E1016" s="23" t="str">
        <f>IF(OR('Monitor Data'!K1016="",ISBLANK('Monitor Data'!K1016)),"",IF('Monitor Data'!K1016&gt;Statistics!$E$6,"YES","NO"))</f>
        <v>NO</v>
      </c>
    </row>
    <row r="1017" spans="1:5" x14ac:dyDescent="0.25">
      <c r="A1017" s="4">
        <v>45212</v>
      </c>
      <c r="B1017" s="23" t="str">
        <f>IF(OR('Monitor Data'!D1017="",ISBLANK('Monitor Data'!D1017)),"",IF('Monitor Data'!D1017&gt;Statistics!$B$6,"YES","NO"))</f>
        <v/>
      </c>
      <c r="C1017" s="23" t="str">
        <f>IF(OR('Monitor Data'!G1017="",ISBLANK('Monitor Data'!G1017)),"",IF('Monitor Data'!G1017&gt;Statistics!$C$6,"YES","NO"))</f>
        <v/>
      </c>
      <c r="D1017" s="23" t="str">
        <f>IF(OR('Monitor Data'!J1017="",ISBLANK('Monitor Data'!J1017)),"",IF('Monitor Data'!J1017&gt;Statistics!$D$6,"YES","NO"))</f>
        <v/>
      </c>
      <c r="E1017" s="23" t="str">
        <f>IF(OR('Monitor Data'!K1017="",ISBLANK('Monitor Data'!K1017)),"",IF('Monitor Data'!K1017&gt;Statistics!$E$6,"YES","NO"))</f>
        <v/>
      </c>
    </row>
    <row r="1018" spans="1:5" x14ac:dyDescent="0.25">
      <c r="A1018" s="4">
        <v>45213</v>
      </c>
      <c r="B1018" s="23" t="str">
        <f>IF(OR('Monitor Data'!D1018="",ISBLANK('Monitor Data'!D1018)),"",IF('Monitor Data'!D1018&gt;Statistics!$B$6,"YES","NO"))</f>
        <v/>
      </c>
      <c r="C1018" s="23" t="str">
        <f>IF(OR('Monitor Data'!G1018="",ISBLANK('Monitor Data'!G1018)),"",IF('Monitor Data'!G1018&gt;Statistics!$C$6,"YES","NO"))</f>
        <v/>
      </c>
      <c r="D1018" s="23" t="str">
        <f>IF(OR('Monitor Data'!J1018="",ISBLANK('Monitor Data'!J1018)),"",IF('Monitor Data'!J1018&gt;Statistics!$D$6,"YES","NO"))</f>
        <v/>
      </c>
      <c r="E1018" s="23" t="str">
        <f>IF(OR('Monitor Data'!K1018="",ISBLANK('Monitor Data'!K1018)),"",IF('Monitor Data'!K1018&gt;Statistics!$E$6,"YES","NO"))</f>
        <v/>
      </c>
    </row>
    <row r="1019" spans="1:5" x14ac:dyDescent="0.25">
      <c r="A1019" s="4">
        <v>45214</v>
      </c>
      <c r="B1019" s="23" t="str">
        <f>IF(OR('Monitor Data'!D1019="",ISBLANK('Monitor Data'!D1019)),"",IF('Monitor Data'!D1019&gt;Statistics!$B$6,"YES","NO"))</f>
        <v>NO</v>
      </c>
      <c r="C1019" s="23" t="str">
        <f>IF(OR('Monitor Data'!G1019="",ISBLANK('Monitor Data'!G1019)),"",IF('Monitor Data'!G1019&gt;Statistics!$C$6,"YES","NO"))</f>
        <v>NO</v>
      </c>
      <c r="D1019" s="23" t="str">
        <f>IF(OR('Monitor Data'!J1019="",ISBLANK('Monitor Data'!J1019)),"",IF('Monitor Data'!J1019&gt;Statistics!$D$6,"YES","NO"))</f>
        <v>NO</v>
      </c>
      <c r="E1019" s="23" t="str">
        <f>IF(OR('Monitor Data'!K1019="",ISBLANK('Monitor Data'!K1019)),"",IF('Monitor Data'!K1019&gt;Statistics!$E$6,"YES","NO"))</f>
        <v>NO</v>
      </c>
    </row>
    <row r="1020" spans="1:5" x14ac:dyDescent="0.25">
      <c r="A1020" s="4">
        <v>45215</v>
      </c>
      <c r="B1020" s="23" t="str">
        <f>IF(OR('Monitor Data'!D1020="",ISBLANK('Monitor Data'!D1020)),"",IF('Monitor Data'!D1020&gt;Statistics!$B$6,"YES","NO"))</f>
        <v/>
      </c>
      <c r="C1020" s="23" t="str">
        <f>IF(OR('Monitor Data'!G1020="",ISBLANK('Monitor Data'!G1020)),"",IF('Monitor Data'!G1020&gt;Statistics!$C$6,"YES","NO"))</f>
        <v/>
      </c>
      <c r="D1020" s="23" t="str">
        <f>IF(OR('Monitor Data'!J1020="",ISBLANK('Monitor Data'!J1020)),"",IF('Monitor Data'!J1020&gt;Statistics!$D$6,"YES","NO"))</f>
        <v/>
      </c>
      <c r="E1020" s="23" t="str">
        <f>IF(OR('Monitor Data'!K1020="",ISBLANK('Monitor Data'!K1020)),"",IF('Monitor Data'!K1020&gt;Statistics!$E$6,"YES","NO"))</f>
        <v/>
      </c>
    </row>
    <row r="1021" spans="1:5" x14ac:dyDescent="0.25">
      <c r="A1021" s="4">
        <v>45216</v>
      </c>
      <c r="B1021" s="23" t="str">
        <f>IF(OR('Monitor Data'!D1021="",ISBLANK('Monitor Data'!D1021)),"",IF('Monitor Data'!D1021&gt;Statistics!$B$6,"YES","NO"))</f>
        <v/>
      </c>
      <c r="C1021" s="23" t="str">
        <f>IF(OR('Monitor Data'!G1021="",ISBLANK('Monitor Data'!G1021)),"",IF('Monitor Data'!G1021&gt;Statistics!$C$6,"YES","NO"))</f>
        <v/>
      </c>
      <c r="D1021" s="23" t="str">
        <f>IF(OR('Monitor Data'!J1021="",ISBLANK('Monitor Data'!J1021)),"",IF('Monitor Data'!J1021&gt;Statistics!$D$6,"YES","NO"))</f>
        <v/>
      </c>
      <c r="E1021" s="23" t="str">
        <f>IF(OR('Monitor Data'!K1021="",ISBLANK('Monitor Data'!K1021)),"",IF('Monitor Data'!K1021&gt;Statistics!$E$6,"YES","NO"))</f>
        <v/>
      </c>
    </row>
    <row r="1022" spans="1:5" x14ac:dyDescent="0.25">
      <c r="A1022" s="4">
        <v>45217</v>
      </c>
      <c r="B1022" s="23" t="str">
        <f>IF(OR('Monitor Data'!D1022="",ISBLANK('Monitor Data'!D1022)),"",IF('Monitor Data'!D1022&gt;Statistics!$B$6,"YES","NO"))</f>
        <v>NO</v>
      </c>
      <c r="C1022" s="23" t="str">
        <f>IF(OR('Monitor Data'!G1022="",ISBLANK('Monitor Data'!G1022)),"",IF('Monitor Data'!G1022&gt;Statistics!$C$6,"YES","NO"))</f>
        <v>NO</v>
      </c>
      <c r="D1022" s="23" t="str">
        <f>IF(OR('Monitor Data'!J1022="",ISBLANK('Monitor Data'!J1022)),"",IF('Monitor Data'!J1022&gt;Statistics!$D$6,"YES","NO"))</f>
        <v>NO</v>
      </c>
      <c r="E1022" s="23" t="str">
        <f>IF(OR('Monitor Data'!K1022="",ISBLANK('Monitor Data'!K1022)),"",IF('Monitor Data'!K1022&gt;Statistics!$E$6,"YES","NO"))</f>
        <v>NO</v>
      </c>
    </row>
    <row r="1023" spans="1:5" x14ac:dyDescent="0.25">
      <c r="A1023" s="4">
        <v>45218</v>
      </c>
      <c r="B1023" s="23" t="str">
        <f>IF(OR('Monitor Data'!D1023="",ISBLANK('Monitor Data'!D1023)),"",IF('Monitor Data'!D1023&gt;Statistics!$B$6,"YES","NO"))</f>
        <v/>
      </c>
      <c r="C1023" s="23" t="str">
        <f>IF(OR('Monitor Data'!G1023="",ISBLANK('Monitor Data'!G1023)),"",IF('Monitor Data'!G1023&gt;Statistics!$C$6,"YES","NO"))</f>
        <v/>
      </c>
      <c r="D1023" s="23" t="str">
        <f>IF(OR('Monitor Data'!J1023="",ISBLANK('Monitor Data'!J1023)),"",IF('Monitor Data'!J1023&gt;Statistics!$D$6,"YES","NO"))</f>
        <v/>
      </c>
      <c r="E1023" s="23" t="str">
        <f>IF(OR('Monitor Data'!K1023="",ISBLANK('Monitor Data'!K1023)),"",IF('Monitor Data'!K1023&gt;Statistics!$E$6,"YES","NO"))</f>
        <v/>
      </c>
    </row>
    <row r="1024" spans="1:5" x14ac:dyDescent="0.25">
      <c r="A1024" s="4">
        <v>45219</v>
      </c>
      <c r="B1024" s="23" t="str">
        <f>IF(OR('Monitor Data'!D1024="",ISBLANK('Monitor Data'!D1024)),"",IF('Monitor Data'!D1024&gt;Statistics!$B$6,"YES","NO"))</f>
        <v/>
      </c>
      <c r="C1024" s="23" t="str">
        <f>IF(OR('Monitor Data'!G1024="",ISBLANK('Monitor Data'!G1024)),"",IF('Monitor Data'!G1024&gt;Statistics!$C$6,"YES","NO"))</f>
        <v/>
      </c>
      <c r="D1024" s="23" t="str">
        <f>IF(OR('Monitor Data'!J1024="",ISBLANK('Monitor Data'!J1024)),"",IF('Monitor Data'!J1024&gt;Statistics!$D$6,"YES","NO"))</f>
        <v/>
      </c>
      <c r="E1024" s="23" t="str">
        <f>IF(OR('Monitor Data'!K1024="",ISBLANK('Monitor Data'!K1024)),"",IF('Monitor Data'!K1024&gt;Statistics!$E$6,"YES","NO"))</f>
        <v/>
      </c>
    </row>
    <row r="1025" spans="1:5" x14ac:dyDescent="0.25">
      <c r="A1025" s="4">
        <v>45220</v>
      </c>
      <c r="B1025" s="23" t="str">
        <f>IF(OR('Monitor Data'!D1025="",ISBLANK('Monitor Data'!D1025)),"",IF('Monitor Data'!D1025&gt;Statistics!$B$6,"YES","NO"))</f>
        <v>NO</v>
      </c>
      <c r="C1025" s="23" t="str">
        <f>IF(OR('Monitor Data'!G1025="",ISBLANK('Monitor Data'!G1025)),"",IF('Monitor Data'!G1025&gt;Statistics!$C$6,"YES","NO"))</f>
        <v>NO</v>
      </c>
      <c r="D1025" s="23" t="str">
        <f>IF(OR('Monitor Data'!J1025="",ISBLANK('Monitor Data'!J1025)),"",IF('Monitor Data'!J1025&gt;Statistics!$D$6,"YES","NO"))</f>
        <v>NO</v>
      </c>
      <c r="E1025" s="23" t="str">
        <f>IF(OR('Monitor Data'!K1025="",ISBLANK('Monitor Data'!K1025)),"",IF('Monitor Data'!K1025&gt;Statistics!$E$6,"YES","NO"))</f>
        <v>NO</v>
      </c>
    </row>
    <row r="1026" spans="1:5" x14ac:dyDescent="0.25">
      <c r="A1026" s="4">
        <v>45221</v>
      </c>
      <c r="B1026" s="23" t="str">
        <f>IF(OR('Monitor Data'!D1026="",ISBLANK('Monitor Data'!D1026)),"",IF('Monitor Data'!D1026&gt;Statistics!$B$6,"YES","NO"))</f>
        <v/>
      </c>
      <c r="C1026" s="23" t="str">
        <f>IF(OR('Monitor Data'!G1026="",ISBLANK('Monitor Data'!G1026)),"",IF('Monitor Data'!G1026&gt;Statistics!$C$6,"YES","NO"))</f>
        <v/>
      </c>
      <c r="D1026" s="23" t="str">
        <f>IF(OR('Monitor Data'!J1026="",ISBLANK('Monitor Data'!J1026)),"",IF('Monitor Data'!J1026&gt;Statistics!$D$6,"YES","NO"))</f>
        <v/>
      </c>
      <c r="E1026" s="23" t="str">
        <f>IF(OR('Monitor Data'!K1026="",ISBLANK('Monitor Data'!K1026)),"",IF('Monitor Data'!K1026&gt;Statistics!$E$6,"YES","NO"))</f>
        <v/>
      </c>
    </row>
    <row r="1027" spans="1:5" x14ac:dyDescent="0.25">
      <c r="A1027" s="4">
        <v>45222</v>
      </c>
      <c r="B1027" s="23" t="str">
        <f>IF(OR('Monitor Data'!D1027="",ISBLANK('Monitor Data'!D1027)),"",IF('Monitor Data'!D1027&gt;Statistics!$B$6,"YES","NO"))</f>
        <v/>
      </c>
      <c r="C1027" s="23" t="str">
        <f>IF(OR('Monitor Data'!G1027="",ISBLANK('Monitor Data'!G1027)),"",IF('Monitor Data'!G1027&gt;Statistics!$C$6,"YES","NO"))</f>
        <v/>
      </c>
      <c r="D1027" s="23" t="str">
        <f>IF(OR('Monitor Data'!J1027="",ISBLANK('Monitor Data'!J1027)),"",IF('Monitor Data'!J1027&gt;Statistics!$D$6,"YES","NO"))</f>
        <v/>
      </c>
      <c r="E1027" s="23" t="str">
        <f>IF(OR('Monitor Data'!K1027="",ISBLANK('Monitor Data'!K1027)),"",IF('Monitor Data'!K1027&gt;Statistics!$E$6,"YES","NO"))</f>
        <v/>
      </c>
    </row>
    <row r="1028" spans="1:5" x14ac:dyDescent="0.25">
      <c r="A1028" s="4">
        <v>45223</v>
      </c>
      <c r="B1028" s="23" t="str">
        <f>IF(OR('Monitor Data'!D1028="",ISBLANK('Monitor Data'!D1028)),"",IF('Monitor Data'!D1028&gt;Statistics!$B$6,"YES","NO"))</f>
        <v>NO</v>
      </c>
      <c r="C1028" s="23" t="str">
        <f>IF(OR('Monitor Data'!G1028="",ISBLANK('Monitor Data'!G1028)),"",IF('Monitor Data'!G1028&gt;Statistics!$C$6,"YES","NO"))</f>
        <v>NO</v>
      </c>
      <c r="D1028" s="23" t="str">
        <f>IF(OR('Monitor Data'!J1028="",ISBLANK('Monitor Data'!J1028)),"",IF('Monitor Data'!J1028&gt;Statistics!$D$6,"YES","NO"))</f>
        <v>NO</v>
      </c>
      <c r="E1028" s="23" t="str">
        <f>IF(OR('Monitor Data'!K1028="",ISBLANK('Monitor Data'!K1028)),"",IF('Monitor Data'!K1028&gt;Statistics!$E$6,"YES","NO"))</f>
        <v>NO</v>
      </c>
    </row>
    <row r="1029" spans="1:5" x14ac:dyDescent="0.25">
      <c r="A1029" s="4">
        <v>45224</v>
      </c>
      <c r="B1029" s="23" t="str">
        <f>IF(OR('Monitor Data'!D1029="",ISBLANK('Monitor Data'!D1029)),"",IF('Monitor Data'!D1029&gt;Statistics!$B$6,"YES","NO"))</f>
        <v/>
      </c>
      <c r="C1029" s="23" t="str">
        <f>IF(OR('Monitor Data'!G1029="",ISBLANK('Monitor Data'!G1029)),"",IF('Monitor Data'!G1029&gt;Statistics!$C$6,"YES","NO"))</f>
        <v/>
      </c>
      <c r="D1029" s="23" t="str">
        <f>IF(OR('Monitor Data'!J1029="",ISBLANK('Monitor Data'!J1029)),"",IF('Monitor Data'!J1029&gt;Statistics!$D$6,"YES","NO"))</f>
        <v/>
      </c>
      <c r="E1029" s="23" t="str">
        <f>IF(OR('Monitor Data'!K1029="",ISBLANK('Monitor Data'!K1029)),"",IF('Monitor Data'!K1029&gt;Statistics!$E$6,"YES","NO"))</f>
        <v/>
      </c>
    </row>
    <row r="1030" spans="1:5" x14ac:dyDescent="0.25">
      <c r="A1030" s="4">
        <v>45225</v>
      </c>
      <c r="B1030" s="23" t="str">
        <f>IF(OR('Monitor Data'!D1030="",ISBLANK('Monitor Data'!D1030)),"",IF('Monitor Data'!D1030&gt;Statistics!$B$6,"YES","NO"))</f>
        <v/>
      </c>
      <c r="C1030" s="23" t="str">
        <f>IF(OR('Monitor Data'!G1030="",ISBLANK('Monitor Data'!G1030)),"",IF('Monitor Data'!G1030&gt;Statistics!$C$6,"YES","NO"))</f>
        <v/>
      </c>
      <c r="D1030" s="23" t="str">
        <f>IF(OR('Monitor Data'!J1030="",ISBLANK('Monitor Data'!J1030)),"",IF('Monitor Data'!J1030&gt;Statistics!$D$6,"YES","NO"))</f>
        <v/>
      </c>
      <c r="E1030" s="23" t="str">
        <f>IF(OR('Monitor Data'!K1030="",ISBLANK('Monitor Data'!K1030)),"",IF('Monitor Data'!K1030&gt;Statistics!$E$6,"YES","NO"))</f>
        <v/>
      </c>
    </row>
    <row r="1031" spans="1:5" x14ac:dyDescent="0.25">
      <c r="A1031" s="4">
        <v>45226</v>
      </c>
      <c r="B1031" s="23" t="str">
        <f>IF(OR('Monitor Data'!D1031="",ISBLANK('Monitor Data'!D1031)),"",IF('Monitor Data'!D1031&gt;Statistics!$B$6,"YES","NO"))</f>
        <v>NO</v>
      </c>
      <c r="C1031" s="23" t="str">
        <f>IF(OR('Monitor Data'!G1031="",ISBLANK('Monitor Data'!G1031)),"",IF('Monitor Data'!G1031&gt;Statistics!$C$6,"YES","NO"))</f>
        <v>NO</v>
      </c>
      <c r="D1031" s="23" t="str">
        <f>IF(OR('Monitor Data'!J1031="",ISBLANK('Monitor Data'!J1031)),"",IF('Monitor Data'!J1031&gt;Statistics!$D$6,"YES","NO"))</f>
        <v>NO</v>
      </c>
      <c r="E1031" s="23" t="str">
        <f>IF(OR('Monitor Data'!K1031="",ISBLANK('Monitor Data'!K1031)),"",IF('Monitor Data'!K1031&gt;Statistics!$E$6,"YES","NO"))</f>
        <v>NO</v>
      </c>
    </row>
    <row r="1032" spans="1:5" x14ac:dyDescent="0.25">
      <c r="A1032" s="4">
        <v>45227</v>
      </c>
      <c r="B1032" s="23" t="str">
        <f>IF(OR('Monitor Data'!D1032="",ISBLANK('Monitor Data'!D1032)),"",IF('Monitor Data'!D1032&gt;Statistics!$B$6,"YES","NO"))</f>
        <v/>
      </c>
      <c r="C1032" s="23" t="str">
        <f>IF(OR('Monitor Data'!G1032="",ISBLANK('Monitor Data'!G1032)),"",IF('Monitor Data'!G1032&gt;Statistics!$C$6,"YES","NO"))</f>
        <v/>
      </c>
      <c r="D1032" s="23" t="str">
        <f>IF(OR('Monitor Data'!J1032="",ISBLANK('Monitor Data'!J1032)),"",IF('Monitor Data'!J1032&gt;Statistics!$D$6,"YES","NO"))</f>
        <v/>
      </c>
      <c r="E1032" s="23" t="str">
        <f>IF(OR('Monitor Data'!K1032="",ISBLANK('Monitor Data'!K1032)),"",IF('Monitor Data'!K1032&gt;Statistics!$E$6,"YES","NO"))</f>
        <v/>
      </c>
    </row>
    <row r="1033" spans="1:5" x14ac:dyDescent="0.25">
      <c r="A1033" s="4">
        <v>45228</v>
      </c>
      <c r="B1033" s="23" t="str">
        <f>IF(OR('Monitor Data'!D1033="",ISBLANK('Monitor Data'!D1033)),"",IF('Monitor Data'!D1033&gt;Statistics!$B$6,"YES","NO"))</f>
        <v/>
      </c>
      <c r="C1033" s="23" t="str">
        <f>IF(OR('Monitor Data'!G1033="",ISBLANK('Monitor Data'!G1033)),"",IF('Monitor Data'!G1033&gt;Statistics!$C$6,"YES","NO"))</f>
        <v/>
      </c>
      <c r="D1033" s="23" t="str">
        <f>IF(OR('Monitor Data'!J1033="",ISBLANK('Monitor Data'!J1033)),"",IF('Monitor Data'!J1033&gt;Statistics!$D$6,"YES","NO"))</f>
        <v/>
      </c>
      <c r="E1033" s="23" t="str">
        <f>IF(OR('Monitor Data'!K1033="",ISBLANK('Monitor Data'!K1033)),"",IF('Monitor Data'!K1033&gt;Statistics!$E$6,"YES","NO"))</f>
        <v/>
      </c>
    </row>
    <row r="1034" spans="1:5" x14ac:dyDescent="0.25">
      <c r="A1034" s="4">
        <v>45229</v>
      </c>
      <c r="B1034" s="23" t="str">
        <f>IF(OR('Monitor Data'!D1034="",ISBLANK('Monitor Data'!D1034)),"",IF('Monitor Data'!D1034&gt;Statistics!$B$6,"YES","NO"))</f>
        <v>NO</v>
      </c>
      <c r="C1034" s="23" t="str">
        <f>IF(OR('Monitor Data'!G1034="",ISBLANK('Monitor Data'!G1034)),"",IF('Monitor Data'!G1034&gt;Statistics!$C$6,"YES","NO"))</f>
        <v>NO</v>
      </c>
      <c r="D1034" s="23" t="str">
        <f>IF(OR('Monitor Data'!J1034="",ISBLANK('Monitor Data'!J1034)),"",IF('Monitor Data'!J1034&gt;Statistics!$D$6,"YES","NO"))</f>
        <v>NO</v>
      </c>
      <c r="E1034" s="23" t="str">
        <f>IF(OR('Monitor Data'!K1034="",ISBLANK('Monitor Data'!K1034)),"",IF('Monitor Data'!K1034&gt;Statistics!$E$6,"YES","NO"))</f>
        <v>NO</v>
      </c>
    </row>
    <row r="1035" spans="1:5" x14ac:dyDescent="0.25">
      <c r="A1035" s="4">
        <v>45230</v>
      </c>
      <c r="B1035" s="23" t="str">
        <f>IF(OR('Monitor Data'!D1035="",ISBLANK('Monitor Data'!D1035)),"",IF('Monitor Data'!D1035&gt;Statistics!$B$6,"YES","NO"))</f>
        <v/>
      </c>
      <c r="C1035" s="23" t="str">
        <f>IF(OR('Monitor Data'!G1035="",ISBLANK('Monitor Data'!G1035)),"",IF('Monitor Data'!G1035&gt;Statistics!$C$6,"YES","NO"))</f>
        <v/>
      </c>
      <c r="D1035" s="23" t="str">
        <f>IF(OR('Monitor Data'!J1035="",ISBLANK('Monitor Data'!J1035)),"",IF('Monitor Data'!J1035&gt;Statistics!$D$6,"YES","NO"))</f>
        <v/>
      </c>
      <c r="E1035" s="23" t="str">
        <f>IF(OR('Monitor Data'!K1035="",ISBLANK('Monitor Data'!K1035)),"",IF('Monitor Data'!K1035&gt;Statistics!$E$6,"YES","NO"))</f>
        <v/>
      </c>
    </row>
    <row r="1036" spans="1:5" x14ac:dyDescent="0.25">
      <c r="A1036" s="4">
        <v>45231</v>
      </c>
      <c r="B1036" s="23" t="str">
        <f>IF(OR('Monitor Data'!D1036="",ISBLANK('Monitor Data'!D1036)),"",IF('Monitor Data'!D1036&gt;Statistics!$B$6,"YES","NO"))</f>
        <v/>
      </c>
      <c r="C1036" s="23" t="str">
        <f>IF(OR('Monitor Data'!G1036="",ISBLANK('Monitor Data'!G1036)),"",IF('Monitor Data'!G1036&gt;Statistics!$C$6,"YES","NO"))</f>
        <v/>
      </c>
      <c r="D1036" s="23" t="str">
        <f>IF(OR('Monitor Data'!J1036="",ISBLANK('Monitor Data'!J1036)),"",IF('Monitor Data'!J1036&gt;Statistics!$D$6,"YES","NO"))</f>
        <v/>
      </c>
      <c r="E1036" s="23" t="str">
        <f>IF(OR('Monitor Data'!K1036="",ISBLANK('Monitor Data'!K1036)),"",IF('Monitor Data'!K1036&gt;Statistics!$E$6,"YES","NO"))</f>
        <v/>
      </c>
    </row>
    <row r="1037" spans="1:5" x14ac:dyDescent="0.25">
      <c r="A1037" s="4">
        <v>45232</v>
      </c>
      <c r="B1037" s="23" t="str">
        <f>IF(OR('Monitor Data'!D1037="",ISBLANK('Monitor Data'!D1037)),"",IF('Monitor Data'!D1037&gt;Statistics!$B$6,"YES","NO"))</f>
        <v>NO</v>
      </c>
      <c r="C1037" s="23" t="str">
        <f>IF(OR('Monitor Data'!G1037="",ISBLANK('Monitor Data'!G1037)),"",IF('Monitor Data'!G1037&gt;Statistics!$C$6,"YES","NO"))</f>
        <v>NO</v>
      </c>
      <c r="D1037" s="23" t="str">
        <f>IF(OR('Monitor Data'!J1037="",ISBLANK('Monitor Data'!J1037)),"",IF('Monitor Data'!J1037&gt;Statistics!$D$6,"YES","NO"))</f>
        <v>NO</v>
      </c>
      <c r="E1037" s="23" t="str">
        <f>IF(OR('Monitor Data'!K1037="",ISBLANK('Monitor Data'!K1037)),"",IF('Monitor Data'!K1037&gt;Statistics!$E$6,"YES","NO"))</f>
        <v>NO</v>
      </c>
    </row>
    <row r="1038" spans="1:5" x14ac:dyDescent="0.25">
      <c r="A1038" s="4">
        <v>45233</v>
      </c>
      <c r="B1038" s="23" t="str">
        <f>IF(OR('Monitor Data'!D1038="",ISBLANK('Monitor Data'!D1038)),"",IF('Monitor Data'!D1038&gt;Statistics!$B$6,"YES","NO"))</f>
        <v/>
      </c>
      <c r="C1038" s="23" t="str">
        <f>IF(OR('Monitor Data'!G1038="",ISBLANK('Monitor Data'!G1038)),"",IF('Monitor Data'!G1038&gt;Statistics!$C$6,"YES","NO"))</f>
        <v/>
      </c>
      <c r="D1038" s="23" t="str">
        <f>IF(OR('Monitor Data'!J1038="",ISBLANK('Monitor Data'!J1038)),"",IF('Monitor Data'!J1038&gt;Statistics!$D$6,"YES","NO"))</f>
        <v/>
      </c>
      <c r="E1038" s="23" t="str">
        <f>IF(OR('Monitor Data'!K1038="",ISBLANK('Monitor Data'!K1038)),"",IF('Monitor Data'!K1038&gt;Statistics!$E$6,"YES","NO"))</f>
        <v/>
      </c>
    </row>
    <row r="1039" spans="1:5" x14ac:dyDescent="0.25">
      <c r="A1039" s="4">
        <v>45234</v>
      </c>
      <c r="B1039" s="23" t="str">
        <f>IF(OR('Monitor Data'!D1039="",ISBLANK('Monitor Data'!D1039)),"",IF('Monitor Data'!D1039&gt;Statistics!$B$6,"YES","NO"))</f>
        <v/>
      </c>
      <c r="C1039" s="23" t="str">
        <f>IF(OR('Monitor Data'!G1039="",ISBLANK('Monitor Data'!G1039)),"",IF('Monitor Data'!G1039&gt;Statistics!$C$6,"YES","NO"))</f>
        <v/>
      </c>
      <c r="D1039" s="23" t="str">
        <f>IF(OR('Monitor Data'!J1039="",ISBLANK('Monitor Data'!J1039)),"",IF('Monitor Data'!J1039&gt;Statistics!$D$6,"YES","NO"))</f>
        <v/>
      </c>
      <c r="E1039" s="23" t="str">
        <f>IF(OR('Monitor Data'!K1039="",ISBLANK('Monitor Data'!K1039)),"",IF('Monitor Data'!K1039&gt;Statistics!$E$6,"YES","NO"))</f>
        <v/>
      </c>
    </row>
    <row r="1040" spans="1:5" x14ac:dyDescent="0.25">
      <c r="A1040" s="4">
        <v>45235</v>
      </c>
      <c r="B1040" s="23" t="str">
        <f>IF(OR('Monitor Data'!D1040="",ISBLANK('Monitor Data'!D1040)),"",IF('Monitor Data'!D1040&gt;Statistics!$B$6,"YES","NO"))</f>
        <v>NO</v>
      </c>
      <c r="C1040" s="23" t="str">
        <f>IF(OR('Monitor Data'!G1040="",ISBLANK('Monitor Data'!G1040)),"",IF('Monitor Data'!G1040&gt;Statistics!$C$6,"YES","NO"))</f>
        <v>NO</v>
      </c>
      <c r="D1040" s="23" t="str">
        <f>IF(OR('Monitor Data'!J1040="",ISBLANK('Monitor Data'!J1040)),"",IF('Monitor Data'!J1040&gt;Statistics!$D$6,"YES","NO"))</f>
        <v>YES</v>
      </c>
      <c r="E1040" s="23" t="str">
        <f>IF(OR('Monitor Data'!K1040="",ISBLANK('Monitor Data'!K1040)),"",IF('Monitor Data'!K1040&gt;Statistics!$E$6,"YES","NO"))</f>
        <v>NO</v>
      </c>
    </row>
    <row r="1041" spans="1:5" x14ac:dyDescent="0.25">
      <c r="A1041" s="4">
        <v>45236</v>
      </c>
      <c r="B1041" s="23" t="str">
        <f>IF(OR('Monitor Data'!D1041="",ISBLANK('Monitor Data'!D1041)),"",IF('Monitor Data'!D1041&gt;Statistics!$B$6,"YES","NO"))</f>
        <v/>
      </c>
      <c r="C1041" s="23" t="str">
        <f>IF(OR('Monitor Data'!G1041="",ISBLANK('Monitor Data'!G1041)),"",IF('Monitor Data'!G1041&gt;Statistics!$C$6,"YES","NO"))</f>
        <v/>
      </c>
      <c r="D1041" s="23" t="str">
        <f>IF(OR('Monitor Data'!J1041="",ISBLANK('Monitor Data'!J1041)),"",IF('Monitor Data'!J1041&gt;Statistics!$D$6,"YES","NO"))</f>
        <v/>
      </c>
      <c r="E1041" s="23" t="str">
        <f>IF(OR('Monitor Data'!K1041="",ISBLANK('Monitor Data'!K1041)),"",IF('Monitor Data'!K1041&gt;Statistics!$E$6,"YES","NO"))</f>
        <v/>
      </c>
    </row>
    <row r="1042" spans="1:5" x14ac:dyDescent="0.25">
      <c r="A1042" s="4">
        <v>45237</v>
      </c>
      <c r="B1042" s="23" t="str">
        <f>IF(OR('Monitor Data'!D1042="",ISBLANK('Monitor Data'!D1042)),"",IF('Monitor Data'!D1042&gt;Statistics!$B$6,"YES","NO"))</f>
        <v/>
      </c>
      <c r="C1042" s="23" t="str">
        <f>IF(OR('Monitor Data'!G1042="",ISBLANK('Monitor Data'!G1042)),"",IF('Monitor Data'!G1042&gt;Statistics!$C$6,"YES","NO"))</f>
        <v/>
      </c>
      <c r="D1042" s="23" t="str">
        <f>IF(OR('Monitor Data'!J1042="",ISBLANK('Monitor Data'!J1042)),"",IF('Monitor Data'!J1042&gt;Statistics!$D$6,"YES","NO"))</f>
        <v/>
      </c>
      <c r="E1042" s="23" t="str">
        <f>IF(OR('Monitor Data'!K1042="",ISBLANK('Monitor Data'!K1042)),"",IF('Monitor Data'!K1042&gt;Statistics!$E$6,"YES","NO"))</f>
        <v/>
      </c>
    </row>
    <row r="1043" spans="1:5" x14ac:dyDescent="0.25">
      <c r="A1043" s="4">
        <v>45238</v>
      </c>
      <c r="B1043" s="23" t="str">
        <f>IF(OR('Monitor Data'!D1043="",ISBLANK('Monitor Data'!D1043)),"",IF('Monitor Data'!D1043&gt;Statistics!$B$6,"YES","NO"))</f>
        <v>NO</v>
      </c>
      <c r="C1043" s="23" t="str">
        <f>IF(OR('Monitor Data'!G1043="",ISBLANK('Monitor Data'!G1043)),"",IF('Monitor Data'!G1043&gt;Statistics!$C$6,"YES","NO"))</f>
        <v>NO</v>
      </c>
      <c r="D1043" s="23" t="str">
        <f>IF(OR('Monitor Data'!J1043="",ISBLANK('Monitor Data'!J1043)),"",IF('Monitor Data'!J1043&gt;Statistics!$D$6,"YES","NO"))</f>
        <v>NO</v>
      </c>
      <c r="E1043" s="23" t="str">
        <f>IF(OR('Monitor Data'!K1043="",ISBLANK('Monitor Data'!K1043)),"",IF('Monitor Data'!K1043&gt;Statistics!$E$6,"YES","NO"))</f>
        <v>NO</v>
      </c>
    </row>
    <row r="1044" spans="1:5" x14ac:dyDescent="0.25">
      <c r="A1044" s="4">
        <v>45239</v>
      </c>
      <c r="B1044" s="23" t="str">
        <f>IF(OR('Monitor Data'!D1044="",ISBLANK('Monitor Data'!D1044)),"",IF('Monitor Data'!D1044&gt;Statistics!$B$6,"YES","NO"))</f>
        <v/>
      </c>
      <c r="C1044" s="23" t="str">
        <f>IF(OR('Monitor Data'!G1044="",ISBLANK('Monitor Data'!G1044)),"",IF('Monitor Data'!G1044&gt;Statistics!$C$6,"YES","NO"))</f>
        <v/>
      </c>
      <c r="D1044" s="23" t="str">
        <f>IF(OR('Monitor Data'!J1044="",ISBLANK('Monitor Data'!J1044)),"",IF('Monitor Data'!J1044&gt;Statistics!$D$6,"YES","NO"))</f>
        <v/>
      </c>
      <c r="E1044" s="23" t="str">
        <f>IF(OR('Monitor Data'!K1044="",ISBLANK('Monitor Data'!K1044)),"",IF('Monitor Data'!K1044&gt;Statistics!$E$6,"YES","NO"))</f>
        <v/>
      </c>
    </row>
    <row r="1045" spans="1:5" x14ac:dyDescent="0.25">
      <c r="A1045" s="4">
        <v>45240</v>
      </c>
      <c r="B1045" s="23" t="str">
        <f>IF(OR('Monitor Data'!D1045="",ISBLANK('Monitor Data'!D1045)),"",IF('Monitor Data'!D1045&gt;Statistics!$B$6,"YES","NO"))</f>
        <v/>
      </c>
      <c r="C1045" s="23" t="str">
        <f>IF(OR('Monitor Data'!G1045="",ISBLANK('Monitor Data'!G1045)),"",IF('Monitor Data'!G1045&gt;Statistics!$C$6,"YES","NO"))</f>
        <v/>
      </c>
      <c r="D1045" s="23" t="str">
        <f>IF(OR('Monitor Data'!J1045="",ISBLANK('Monitor Data'!J1045)),"",IF('Monitor Data'!J1045&gt;Statistics!$D$6,"YES","NO"))</f>
        <v/>
      </c>
      <c r="E1045" s="23" t="str">
        <f>IF(OR('Monitor Data'!K1045="",ISBLANK('Monitor Data'!K1045)),"",IF('Monitor Data'!K1045&gt;Statistics!$E$6,"YES","NO"))</f>
        <v/>
      </c>
    </row>
    <row r="1046" spans="1:5" x14ac:dyDescent="0.25">
      <c r="A1046" s="4">
        <v>45241</v>
      </c>
      <c r="B1046" s="23" t="str">
        <f>IF(OR('Monitor Data'!D1046="",ISBLANK('Monitor Data'!D1046)),"",IF('Monitor Data'!D1046&gt;Statistics!$B$6,"YES","NO"))</f>
        <v>NO</v>
      </c>
      <c r="C1046" s="23" t="str">
        <f>IF(OR('Monitor Data'!G1046="",ISBLANK('Monitor Data'!G1046)),"",IF('Monitor Data'!G1046&gt;Statistics!$C$6,"YES","NO"))</f>
        <v>NO</v>
      </c>
      <c r="D1046" s="23" t="str">
        <f>IF(OR('Monitor Data'!J1046="",ISBLANK('Monitor Data'!J1046)),"",IF('Monitor Data'!J1046&gt;Statistics!$D$6,"YES","NO"))</f>
        <v>NO</v>
      </c>
      <c r="E1046" s="23" t="str">
        <f>IF(OR('Monitor Data'!K1046="",ISBLANK('Monitor Data'!K1046)),"",IF('Monitor Data'!K1046&gt;Statistics!$E$6,"YES","NO"))</f>
        <v>NO</v>
      </c>
    </row>
    <row r="1047" spans="1:5" x14ac:dyDescent="0.25">
      <c r="A1047" s="4">
        <v>45242</v>
      </c>
      <c r="B1047" s="23" t="str">
        <f>IF(OR('Monitor Data'!D1047="",ISBLANK('Monitor Data'!D1047)),"",IF('Monitor Data'!D1047&gt;Statistics!$B$6,"YES","NO"))</f>
        <v/>
      </c>
      <c r="C1047" s="23" t="str">
        <f>IF(OR('Monitor Data'!G1047="",ISBLANK('Monitor Data'!G1047)),"",IF('Monitor Data'!G1047&gt;Statistics!$C$6,"YES","NO"))</f>
        <v/>
      </c>
      <c r="D1047" s="23" t="str">
        <f>IF(OR('Monitor Data'!J1047="",ISBLANK('Monitor Data'!J1047)),"",IF('Monitor Data'!J1047&gt;Statistics!$D$6,"YES","NO"))</f>
        <v/>
      </c>
      <c r="E1047" s="23" t="str">
        <f>IF(OR('Monitor Data'!K1047="",ISBLANK('Monitor Data'!K1047)),"",IF('Monitor Data'!K1047&gt;Statistics!$E$6,"YES","NO"))</f>
        <v/>
      </c>
    </row>
    <row r="1048" spans="1:5" x14ac:dyDescent="0.25">
      <c r="A1048" s="4">
        <v>45243</v>
      </c>
      <c r="B1048" s="23" t="str">
        <f>IF(OR('Monitor Data'!D1048="",ISBLANK('Monitor Data'!D1048)),"",IF('Monitor Data'!D1048&gt;Statistics!$B$6,"YES","NO"))</f>
        <v/>
      </c>
      <c r="C1048" s="23" t="str">
        <f>IF(OR('Monitor Data'!G1048="",ISBLANK('Monitor Data'!G1048)),"",IF('Monitor Data'!G1048&gt;Statistics!$C$6,"YES","NO"))</f>
        <v/>
      </c>
      <c r="D1048" s="23" t="str">
        <f>IF(OR('Monitor Data'!J1048="",ISBLANK('Monitor Data'!J1048)),"",IF('Monitor Data'!J1048&gt;Statistics!$D$6,"YES","NO"))</f>
        <v/>
      </c>
      <c r="E1048" s="23" t="str">
        <f>IF(OR('Monitor Data'!K1048="",ISBLANK('Monitor Data'!K1048)),"",IF('Monitor Data'!K1048&gt;Statistics!$E$6,"YES","NO"))</f>
        <v/>
      </c>
    </row>
    <row r="1049" spans="1:5" x14ac:dyDescent="0.25">
      <c r="A1049" s="4">
        <v>45244</v>
      </c>
      <c r="B1049" s="23" t="str">
        <f>IF(OR('Monitor Data'!D1049="",ISBLANK('Monitor Data'!D1049)),"",IF('Monitor Data'!D1049&gt;Statistics!$B$6,"YES","NO"))</f>
        <v>NO</v>
      </c>
      <c r="C1049" s="23" t="str">
        <f>IF(OR('Monitor Data'!G1049="",ISBLANK('Monitor Data'!G1049)),"",IF('Monitor Data'!G1049&gt;Statistics!$C$6,"YES","NO"))</f>
        <v>NO</v>
      </c>
      <c r="D1049" s="23" t="str">
        <f>IF(OR('Monitor Data'!J1049="",ISBLANK('Monitor Data'!J1049)),"",IF('Monitor Data'!J1049&gt;Statistics!$D$6,"YES","NO"))</f>
        <v>NO</v>
      </c>
      <c r="E1049" s="23" t="str">
        <f>IF(OR('Monitor Data'!K1049="",ISBLANK('Monitor Data'!K1049)),"",IF('Monitor Data'!K1049&gt;Statistics!$E$6,"YES","NO"))</f>
        <v>NO</v>
      </c>
    </row>
    <row r="1050" spans="1:5" x14ac:dyDescent="0.25">
      <c r="A1050" s="4">
        <v>45245</v>
      </c>
      <c r="B1050" s="23" t="str">
        <f>IF(OR('Monitor Data'!D1050="",ISBLANK('Monitor Data'!D1050)),"",IF('Monitor Data'!D1050&gt;Statistics!$B$6,"YES","NO"))</f>
        <v/>
      </c>
      <c r="C1050" s="23" t="str">
        <f>IF(OR('Monitor Data'!G1050="",ISBLANK('Monitor Data'!G1050)),"",IF('Monitor Data'!G1050&gt;Statistics!$C$6,"YES","NO"))</f>
        <v/>
      </c>
      <c r="D1050" s="23" t="str">
        <f>IF(OR('Monitor Data'!J1050="",ISBLANK('Monitor Data'!J1050)),"",IF('Monitor Data'!J1050&gt;Statistics!$D$6,"YES","NO"))</f>
        <v/>
      </c>
      <c r="E1050" s="23" t="str">
        <f>IF(OR('Monitor Data'!K1050="",ISBLANK('Monitor Data'!K1050)),"",IF('Monitor Data'!K1050&gt;Statistics!$E$6,"YES","NO"))</f>
        <v/>
      </c>
    </row>
    <row r="1051" spans="1:5" x14ac:dyDescent="0.25">
      <c r="A1051" s="4">
        <v>45246</v>
      </c>
      <c r="B1051" s="23" t="str">
        <f>IF(OR('Monitor Data'!D1051="",ISBLANK('Monitor Data'!D1051)),"",IF('Monitor Data'!D1051&gt;Statistics!$B$6,"YES","NO"))</f>
        <v/>
      </c>
      <c r="C1051" s="23" t="str">
        <f>IF(OR('Monitor Data'!G1051="",ISBLANK('Monitor Data'!G1051)),"",IF('Monitor Data'!G1051&gt;Statistics!$C$6,"YES","NO"))</f>
        <v/>
      </c>
      <c r="D1051" s="23" t="str">
        <f>IF(OR('Monitor Data'!J1051="",ISBLANK('Monitor Data'!J1051)),"",IF('Monitor Data'!J1051&gt;Statistics!$D$6,"YES","NO"))</f>
        <v/>
      </c>
      <c r="E1051" s="23" t="str">
        <f>IF(OR('Monitor Data'!K1051="",ISBLANK('Monitor Data'!K1051)),"",IF('Monitor Data'!K1051&gt;Statistics!$E$6,"YES","NO"))</f>
        <v/>
      </c>
    </row>
    <row r="1052" spans="1:5" x14ac:dyDescent="0.25">
      <c r="A1052" s="4">
        <v>45247</v>
      </c>
      <c r="B1052" s="23" t="str">
        <f>IF(OR('Monitor Data'!D1052="",ISBLANK('Monitor Data'!D1052)),"",IF('Monitor Data'!D1052&gt;Statistics!$B$6,"YES","NO"))</f>
        <v>NO</v>
      </c>
      <c r="C1052" s="23" t="str">
        <f>IF(OR('Monitor Data'!G1052="",ISBLANK('Monitor Data'!G1052)),"",IF('Monitor Data'!G1052&gt;Statistics!$C$6,"YES","NO"))</f>
        <v>NO</v>
      </c>
      <c r="D1052" s="23" t="str">
        <f>IF(OR('Monitor Data'!J1052="",ISBLANK('Monitor Data'!J1052)),"",IF('Monitor Data'!J1052&gt;Statistics!$D$6,"YES","NO"))</f>
        <v>NO</v>
      </c>
      <c r="E1052" s="23" t="str">
        <f>IF(OR('Monitor Data'!K1052="",ISBLANK('Monitor Data'!K1052)),"",IF('Monitor Data'!K1052&gt;Statistics!$E$6,"YES","NO"))</f>
        <v>YES</v>
      </c>
    </row>
    <row r="1053" spans="1:5" x14ac:dyDescent="0.25">
      <c r="A1053" s="4">
        <v>45248</v>
      </c>
      <c r="B1053" s="23" t="str">
        <f>IF(OR('Monitor Data'!D1053="",ISBLANK('Monitor Data'!D1053)),"",IF('Monitor Data'!D1053&gt;Statistics!$B$6,"YES","NO"))</f>
        <v/>
      </c>
      <c r="C1053" s="23" t="str">
        <f>IF(OR('Monitor Data'!G1053="",ISBLANK('Monitor Data'!G1053)),"",IF('Monitor Data'!G1053&gt;Statistics!$C$6,"YES","NO"))</f>
        <v/>
      </c>
      <c r="D1053" s="23" t="str">
        <f>IF(OR('Monitor Data'!J1053="",ISBLANK('Monitor Data'!J1053)),"",IF('Monitor Data'!J1053&gt;Statistics!$D$6,"YES","NO"))</f>
        <v/>
      </c>
      <c r="E1053" s="23" t="str">
        <f>IF(OR('Monitor Data'!K1053="",ISBLANK('Monitor Data'!K1053)),"",IF('Monitor Data'!K1053&gt;Statistics!$E$6,"YES","NO"))</f>
        <v/>
      </c>
    </row>
    <row r="1054" spans="1:5" x14ac:dyDescent="0.25">
      <c r="A1054" s="4">
        <v>45249</v>
      </c>
      <c r="B1054" s="23" t="str">
        <f>IF(OR('Monitor Data'!D1054="",ISBLANK('Monitor Data'!D1054)),"",IF('Monitor Data'!D1054&gt;Statistics!$B$6,"YES","NO"))</f>
        <v/>
      </c>
      <c r="C1054" s="23" t="str">
        <f>IF(OR('Monitor Data'!G1054="",ISBLANK('Monitor Data'!G1054)),"",IF('Monitor Data'!G1054&gt;Statistics!$C$6,"YES","NO"))</f>
        <v/>
      </c>
      <c r="D1054" s="23" t="str">
        <f>IF(OR('Monitor Data'!J1054="",ISBLANK('Monitor Data'!J1054)),"",IF('Monitor Data'!J1054&gt;Statistics!$D$6,"YES","NO"))</f>
        <v/>
      </c>
      <c r="E1054" s="23" t="str">
        <f>IF(OR('Monitor Data'!K1054="",ISBLANK('Monitor Data'!K1054)),"",IF('Monitor Data'!K1054&gt;Statistics!$E$6,"YES","NO"))</f>
        <v/>
      </c>
    </row>
    <row r="1055" spans="1:5" x14ac:dyDescent="0.25">
      <c r="A1055" s="4">
        <v>45250</v>
      </c>
      <c r="B1055" s="23" t="str">
        <f>IF(OR('Monitor Data'!D1055="",ISBLANK('Monitor Data'!D1055)),"",IF('Monitor Data'!D1055&gt;Statistics!$B$6,"YES","NO"))</f>
        <v>NO</v>
      </c>
      <c r="C1055" s="23" t="str">
        <f>IF(OR('Monitor Data'!G1055="",ISBLANK('Monitor Data'!G1055)),"",IF('Monitor Data'!G1055&gt;Statistics!$C$6,"YES","NO"))</f>
        <v>NO</v>
      </c>
      <c r="D1055" s="23" t="str">
        <f>IF(OR('Monitor Data'!J1055="",ISBLANK('Monitor Data'!J1055)),"",IF('Monitor Data'!J1055&gt;Statistics!$D$6,"YES","NO"))</f>
        <v>NO</v>
      </c>
      <c r="E1055" s="23" t="str">
        <f>IF(OR('Monitor Data'!K1055="",ISBLANK('Monitor Data'!K1055)),"",IF('Monitor Data'!K1055&gt;Statistics!$E$6,"YES","NO"))</f>
        <v>NO</v>
      </c>
    </row>
    <row r="1056" spans="1:5" x14ac:dyDescent="0.25">
      <c r="A1056" s="4">
        <v>45251</v>
      </c>
      <c r="B1056" s="23" t="str">
        <f>IF(OR('Monitor Data'!D1056="",ISBLANK('Monitor Data'!D1056)),"",IF('Monitor Data'!D1056&gt;Statistics!$B$6,"YES","NO"))</f>
        <v/>
      </c>
      <c r="C1056" s="23" t="str">
        <f>IF(OR('Monitor Data'!G1056="",ISBLANK('Monitor Data'!G1056)),"",IF('Monitor Data'!G1056&gt;Statistics!$C$6,"YES","NO"))</f>
        <v/>
      </c>
      <c r="D1056" s="23" t="str">
        <f>IF(OR('Monitor Data'!J1056="",ISBLANK('Monitor Data'!J1056)),"",IF('Monitor Data'!J1056&gt;Statistics!$D$6,"YES","NO"))</f>
        <v/>
      </c>
      <c r="E1056" s="23" t="str">
        <f>IF(OR('Monitor Data'!K1056="",ISBLANK('Monitor Data'!K1056)),"",IF('Monitor Data'!K1056&gt;Statistics!$E$6,"YES","NO"))</f>
        <v/>
      </c>
    </row>
    <row r="1057" spans="1:5" x14ac:dyDescent="0.25">
      <c r="A1057" s="4">
        <v>45252</v>
      </c>
      <c r="B1057" s="23" t="str">
        <f>IF(OR('Monitor Data'!D1057="",ISBLANK('Monitor Data'!D1057)),"",IF('Monitor Data'!D1057&gt;Statistics!$B$6,"YES","NO"))</f>
        <v/>
      </c>
      <c r="C1057" s="23" t="str">
        <f>IF(OR('Monitor Data'!G1057="",ISBLANK('Monitor Data'!G1057)),"",IF('Monitor Data'!G1057&gt;Statistics!$C$6,"YES","NO"))</f>
        <v/>
      </c>
      <c r="D1057" s="23" t="str">
        <f>IF(OR('Monitor Data'!J1057="",ISBLANK('Monitor Data'!J1057)),"",IF('Monitor Data'!J1057&gt;Statistics!$D$6,"YES","NO"))</f>
        <v/>
      </c>
      <c r="E1057" s="23" t="str">
        <f>IF(OR('Monitor Data'!K1057="",ISBLANK('Monitor Data'!K1057)),"",IF('Monitor Data'!K1057&gt;Statistics!$E$6,"YES","NO"))</f>
        <v/>
      </c>
    </row>
    <row r="1058" spans="1:5" x14ac:dyDescent="0.25">
      <c r="A1058" s="4">
        <v>45253</v>
      </c>
      <c r="B1058" s="23" t="str">
        <f>IF(OR('Monitor Data'!D1058="",ISBLANK('Monitor Data'!D1058)),"",IF('Monitor Data'!D1058&gt;Statistics!$B$6,"YES","NO"))</f>
        <v>NO</v>
      </c>
      <c r="C1058" s="23" t="str">
        <f>IF(OR('Monitor Data'!G1058="",ISBLANK('Monitor Data'!G1058)),"",IF('Monitor Data'!G1058&gt;Statistics!$C$6,"YES","NO"))</f>
        <v>NO</v>
      </c>
      <c r="D1058" s="23" t="str">
        <f>IF(OR('Monitor Data'!J1058="",ISBLANK('Monitor Data'!J1058)),"",IF('Monitor Data'!J1058&gt;Statistics!$D$6,"YES","NO"))</f>
        <v>NO</v>
      </c>
      <c r="E1058" s="23" t="str">
        <f>IF(OR('Monitor Data'!K1058="",ISBLANK('Monitor Data'!K1058)),"",IF('Monitor Data'!K1058&gt;Statistics!$E$6,"YES","NO"))</f>
        <v>NO</v>
      </c>
    </row>
    <row r="1059" spans="1:5" x14ac:dyDescent="0.25">
      <c r="A1059" s="4">
        <v>45254</v>
      </c>
      <c r="B1059" s="23" t="str">
        <f>IF(OR('Monitor Data'!D1059="",ISBLANK('Monitor Data'!D1059)),"",IF('Monitor Data'!D1059&gt;Statistics!$B$6,"YES","NO"))</f>
        <v/>
      </c>
      <c r="C1059" s="23" t="str">
        <f>IF(OR('Monitor Data'!G1059="",ISBLANK('Monitor Data'!G1059)),"",IF('Monitor Data'!G1059&gt;Statistics!$C$6,"YES","NO"))</f>
        <v/>
      </c>
      <c r="D1059" s="23" t="str">
        <f>IF(OR('Monitor Data'!J1059="",ISBLANK('Monitor Data'!J1059)),"",IF('Monitor Data'!J1059&gt;Statistics!$D$6,"YES","NO"))</f>
        <v/>
      </c>
      <c r="E1059" s="23" t="str">
        <f>IF(OR('Monitor Data'!K1059="",ISBLANK('Monitor Data'!K1059)),"",IF('Monitor Data'!K1059&gt;Statistics!$E$6,"YES","NO"))</f>
        <v/>
      </c>
    </row>
    <row r="1060" spans="1:5" x14ac:dyDescent="0.25">
      <c r="A1060" s="4">
        <v>45255</v>
      </c>
      <c r="B1060" s="23" t="str">
        <f>IF(OR('Monitor Data'!D1060="",ISBLANK('Monitor Data'!D1060)),"",IF('Monitor Data'!D1060&gt;Statistics!$B$6,"YES","NO"))</f>
        <v/>
      </c>
      <c r="C1060" s="23" t="str">
        <f>IF(OR('Monitor Data'!G1060="",ISBLANK('Monitor Data'!G1060)),"",IF('Monitor Data'!G1060&gt;Statistics!$C$6,"YES","NO"))</f>
        <v/>
      </c>
      <c r="D1060" s="23" t="str">
        <f>IF(OR('Monitor Data'!J1060="",ISBLANK('Monitor Data'!J1060)),"",IF('Monitor Data'!J1060&gt;Statistics!$D$6,"YES","NO"))</f>
        <v/>
      </c>
      <c r="E1060" s="23" t="str">
        <f>IF(OR('Monitor Data'!K1060="",ISBLANK('Monitor Data'!K1060)),"",IF('Monitor Data'!K1060&gt;Statistics!$E$6,"YES","NO"))</f>
        <v/>
      </c>
    </row>
    <row r="1061" spans="1:5" x14ac:dyDescent="0.25">
      <c r="A1061" s="4">
        <v>45256</v>
      </c>
      <c r="B1061" s="23" t="str">
        <f>IF(OR('Monitor Data'!D1061="",ISBLANK('Monitor Data'!D1061)),"",IF('Monitor Data'!D1061&gt;Statistics!$B$6,"YES","NO"))</f>
        <v>NO</v>
      </c>
      <c r="C1061" s="23" t="str">
        <f>IF(OR('Monitor Data'!G1061="",ISBLANK('Monitor Data'!G1061)),"",IF('Monitor Data'!G1061&gt;Statistics!$C$6,"YES","NO"))</f>
        <v>NO</v>
      </c>
      <c r="D1061" s="23" t="str">
        <f>IF(OR('Monitor Data'!J1061="",ISBLANK('Monitor Data'!J1061)),"",IF('Monitor Data'!J1061&gt;Statistics!$D$6,"YES","NO"))</f>
        <v>NO</v>
      </c>
      <c r="E1061" s="23" t="str">
        <f>IF(OR('Monitor Data'!K1061="",ISBLANK('Monitor Data'!K1061)),"",IF('Monitor Data'!K1061&gt;Statistics!$E$6,"YES","NO"))</f>
        <v>NO</v>
      </c>
    </row>
    <row r="1062" spans="1:5" x14ac:dyDescent="0.25">
      <c r="A1062" s="4">
        <v>45257</v>
      </c>
      <c r="B1062" s="23" t="str">
        <f>IF(OR('Monitor Data'!D1062="",ISBLANK('Monitor Data'!D1062)),"",IF('Monitor Data'!D1062&gt;Statistics!$B$6,"YES","NO"))</f>
        <v/>
      </c>
      <c r="C1062" s="23" t="str">
        <f>IF(OR('Monitor Data'!G1062="",ISBLANK('Monitor Data'!G1062)),"",IF('Monitor Data'!G1062&gt;Statistics!$C$6,"YES","NO"))</f>
        <v/>
      </c>
      <c r="D1062" s="23" t="str">
        <f>IF(OR('Monitor Data'!J1062="",ISBLANK('Monitor Data'!J1062)),"",IF('Monitor Data'!J1062&gt;Statistics!$D$6,"YES","NO"))</f>
        <v/>
      </c>
      <c r="E1062" s="23" t="str">
        <f>IF(OR('Monitor Data'!K1062="",ISBLANK('Monitor Data'!K1062)),"",IF('Monitor Data'!K1062&gt;Statistics!$E$6,"YES","NO"))</f>
        <v/>
      </c>
    </row>
    <row r="1063" spans="1:5" x14ac:dyDescent="0.25">
      <c r="A1063" s="4">
        <v>45258</v>
      </c>
      <c r="B1063" s="23" t="str">
        <f>IF(OR('Monitor Data'!D1063="",ISBLANK('Monitor Data'!D1063)),"",IF('Monitor Data'!D1063&gt;Statistics!$B$6,"YES","NO"))</f>
        <v/>
      </c>
      <c r="C1063" s="23" t="str">
        <f>IF(OR('Monitor Data'!G1063="",ISBLANK('Monitor Data'!G1063)),"",IF('Monitor Data'!G1063&gt;Statistics!$C$6,"YES","NO"))</f>
        <v/>
      </c>
      <c r="D1063" s="23" t="str">
        <f>IF(OR('Monitor Data'!J1063="",ISBLANK('Monitor Data'!J1063)),"",IF('Monitor Data'!J1063&gt;Statistics!$D$6,"YES","NO"))</f>
        <v/>
      </c>
      <c r="E1063" s="23" t="str">
        <f>IF(OR('Monitor Data'!K1063="",ISBLANK('Monitor Data'!K1063)),"",IF('Monitor Data'!K1063&gt;Statistics!$E$6,"YES","NO"))</f>
        <v/>
      </c>
    </row>
    <row r="1064" spans="1:5" x14ac:dyDescent="0.25">
      <c r="A1064" s="4">
        <v>45259</v>
      </c>
      <c r="B1064" s="23" t="str">
        <f>IF(OR('Monitor Data'!D1064="",ISBLANK('Monitor Data'!D1064)),"",IF('Monitor Data'!D1064&gt;Statistics!$B$6,"YES","NO"))</f>
        <v>NO</v>
      </c>
      <c r="C1064" s="23" t="str">
        <f>IF(OR('Monitor Data'!G1064="",ISBLANK('Monitor Data'!G1064)),"",IF('Monitor Data'!G1064&gt;Statistics!$C$6,"YES","NO"))</f>
        <v>NO</v>
      </c>
      <c r="D1064" s="23" t="str">
        <f>IF(OR('Monitor Data'!J1064="",ISBLANK('Monitor Data'!J1064)),"",IF('Monitor Data'!J1064&gt;Statistics!$D$6,"YES","NO"))</f>
        <v>NO</v>
      </c>
      <c r="E1064" s="23" t="str">
        <f>IF(OR('Monitor Data'!K1064="",ISBLANK('Monitor Data'!K1064)),"",IF('Monitor Data'!K1064&gt;Statistics!$E$6,"YES","NO"))</f>
        <v>NO</v>
      </c>
    </row>
    <row r="1065" spans="1:5" x14ac:dyDescent="0.25">
      <c r="A1065" s="4">
        <v>45260</v>
      </c>
      <c r="B1065" s="23" t="str">
        <f>IF(OR('Monitor Data'!D1065="",ISBLANK('Monitor Data'!D1065)),"",IF('Monitor Data'!D1065&gt;Statistics!$B$6,"YES","NO"))</f>
        <v/>
      </c>
      <c r="C1065" s="23" t="str">
        <f>IF(OR('Monitor Data'!G1065="",ISBLANK('Monitor Data'!G1065)),"",IF('Monitor Data'!G1065&gt;Statistics!$C$6,"YES","NO"))</f>
        <v/>
      </c>
      <c r="D1065" s="23" t="str">
        <f>IF(OR('Monitor Data'!J1065="",ISBLANK('Monitor Data'!J1065)),"",IF('Monitor Data'!J1065&gt;Statistics!$D$6,"YES","NO"))</f>
        <v/>
      </c>
      <c r="E1065" s="23" t="str">
        <f>IF(OR('Monitor Data'!K1065="",ISBLANK('Monitor Data'!K1065)),"",IF('Monitor Data'!K1065&gt;Statistics!$E$6,"YES","NO"))</f>
        <v/>
      </c>
    </row>
    <row r="1066" spans="1:5" x14ac:dyDescent="0.25">
      <c r="A1066" s="4">
        <v>45261</v>
      </c>
      <c r="B1066" s="23" t="str">
        <f>IF(OR('Monitor Data'!D1066="",ISBLANK('Monitor Data'!D1066)),"",IF('Monitor Data'!D1066&gt;Statistics!$B$6,"YES","NO"))</f>
        <v/>
      </c>
      <c r="C1066" s="23" t="str">
        <f>IF(OR('Monitor Data'!G1066="",ISBLANK('Monitor Data'!G1066)),"",IF('Monitor Data'!G1066&gt;Statistics!$C$6,"YES","NO"))</f>
        <v/>
      </c>
      <c r="D1066" s="23" t="str">
        <f>IF(OR('Monitor Data'!J1066="",ISBLANK('Monitor Data'!J1066)),"",IF('Monitor Data'!J1066&gt;Statistics!$D$6,"YES","NO"))</f>
        <v/>
      </c>
      <c r="E1066" s="23" t="str">
        <f>IF(OR('Monitor Data'!K1066="",ISBLANK('Monitor Data'!K1066)),"",IF('Monitor Data'!K1066&gt;Statistics!$E$6,"YES","NO"))</f>
        <v/>
      </c>
    </row>
    <row r="1067" spans="1:5" x14ac:dyDescent="0.25">
      <c r="A1067" s="4">
        <v>45262</v>
      </c>
      <c r="B1067" s="23" t="str">
        <f>IF(OR('Monitor Data'!D1067="",ISBLANK('Monitor Data'!D1067)),"",IF('Monitor Data'!D1067&gt;Statistics!$B$6,"YES","NO"))</f>
        <v>NO</v>
      </c>
      <c r="C1067" s="23" t="str">
        <f>IF(OR('Monitor Data'!G1067="",ISBLANK('Monitor Data'!G1067)),"",IF('Monitor Data'!G1067&gt;Statistics!$C$6,"YES","NO"))</f>
        <v>NO</v>
      </c>
      <c r="D1067" s="23" t="str">
        <f>IF(OR('Monitor Data'!J1067="",ISBLANK('Monitor Data'!J1067)),"",IF('Monitor Data'!J1067&gt;Statistics!$D$6,"YES","NO"))</f>
        <v>NO</v>
      </c>
      <c r="E1067" s="23" t="str">
        <f>IF(OR('Monitor Data'!K1067="",ISBLANK('Monitor Data'!K1067)),"",IF('Monitor Data'!K1067&gt;Statistics!$E$6,"YES","NO"))</f>
        <v>NO</v>
      </c>
    </row>
    <row r="1068" spans="1:5" x14ac:dyDescent="0.25">
      <c r="A1068" s="4">
        <v>45263</v>
      </c>
      <c r="B1068" s="23" t="str">
        <f>IF(OR('Monitor Data'!D1068="",ISBLANK('Monitor Data'!D1068)),"",IF('Monitor Data'!D1068&gt;Statistics!$B$6,"YES","NO"))</f>
        <v/>
      </c>
      <c r="C1068" s="23" t="str">
        <f>IF(OR('Monitor Data'!G1068="",ISBLANK('Monitor Data'!G1068)),"",IF('Monitor Data'!G1068&gt;Statistics!$C$6,"YES","NO"))</f>
        <v/>
      </c>
      <c r="D1068" s="23" t="str">
        <f>IF(OR('Monitor Data'!J1068="",ISBLANK('Monitor Data'!J1068)),"",IF('Monitor Data'!J1068&gt;Statistics!$D$6,"YES","NO"))</f>
        <v/>
      </c>
      <c r="E1068" s="23" t="str">
        <f>IF(OR('Monitor Data'!K1068="",ISBLANK('Monitor Data'!K1068)),"",IF('Monitor Data'!K1068&gt;Statistics!$E$6,"YES","NO"))</f>
        <v/>
      </c>
    </row>
    <row r="1069" spans="1:5" x14ac:dyDescent="0.25">
      <c r="A1069" s="4">
        <v>45264</v>
      </c>
      <c r="B1069" s="23" t="str">
        <f>IF(OR('Monitor Data'!D1069="",ISBLANK('Monitor Data'!D1069)),"",IF('Monitor Data'!D1069&gt;Statistics!$B$6,"YES","NO"))</f>
        <v/>
      </c>
      <c r="C1069" s="23" t="str">
        <f>IF(OR('Monitor Data'!G1069="",ISBLANK('Monitor Data'!G1069)),"",IF('Monitor Data'!G1069&gt;Statistics!$C$6,"YES","NO"))</f>
        <v/>
      </c>
      <c r="D1069" s="23" t="str">
        <f>IF(OR('Monitor Data'!J1069="",ISBLANK('Monitor Data'!J1069)),"",IF('Monitor Data'!J1069&gt;Statistics!$D$6,"YES","NO"))</f>
        <v/>
      </c>
      <c r="E1069" s="23" t="str">
        <f>IF(OR('Monitor Data'!K1069="",ISBLANK('Monitor Data'!K1069)),"",IF('Monitor Data'!K1069&gt;Statistics!$E$6,"YES","NO"))</f>
        <v/>
      </c>
    </row>
    <row r="1070" spans="1:5" x14ac:dyDescent="0.25">
      <c r="A1070" s="4">
        <v>45265</v>
      </c>
      <c r="B1070" s="23" t="str">
        <f>IF(OR('Monitor Data'!D1070="",ISBLANK('Monitor Data'!D1070)),"",IF('Monitor Data'!D1070&gt;Statistics!$B$6,"YES","NO"))</f>
        <v>NO</v>
      </c>
      <c r="C1070" s="23" t="str">
        <f>IF(OR('Monitor Data'!G1070="",ISBLANK('Monitor Data'!G1070)),"",IF('Monitor Data'!G1070&gt;Statistics!$C$6,"YES","NO"))</f>
        <v>NO</v>
      </c>
      <c r="D1070" s="23" t="str">
        <f>IF(OR('Monitor Data'!J1070="",ISBLANK('Monitor Data'!J1070)),"",IF('Monitor Data'!J1070&gt;Statistics!$D$6,"YES","NO"))</f>
        <v>NO</v>
      </c>
      <c r="E1070" s="23" t="str">
        <f>IF(OR('Monitor Data'!K1070="",ISBLANK('Monitor Data'!K1070)),"",IF('Monitor Data'!K1070&gt;Statistics!$E$6,"YES","NO"))</f>
        <v>NO</v>
      </c>
    </row>
    <row r="1071" spans="1:5" x14ac:dyDescent="0.25">
      <c r="A1071" s="4">
        <v>45266</v>
      </c>
      <c r="B1071" s="23" t="str">
        <f>IF(OR('Monitor Data'!D1071="",ISBLANK('Monitor Data'!D1071)),"",IF('Monitor Data'!D1071&gt;Statistics!$B$6,"YES","NO"))</f>
        <v/>
      </c>
      <c r="C1071" s="23" t="str">
        <f>IF(OR('Monitor Data'!G1071="",ISBLANK('Monitor Data'!G1071)),"",IF('Monitor Data'!G1071&gt;Statistics!$C$6,"YES","NO"))</f>
        <v/>
      </c>
      <c r="D1071" s="23" t="str">
        <f>IF(OR('Monitor Data'!J1071="",ISBLANK('Monitor Data'!J1071)),"",IF('Monitor Data'!J1071&gt;Statistics!$D$6,"YES","NO"))</f>
        <v/>
      </c>
      <c r="E1071" s="23" t="str">
        <f>IF(OR('Monitor Data'!K1071="",ISBLANK('Monitor Data'!K1071)),"",IF('Monitor Data'!K1071&gt;Statistics!$E$6,"YES","NO"))</f>
        <v/>
      </c>
    </row>
    <row r="1072" spans="1:5" x14ac:dyDescent="0.25">
      <c r="A1072" s="4">
        <v>45267</v>
      </c>
      <c r="B1072" s="23" t="str">
        <f>IF(OR('Monitor Data'!D1072="",ISBLANK('Monitor Data'!D1072)),"",IF('Monitor Data'!D1072&gt;Statistics!$B$6,"YES","NO"))</f>
        <v/>
      </c>
      <c r="C1072" s="23" t="str">
        <f>IF(OR('Monitor Data'!G1072="",ISBLANK('Monitor Data'!G1072)),"",IF('Monitor Data'!G1072&gt;Statistics!$C$6,"YES","NO"))</f>
        <v/>
      </c>
      <c r="D1072" s="23" t="str">
        <f>IF(OR('Monitor Data'!J1072="",ISBLANK('Monitor Data'!J1072)),"",IF('Monitor Data'!J1072&gt;Statistics!$D$6,"YES","NO"))</f>
        <v/>
      </c>
      <c r="E1072" s="23" t="str">
        <f>IF(OR('Monitor Data'!K1072="",ISBLANK('Monitor Data'!K1072)),"",IF('Monitor Data'!K1072&gt;Statistics!$E$6,"YES","NO"))</f>
        <v/>
      </c>
    </row>
    <row r="1073" spans="1:5" x14ac:dyDescent="0.25">
      <c r="A1073" s="4">
        <v>45268</v>
      </c>
      <c r="B1073" s="23" t="str">
        <f>IF(OR('Monitor Data'!D1073="",ISBLANK('Monitor Data'!D1073)),"",IF('Monitor Data'!D1073&gt;Statistics!$B$6,"YES","NO"))</f>
        <v>NO</v>
      </c>
      <c r="C1073" s="23" t="str">
        <f>IF(OR('Monitor Data'!G1073="",ISBLANK('Monitor Data'!G1073)),"",IF('Monitor Data'!G1073&gt;Statistics!$C$6,"YES","NO"))</f>
        <v>NO</v>
      </c>
      <c r="D1073" s="23" t="str">
        <f>IF(OR('Monitor Data'!J1073="",ISBLANK('Monitor Data'!J1073)),"",IF('Monitor Data'!J1073&gt;Statistics!$D$6,"YES","NO"))</f>
        <v>NO</v>
      </c>
      <c r="E1073" s="23" t="str">
        <f>IF(OR('Monitor Data'!K1073="",ISBLANK('Monitor Data'!K1073)),"",IF('Monitor Data'!K1073&gt;Statistics!$E$6,"YES","NO"))</f>
        <v>NO</v>
      </c>
    </row>
    <row r="1074" spans="1:5" x14ac:dyDescent="0.25">
      <c r="A1074" s="4">
        <v>45269</v>
      </c>
      <c r="B1074" s="23" t="str">
        <f>IF(OR('Monitor Data'!D1074="",ISBLANK('Monitor Data'!D1074)),"",IF('Monitor Data'!D1074&gt;Statistics!$B$6,"YES","NO"))</f>
        <v/>
      </c>
      <c r="C1074" s="23" t="str">
        <f>IF(OR('Monitor Data'!G1074="",ISBLANK('Monitor Data'!G1074)),"",IF('Monitor Data'!G1074&gt;Statistics!$C$6,"YES","NO"))</f>
        <v/>
      </c>
      <c r="D1074" s="23" t="str">
        <f>IF(OR('Monitor Data'!J1074="",ISBLANK('Monitor Data'!J1074)),"",IF('Monitor Data'!J1074&gt;Statistics!$D$6,"YES","NO"))</f>
        <v/>
      </c>
      <c r="E1074" s="23" t="str">
        <f>IF(OR('Monitor Data'!K1074="",ISBLANK('Monitor Data'!K1074)),"",IF('Monitor Data'!K1074&gt;Statistics!$E$6,"YES","NO"))</f>
        <v/>
      </c>
    </row>
    <row r="1075" spans="1:5" x14ac:dyDescent="0.25">
      <c r="A1075" s="4">
        <v>45270</v>
      </c>
      <c r="B1075" s="23" t="str">
        <f>IF(OR('Monitor Data'!D1075="",ISBLANK('Monitor Data'!D1075)),"",IF('Monitor Data'!D1075&gt;Statistics!$B$6,"YES","NO"))</f>
        <v/>
      </c>
      <c r="C1075" s="23" t="str">
        <f>IF(OR('Monitor Data'!G1075="",ISBLANK('Monitor Data'!G1075)),"",IF('Monitor Data'!G1075&gt;Statistics!$C$6,"YES","NO"))</f>
        <v/>
      </c>
      <c r="D1075" s="23" t="str">
        <f>IF(OR('Monitor Data'!J1075="",ISBLANK('Monitor Data'!J1075)),"",IF('Monitor Data'!J1075&gt;Statistics!$D$6,"YES","NO"))</f>
        <v/>
      </c>
      <c r="E1075" s="23" t="str">
        <f>IF(OR('Monitor Data'!K1075="",ISBLANK('Monitor Data'!K1075)),"",IF('Monitor Data'!K1075&gt;Statistics!$E$6,"YES","NO"))</f>
        <v/>
      </c>
    </row>
    <row r="1076" spans="1:5" x14ac:dyDescent="0.25">
      <c r="A1076" s="4">
        <v>45271</v>
      </c>
      <c r="B1076" s="23" t="str">
        <f>IF(OR('Monitor Data'!D1076="",ISBLANK('Monitor Data'!D1076)),"",IF('Monitor Data'!D1076&gt;Statistics!$B$6,"YES","NO"))</f>
        <v>NO</v>
      </c>
      <c r="C1076" s="23" t="str">
        <f>IF(OR('Monitor Data'!G1076="",ISBLANK('Monitor Data'!G1076)),"",IF('Monitor Data'!G1076&gt;Statistics!$C$6,"YES","NO"))</f>
        <v>NO</v>
      </c>
      <c r="D1076" s="23" t="str">
        <f>IF(OR('Monitor Data'!J1076="",ISBLANK('Monitor Data'!J1076)),"",IF('Monitor Data'!J1076&gt;Statistics!$D$6,"YES","NO"))</f>
        <v>NO</v>
      </c>
      <c r="E1076" s="23" t="str">
        <f>IF(OR('Monitor Data'!K1076="",ISBLANK('Monitor Data'!K1076)),"",IF('Monitor Data'!K1076&gt;Statistics!$E$6,"YES","NO"))</f>
        <v>NO</v>
      </c>
    </row>
    <row r="1077" spans="1:5" x14ac:dyDescent="0.25">
      <c r="A1077" s="4">
        <v>45272</v>
      </c>
      <c r="B1077" s="23" t="str">
        <f>IF(OR('Monitor Data'!D1077="",ISBLANK('Monitor Data'!D1077)),"",IF('Monitor Data'!D1077&gt;Statistics!$B$6,"YES","NO"))</f>
        <v/>
      </c>
      <c r="C1077" s="23" t="str">
        <f>IF(OR('Monitor Data'!G1077="",ISBLANK('Monitor Data'!G1077)),"",IF('Monitor Data'!G1077&gt;Statistics!$C$6,"YES","NO"))</f>
        <v/>
      </c>
      <c r="D1077" s="23" t="str">
        <f>IF(OR('Monitor Data'!J1077="",ISBLANK('Monitor Data'!J1077)),"",IF('Monitor Data'!J1077&gt;Statistics!$D$6,"YES","NO"))</f>
        <v/>
      </c>
      <c r="E1077" s="23" t="str">
        <f>IF(OR('Monitor Data'!K1077="",ISBLANK('Monitor Data'!K1077)),"",IF('Monitor Data'!K1077&gt;Statistics!$E$6,"YES","NO"))</f>
        <v/>
      </c>
    </row>
    <row r="1078" spans="1:5" x14ac:dyDescent="0.25">
      <c r="A1078" s="4">
        <v>45273</v>
      </c>
      <c r="B1078" s="23" t="str">
        <f>IF(OR('Monitor Data'!D1078="",ISBLANK('Monitor Data'!D1078)),"",IF('Monitor Data'!D1078&gt;Statistics!$B$6,"YES","NO"))</f>
        <v/>
      </c>
      <c r="C1078" s="23" t="str">
        <f>IF(OR('Monitor Data'!G1078="",ISBLANK('Monitor Data'!G1078)),"",IF('Monitor Data'!G1078&gt;Statistics!$C$6,"YES","NO"))</f>
        <v/>
      </c>
      <c r="D1078" s="23" t="str">
        <f>IF(OR('Monitor Data'!J1078="",ISBLANK('Monitor Data'!J1078)),"",IF('Monitor Data'!J1078&gt;Statistics!$D$6,"YES","NO"))</f>
        <v/>
      </c>
      <c r="E1078" s="23" t="str">
        <f>IF(OR('Monitor Data'!K1078="",ISBLANK('Monitor Data'!K1078)),"",IF('Monitor Data'!K1078&gt;Statistics!$E$6,"YES","NO"))</f>
        <v/>
      </c>
    </row>
    <row r="1079" spans="1:5" x14ac:dyDescent="0.25">
      <c r="A1079" s="4">
        <v>45274</v>
      </c>
      <c r="B1079" s="23" t="str">
        <f>IF(OR('Monitor Data'!D1079="",ISBLANK('Monitor Data'!D1079)),"",IF('Monitor Data'!D1079&gt;Statistics!$B$6,"YES","NO"))</f>
        <v>NO</v>
      </c>
      <c r="C1079" s="23" t="str">
        <f>IF(OR('Monitor Data'!G1079="",ISBLANK('Monitor Data'!G1079)),"",IF('Monitor Data'!G1079&gt;Statistics!$C$6,"YES","NO"))</f>
        <v>NO</v>
      </c>
      <c r="D1079" s="23" t="str">
        <f>IF(OR('Monitor Data'!J1079="",ISBLANK('Monitor Data'!J1079)),"",IF('Monitor Data'!J1079&gt;Statistics!$D$6,"YES","NO"))</f>
        <v>NO</v>
      </c>
      <c r="E1079" s="23" t="str">
        <f>IF(OR('Monitor Data'!K1079="",ISBLANK('Monitor Data'!K1079)),"",IF('Monitor Data'!K1079&gt;Statistics!$E$6,"YES","NO"))</f>
        <v>NO</v>
      </c>
    </row>
    <row r="1080" spans="1:5" x14ac:dyDescent="0.25">
      <c r="A1080" s="4">
        <v>45275</v>
      </c>
      <c r="B1080" s="23" t="str">
        <f>IF(OR('Monitor Data'!D1080="",ISBLANK('Monitor Data'!D1080)),"",IF('Monitor Data'!D1080&gt;Statistics!$B$6,"YES","NO"))</f>
        <v/>
      </c>
      <c r="C1080" s="23" t="str">
        <f>IF(OR('Monitor Data'!G1080="",ISBLANK('Monitor Data'!G1080)),"",IF('Monitor Data'!G1080&gt;Statistics!$C$6,"YES","NO"))</f>
        <v/>
      </c>
      <c r="D1080" s="23" t="str">
        <f>IF(OR('Monitor Data'!J1080="",ISBLANK('Monitor Data'!J1080)),"",IF('Monitor Data'!J1080&gt;Statistics!$D$6,"YES","NO"))</f>
        <v/>
      </c>
      <c r="E1080" s="23" t="str">
        <f>IF(OR('Monitor Data'!K1080="",ISBLANK('Monitor Data'!K1080)),"",IF('Monitor Data'!K1080&gt;Statistics!$E$6,"YES","NO"))</f>
        <v/>
      </c>
    </row>
    <row r="1081" spans="1:5" x14ac:dyDescent="0.25">
      <c r="A1081" s="4">
        <v>45276</v>
      </c>
      <c r="B1081" s="23" t="str">
        <f>IF(OR('Monitor Data'!D1081="",ISBLANK('Monitor Data'!D1081)),"",IF('Monitor Data'!D1081&gt;Statistics!$B$6,"YES","NO"))</f>
        <v/>
      </c>
      <c r="C1081" s="23" t="str">
        <f>IF(OR('Monitor Data'!G1081="",ISBLANK('Monitor Data'!G1081)),"",IF('Monitor Data'!G1081&gt;Statistics!$C$6,"YES","NO"))</f>
        <v/>
      </c>
      <c r="D1081" s="23" t="str">
        <f>IF(OR('Monitor Data'!J1081="",ISBLANK('Monitor Data'!J1081)),"",IF('Monitor Data'!J1081&gt;Statistics!$D$6,"YES","NO"))</f>
        <v/>
      </c>
      <c r="E1081" s="23" t="str">
        <f>IF(OR('Monitor Data'!K1081="",ISBLANK('Monitor Data'!K1081)),"",IF('Monitor Data'!K1081&gt;Statistics!$E$6,"YES","NO"))</f>
        <v/>
      </c>
    </row>
    <row r="1082" spans="1:5" x14ac:dyDescent="0.25">
      <c r="A1082" s="4">
        <v>45277</v>
      </c>
      <c r="B1082" s="23" t="str">
        <f>IF(OR('Monitor Data'!D1082="",ISBLANK('Monitor Data'!D1082)),"",IF('Monitor Data'!D1082&gt;Statistics!$B$6,"YES","NO"))</f>
        <v>NO</v>
      </c>
      <c r="C1082" s="23" t="str">
        <f>IF(OR('Monitor Data'!G1082="",ISBLANK('Monitor Data'!G1082)),"",IF('Monitor Data'!G1082&gt;Statistics!$C$6,"YES","NO"))</f>
        <v>NO</v>
      </c>
      <c r="D1082" s="23" t="str">
        <f>IF(OR('Monitor Data'!J1082="",ISBLANK('Monitor Data'!J1082)),"",IF('Monitor Data'!J1082&gt;Statistics!$D$6,"YES","NO"))</f>
        <v>NO</v>
      </c>
      <c r="E1082" s="23" t="str">
        <f>IF(OR('Monitor Data'!K1082="",ISBLANK('Monitor Data'!K1082)),"",IF('Monitor Data'!K1082&gt;Statistics!$E$6,"YES","NO"))</f>
        <v>NO</v>
      </c>
    </row>
    <row r="1083" spans="1:5" x14ac:dyDescent="0.25">
      <c r="A1083" s="4">
        <v>45278</v>
      </c>
      <c r="B1083" s="23" t="str">
        <f>IF(OR('Monitor Data'!D1083="",ISBLANK('Monitor Data'!D1083)),"",IF('Monitor Data'!D1083&gt;Statistics!$B$6,"YES","NO"))</f>
        <v/>
      </c>
      <c r="C1083" s="23" t="str">
        <f>IF(OR('Monitor Data'!G1083="",ISBLANK('Monitor Data'!G1083)),"",IF('Monitor Data'!G1083&gt;Statistics!$C$6,"YES","NO"))</f>
        <v/>
      </c>
      <c r="D1083" s="23" t="str">
        <f>IF(OR('Monitor Data'!J1083="",ISBLANK('Monitor Data'!J1083)),"",IF('Monitor Data'!J1083&gt;Statistics!$D$6,"YES","NO"))</f>
        <v/>
      </c>
      <c r="E1083" s="23" t="str">
        <f>IF(OR('Monitor Data'!K1083="",ISBLANK('Monitor Data'!K1083)),"",IF('Monitor Data'!K1083&gt;Statistics!$E$6,"YES","NO"))</f>
        <v/>
      </c>
    </row>
    <row r="1084" spans="1:5" x14ac:dyDescent="0.25">
      <c r="A1084" s="4">
        <v>45279</v>
      </c>
      <c r="B1084" s="23" t="str">
        <f>IF(OR('Monitor Data'!D1084="",ISBLANK('Monitor Data'!D1084)),"",IF('Monitor Data'!D1084&gt;Statistics!$B$6,"YES","NO"))</f>
        <v/>
      </c>
      <c r="C1084" s="23" t="str">
        <f>IF(OR('Monitor Data'!G1084="",ISBLANK('Monitor Data'!G1084)),"",IF('Monitor Data'!G1084&gt;Statistics!$C$6,"YES","NO"))</f>
        <v/>
      </c>
      <c r="D1084" s="23" t="str">
        <f>IF(OR('Monitor Data'!J1084="",ISBLANK('Monitor Data'!J1084)),"",IF('Monitor Data'!J1084&gt;Statistics!$D$6,"YES","NO"))</f>
        <v/>
      </c>
      <c r="E1084" s="23" t="str">
        <f>IF(OR('Monitor Data'!K1084="",ISBLANK('Monitor Data'!K1084)),"",IF('Monitor Data'!K1084&gt;Statistics!$E$6,"YES","NO"))</f>
        <v/>
      </c>
    </row>
    <row r="1085" spans="1:5" x14ac:dyDescent="0.25">
      <c r="A1085" s="4">
        <v>45280</v>
      </c>
      <c r="B1085" s="23" t="str">
        <f>IF(OR('Monitor Data'!D1085="",ISBLANK('Monitor Data'!D1085)),"",IF('Monitor Data'!D1085&gt;Statistics!$B$6,"YES","NO"))</f>
        <v>NO</v>
      </c>
      <c r="C1085" s="23" t="str">
        <f>IF(OR('Monitor Data'!G1085="",ISBLANK('Monitor Data'!G1085)),"",IF('Monitor Data'!G1085&gt;Statistics!$C$6,"YES","NO"))</f>
        <v>NO</v>
      </c>
      <c r="D1085" s="23" t="str">
        <f>IF(OR('Monitor Data'!J1085="",ISBLANK('Monitor Data'!J1085)),"",IF('Monitor Data'!J1085&gt;Statistics!$D$6,"YES","NO"))</f>
        <v>NO</v>
      </c>
      <c r="E1085" s="23" t="str">
        <f>IF(OR('Monitor Data'!K1085="",ISBLANK('Monitor Data'!K1085)),"",IF('Monitor Data'!K1085&gt;Statistics!$E$6,"YES","NO"))</f>
        <v>NO</v>
      </c>
    </row>
    <row r="1086" spans="1:5" x14ac:dyDescent="0.25">
      <c r="A1086" s="4">
        <v>45281</v>
      </c>
      <c r="B1086" s="23" t="str">
        <f>IF(OR('Monitor Data'!D1086="",ISBLANK('Monitor Data'!D1086)),"",IF('Monitor Data'!D1086&gt;Statistics!$B$6,"YES","NO"))</f>
        <v/>
      </c>
      <c r="C1086" s="23" t="str">
        <f>IF(OR('Monitor Data'!G1086="",ISBLANK('Monitor Data'!G1086)),"",IF('Monitor Data'!G1086&gt;Statistics!$C$6,"YES","NO"))</f>
        <v/>
      </c>
      <c r="D1086" s="23" t="str">
        <f>IF(OR('Monitor Data'!J1086="",ISBLANK('Monitor Data'!J1086)),"",IF('Monitor Data'!J1086&gt;Statistics!$D$6,"YES","NO"))</f>
        <v/>
      </c>
      <c r="E1086" s="23" t="str">
        <f>IF(OR('Monitor Data'!K1086="",ISBLANK('Monitor Data'!K1086)),"",IF('Monitor Data'!K1086&gt;Statistics!$E$6,"YES","NO"))</f>
        <v/>
      </c>
    </row>
    <row r="1087" spans="1:5" x14ac:dyDescent="0.25">
      <c r="A1087" s="4">
        <v>45282</v>
      </c>
      <c r="B1087" s="23" t="str">
        <f>IF(OR('Monitor Data'!D1087="",ISBLANK('Monitor Data'!D1087)),"",IF('Monitor Data'!D1087&gt;Statistics!$B$6,"YES","NO"))</f>
        <v/>
      </c>
      <c r="C1087" s="23" t="str">
        <f>IF(OR('Monitor Data'!G1087="",ISBLANK('Monitor Data'!G1087)),"",IF('Monitor Data'!G1087&gt;Statistics!$C$6,"YES","NO"))</f>
        <v/>
      </c>
      <c r="D1087" s="23" t="str">
        <f>IF(OR('Monitor Data'!J1087="",ISBLANK('Monitor Data'!J1087)),"",IF('Monitor Data'!J1087&gt;Statistics!$D$6,"YES","NO"))</f>
        <v/>
      </c>
      <c r="E1087" s="23" t="str">
        <f>IF(OR('Monitor Data'!K1087="",ISBLANK('Monitor Data'!K1087)),"",IF('Monitor Data'!K1087&gt;Statistics!$E$6,"YES","NO"))</f>
        <v/>
      </c>
    </row>
    <row r="1088" spans="1:5" x14ac:dyDescent="0.25">
      <c r="A1088" s="4">
        <v>45283</v>
      </c>
      <c r="B1088" s="23" t="str">
        <f>IF(OR('Monitor Data'!D1088="",ISBLANK('Monitor Data'!D1088)),"",IF('Monitor Data'!D1088&gt;Statistics!$B$6,"YES","NO"))</f>
        <v>NO</v>
      </c>
      <c r="C1088" s="23" t="str">
        <f>IF(OR('Monitor Data'!G1088="",ISBLANK('Monitor Data'!G1088)),"",IF('Monitor Data'!G1088&gt;Statistics!$C$6,"YES","NO"))</f>
        <v>NO</v>
      </c>
      <c r="D1088" s="23" t="str">
        <f>IF(OR('Monitor Data'!J1088="",ISBLANK('Monitor Data'!J1088)),"",IF('Monitor Data'!J1088&gt;Statistics!$D$6,"YES","NO"))</f>
        <v>NO</v>
      </c>
      <c r="E1088" s="23" t="str">
        <f>IF(OR('Monitor Data'!K1088="",ISBLANK('Monitor Data'!K1088)),"",IF('Monitor Data'!K1088&gt;Statistics!$E$6,"YES","NO"))</f>
        <v>NO</v>
      </c>
    </row>
    <row r="1089" spans="1:5" x14ac:dyDescent="0.25">
      <c r="A1089" s="4">
        <v>45284</v>
      </c>
      <c r="B1089" s="23" t="str">
        <f>IF(OR('Monitor Data'!D1089="",ISBLANK('Monitor Data'!D1089)),"",IF('Monitor Data'!D1089&gt;Statistics!$B$6,"YES","NO"))</f>
        <v/>
      </c>
      <c r="C1089" s="23" t="str">
        <f>IF(OR('Monitor Data'!G1089="",ISBLANK('Monitor Data'!G1089)),"",IF('Monitor Data'!G1089&gt;Statistics!$C$6,"YES","NO"))</f>
        <v/>
      </c>
      <c r="D1089" s="23" t="str">
        <f>IF(OR('Monitor Data'!J1089="",ISBLANK('Monitor Data'!J1089)),"",IF('Monitor Data'!J1089&gt;Statistics!$D$6,"YES","NO"))</f>
        <v/>
      </c>
      <c r="E1089" s="23" t="str">
        <f>IF(OR('Monitor Data'!K1089="",ISBLANK('Monitor Data'!K1089)),"",IF('Monitor Data'!K1089&gt;Statistics!$E$6,"YES","NO"))</f>
        <v/>
      </c>
    </row>
    <row r="1090" spans="1:5" x14ac:dyDescent="0.25">
      <c r="A1090" s="4">
        <v>45285</v>
      </c>
      <c r="B1090" s="23" t="str">
        <f>IF(OR('Monitor Data'!D1090="",ISBLANK('Monitor Data'!D1090)),"",IF('Monitor Data'!D1090&gt;Statistics!$B$6,"YES","NO"))</f>
        <v/>
      </c>
      <c r="C1090" s="23" t="str">
        <f>IF(OR('Monitor Data'!G1090="",ISBLANK('Monitor Data'!G1090)),"",IF('Monitor Data'!G1090&gt;Statistics!$C$6,"YES","NO"))</f>
        <v/>
      </c>
      <c r="D1090" s="23" t="str">
        <f>IF(OR('Monitor Data'!J1090="",ISBLANK('Monitor Data'!J1090)),"",IF('Monitor Data'!J1090&gt;Statistics!$D$6,"YES","NO"))</f>
        <v/>
      </c>
      <c r="E1090" s="23" t="str">
        <f>IF(OR('Monitor Data'!K1090="",ISBLANK('Monitor Data'!K1090)),"",IF('Monitor Data'!K1090&gt;Statistics!$E$6,"YES","NO"))</f>
        <v/>
      </c>
    </row>
    <row r="1091" spans="1:5" x14ac:dyDescent="0.25">
      <c r="A1091" s="4">
        <v>45286</v>
      </c>
      <c r="B1091" s="23" t="str">
        <f>IF(OR('Monitor Data'!D1091="",ISBLANK('Monitor Data'!D1091)),"",IF('Monitor Data'!D1091&gt;Statistics!$B$6,"YES","NO"))</f>
        <v>NO</v>
      </c>
      <c r="C1091" s="23" t="str">
        <f>IF(OR('Monitor Data'!G1091="",ISBLANK('Monitor Data'!G1091)),"",IF('Monitor Data'!G1091&gt;Statistics!$C$6,"YES","NO"))</f>
        <v>NO</v>
      </c>
      <c r="D1091" s="23" t="str">
        <f>IF(OR('Monitor Data'!J1091="",ISBLANK('Monitor Data'!J1091)),"",IF('Monitor Data'!J1091&gt;Statistics!$D$6,"YES","NO"))</f>
        <v>NO</v>
      </c>
      <c r="E1091" s="23" t="str">
        <f>IF(OR('Monitor Data'!K1091="",ISBLANK('Monitor Data'!K1091)),"",IF('Monitor Data'!K1091&gt;Statistics!$E$6,"YES","NO"))</f>
        <v>NO</v>
      </c>
    </row>
    <row r="1092" spans="1:5" x14ac:dyDescent="0.25">
      <c r="A1092" s="4">
        <v>45287</v>
      </c>
      <c r="B1092" s="23" t="str">
        <f>IF(OR('Monitor Data'!D1092="",ISBLANK('Monitor Data'!D1092)),"",IF('Monitor Data'!D1092&gt;Statistics!$B$6,"YES","NO"))</f>
        <v/>
      </c>
      <c r="C1092" s="23" t="str">
        <f>IF(OR('Monitor Data'!G1092="",ISBLANK('Monitor Data'!G1092)),"",IF('Monitor Data'!G1092&gt;Statistics!$C$6,"YES","NO"))</f>
        <v/>
      </c>
      <c r="D1092" s="23" t="str">
        <f>IF(OR('Monitor Data'!J1092="",ISBLANK('Monitor Data'!J1092)),"",IF('Monitor Data'!J1092&gt;Statistics!$D$6,"YES","NO"))</f>
        <v/>
      </c>
      <c r="E1092" s="23" t="str">
        <f>IF(OR('Monitor Data'!K1092="",ISBLANK('Monitor Data'!K1092)),"",IF('Monitor Data'!K1092&gt;Statistics!$E$6,"YES","NO"))</f>
        <v/>
      </c>
    </row>
    <row r="1093" spans="1:5" x14ac:dyDescent="0.25">
      <c r="A1093" s="4">
        <v>45288</v>
      </c>
      <c r="B1093" s="23" t="str">
        <f>IF(OR('Monitor Data'!D1093="",ISBLANK('Monitor Data'!D1093)),"",IF('Monitor Data'!D1093&gt;Statistics!$B$6,"YES","NO"))</f>
        <v/>
      </c>
      <c r="C1093" s="23" t="str">
        <f>IF(OR('Monitor Data'!G1093="",ISBLANK('Monitor Data'!G1093)),"",IF('Monitor Data'!G1093&gt;Statistics!$C$6,"YES","NO"))</f>
        <v/>
      </c>
      <c r="D1093" s="23" t="str">
        <f>IF(OR('Monitor Data'!J1093="",ISBLANK('Monitor Data'!J1093)),"",IF('Monitor Data'!J1093&gt;Statistics!$D$6,"YES","NO"))</f>
        <v/>
      </c>
      <c r="E1093" s="23" t="str">
        <f>IF(OR('Monitor Data'!K1093="",ISBLANK('Monitor Data'!K1093)),"",IF('Monitor Data'!K1093&gt;Statistics!$E$6,"YES","NO"))</f>
        <v/>
      </c>
    </row>
    <row r="1094" spans="1:5" x14ac:dyDescent="0.25">
      <c r="A1094" s="4">
        <v>45289</v>
      </c>
      <c r="B1094" s="23" t="str">
        <f>IF(OR('Monitor Data'!D1094="",ISBLANK('Monitor Data'!D1094)),"",IF('Monitor Data'!D1094&gt;Statistics!$B$6,"YES","NO"))</f>
        <v>NO</v>
      </c>
      <c r="C1094" s="23" t="str">
        <f>IF(OR('Monitor Data'!G1094="",ISBLANK('Monitor Data'!G1094)),"",IF('Monitor Data'!G1094&gt;Statistics!$C$6,"YES","NO"))</f>
        <v>NO</v>
      </c>
      <c r="D1094" s="23" t="str">
        <f>IF(OR('Monitor Data'!J1094="",ISBLANK('Monitor Data'!J1094)),"",IF('Monitor Data'!J1094&gt;Statistics!$D$6,"YES","NO"))</f>
        <v>NO</v>
      </c>
      <c r="E1094" s="23" t="str">
        <f>IF(OR('Monitor Data'!K1094="",ISBLANK('Monitor Data'!K1094)),"",IF('Monitor Data'!K1094&gt;Statistics!$E$6,"YES","NO"))</f>
        <v>NO</v>
      </c>
    </row>
    <row r="1095" spans="1:5" x14ac:dyDescent="0.25">
      <c r="A1095" s="4">
        <v>45290</v>
      </c>
      <c r="B1095" s="23" t="str">
        <f>IF(OR('Monitor Data'!D1095="",ISBLANK('Monitor Data'!D1095)),"",IF('Monitor Data'!D1095&gt;Statistics!$B$6,"YES","NO"))</f>
        <v/>
      </c>
      <c r="C1095" s="23" t="str">
        <f>IF(OR('Monitor Data'!G1095="",ISBLANK('Monitor Data'!G1095)),"",IF('Monitor Data'!G1095&gt;Statistics!$C$6,"YES","NO"))</f>
        <v/>
      </c>
      <c r="D1095" s="23" t="str">
        <f>IF(OR('Monitor Data'!J1095="",ISBLANK('Monitor Data'!J1095)),"",IF('Monitor Data'!J1095&gt;Statistics!$D$6,"YES","NO"))</f>
        <v/>
      </c>
      <c r="E1095" s="23" t="str">
        <f>IF(OR('Monitor Data'!K1095="",ISBLANK('Monitor Data'!K1095)),"",IF('Monitor Data'!K1095&gt;Statistics!$E$6,"YES","NO"))</f>
        <v/>
      </c>
    </row>
    <row r="1096" spans="1:5" x14ac:dyDescent="0.25">
      <c r="A1096" s="4">
        <v>45291</v>
      </c>
      <c r="B1096" s="23" t="str">
        <f>IF(OR('Monitor Data'!D1096="",ISBLANK('Monitor Data'!D1096)),"",IF('Monitor Data'!D1096&gt;Statistics!$B$6,"YES","NO"))</f>
        <v/>
      </c>
      <c r="C1096" s="23" t="str">
        <f>IF(OR('Monitor Data'!G1096="",ISBLANK('Monitor Data'!G1096)),"",IF('Monitor Data'!G1096&gt;Statistics!$C$6,"YES","NO"))</f>
        <v/>
      </c>
      <c r="D1096" s="23" t="str">
        <f>IF(OR('Monitor Data'!J1096="",ISBLANK('Monitor Data'!J1096)),"",IF('Monitor Data'!J1096&gt;Statistics!$D$6,"YES","NO"))</f>
        <v/>
      </c>
      <c r="E1096" s="23" t="str">
        <f>IF(OR('Monitor Data'!K1096="",ISBLANK('Monitor Data'!K1096)),"",IF('Monitor Data'!K1096&gt;Statistics!$E$6,"YES","NO"))</f>
        <v/>
      </c>
    </row>
  </sheetData>
  <conditionalFormatting sqref="B1:E1048576">
    <cfRule type="cellIs" dxfId="1" priority="1" operator="equal">
      <formula>"YES"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098"/>
  <sheetViews>
    <sheetView workbookViewId="0">
      <pane xSplit="9" ySplit="3" topLeftCell="J4" activePane="bottomRight" state="frozen"/>
      <selection pane="topRight" activeCell="J1" sqref="J1"/>
      <selection pane="bottomLeft" activeCell="A4" sqref="A4"/>
      <selection pane="bottomRight" sqref="A1:H2"/>
    </sheetView>
  </sheetViews>
  <sheetFormatPr defaultRowHeight="15" x14ac:dyDescent="0.25"/>
  <cols>
    <col min="1" max="1" width="12.5703125" customWidth="1"/>
    <col min="2" max="6" width="12.5703125" hidden="1" customWidth="1"/>
    <col min="7" max="7" width="12.5703125" style="31" customWidth="1"/>
    <col min="8" max="8" width="18" style="31" customWidth="1"/>
    <col min="9" max="9" width="11.42578125" hidden="1" customWidth="1"/>
    <col min="10" max="13" width="11.7109375" style="31" customWidth="1"/>
  </cols>
  <sheetData>
    <row r="1" spans="1:13" x14ac:dyDescent="0.25">
      <c r="A1" s="24"/>
      <c r="B1" s="24"/>
      <c r="C1" s="24"/>
      <c r="D1" s="24"/>
      <c r="E1" s="24"/>
      <c r="F1" s="24"/>
      <c r="G1" s="24"/>
      <c r="H1" s="24"/>
      <c r="J1" s="25">
        <v>191130040</v>
      </c>
      <c r="K1" s="25">
        <v>191530030</v>
      </c>
      <c r="L1" s="25">
        <v>191630015</v>
      </c>
      <c r="M1" s="25" t="s">
        <v>0</v>
      </c>
    </row>
    <row r="2" spans="1:13" ht="30" x14ac:dyDescent="0.25">
      <c r="A2" s="24"/>
      <c r="B2" s="24"/>
      <c r="C2" s="24"/>
      <c r="D2" s="24"/>
      <c r="E2" s="24"/>
      <c r="F2" s="24"/>
      <c r="G2" s="24"/>
      <c r="H2" s="24"/>
      <c r="J2" s="26" t="s">
        <v>18</v>
      </c>
      <c r="K2" s="26" t="s">
        <v>30</v>
      </c>
      <c r="L2" s="26" t="s">
        <v>20</v>
      </c>
      <c r="M2" s="26" t="s">
        <v>22</v>
      </c>
    </row>
    <row r="3" spans="1:13" x14ac:dyDescent="0.25">
      <c r="A3" s="15" t="s">
        <v>1</v>
      </c>
      <c r="B3" s="15"/>
      <c r="C3" s="15"/>
      <c r="D3" s="15"/>
      <c r="E3" s="15"/>
      <c r="F3" s="15"/>
      <c r="G3" s="12" t="s">
        <v>31</v>
      </c>
      <c r="H3" s="12" t="s">
        <v>32</v>
      </c>
      <c r="I3" t="s">
        <v>33</v>
      </c>
      <c r="J3" s="27" t="s">
        <v>14</v>
      </c>
      <c r="K3" s="27" t="s">
        <v>35</v>
      </c>
      <c r="L3" s="27" t="s">
        <v>36</v>
      </c>
      <c r="M3" s="27" t="s">
        <v>34</v>
      </c>
    </row>
    <row r="4" spans="1:13" x14ac:dyDescent="0.25">
      <c r="A4" s="28">
        <v>44197</v>
      </c>
      <c r="B4">
        <f t="shared" ref="B4:B67" si="0">YEAR(A4)</f>
        <v>2021</v>
      </c>
      <c r="C4" t="str">
        <f t="shared" ref="C4:C67" si="1">IF(MONTH(A4)&lt;10,"0"&amp;MONTH(A4),MONTH(A4))</f>
        <v>01</v>
      </c>
      <c r="D4" t="str">
        <f t="shared" ref="D4:D67" si="2">IF(DAY(A4)&lt;10,"0"&amp;DAY(A4),DAY(A4))</f>
        <v>01</v>
      </c>
      <c r="E4" t="str">
        <f t="shared" ref="E4:E67" si="3">"https://satepsanone.nesdis.noaa.gov/pub/FIRE/web/HMS/Smoke_Polygons/KML/"&amp;B4&amp;"/"&amp;C4&amp;"/"&amp;"hms_smoke"&amp;B4&amp;C4&amp;D4&amp;".kml"</f>
        <v>https://satepsanone.nesdis.noaa.gov/pub/FIRE/web/HMS/Smoke_Polygons/KML/2021/01/hms_smoke20210101.kml</v>
      </c>
      <c r="F4" t="str">
        <f>E4</f>
        <v>https://satepsanone.nesdis.noaa.gov/pub/FIRE/web/HMS/Smoke_Polygons/KML/2021/01/hms_smoke20210101.kml</v>
      </c>
      <c r="G4" s="29" t="str">
        <f t="shared" ref="G4:G67" si="4">HYPERLINK(F4,"Data")</f>
        <v>Data</v>
      </c>
      <c r="H4" s="30" t="s">
        <v>37</v>
      </c>
    </row>
    <row r="5" spans="1:13" x14ac:dyDescent="0.25">
      <c r="A5" s="28">
        <f t="shared" ref="A5:A68" si="5">A4+1</f>
        <v>44198</v>
      </c>
      <c r="B5">
        <f t="shared" si="0"/>
        <v>2021</v>
      </c>
      <c r="C5" t="str">
        <f t="shared" si="1"/>
        <v>01</v>
      </c>
      <c r="D5" t="str">
        <f t="shared" si="2"/>
        <v>02</v>
      </c>
      <c r="E5" t="str">
        <f t="shared" si="3"/>
        <v>https://satepsanone.nesdis.noaa.gov/pub/FIRE/web/HMS/Smoke_Polygons/KML/2021/01/hms_smoke20210102.kml</v>
      </c>
      <c r="F5" t="str">
        <f t="shared" ref="F5:F68" si="6">E5</f>
        <v>https://satepsanone.nesdis.noaa.gov/pub/FIRE/web/HMS/Smoke_Polygons/KML/2021/01/hms_smoke20210102.kml</v>
      </c>
      <c r="G5" s="29" t="str">
        <f t="shared" si="4"/>
        <v>Data</v>
      </c>
      <c r="H5" s="30" t="s">
        <v>37</v>
      </c>
    </row>
    <row r="6" spans="1:13" x14ac:dyDescent="0.25">
      <c r="A6" s="28">
        <f t="shared" si="5"/>
        <v>44199</v>
      </c>
      <c r="B6">
        <f t="shared" si="0"/>
        <v>2021</v>
      </c>
      <c r="C6" t="str">
        <f t="shared" si="1"/>
        <v>01</v>
      </c>
      <c r="D6" t="str">
        <f t="shared" si="2"/>
        <v>03</v>
      </c>
      <c r="E6" t="str">
        <f t="shared" si="3"/>
        <v>https://satepsanone.nesdis.noaa.gov/pub/FIRE/web/HMS/Smoke_Polygons/KML/2021/01/hms_smoke20210103.kml</v>
      </c>
      <c r="F6" t="str">
        <f t="shared" si="6"/>
        <v>https://satepsanone.nesdis.noaa.gov/pub/FIRE/web/HMS/Smoke_Polygons/KML/2021/01/hms_smoke20210103.kml</v>
      </c>
      <c r="G6" s="29" t="str">
        <f t="shared" si="4"/>
        <v>Data</v>
      </c>
      <c r="H6" s="30" t="s">
        <v>37</v>
      </c>
    </row>
    <row r="7" spans="1:13" x14ac:dyDescent="0.25">
      <c r="A7" s="28">
        <f t="shared" si="5"/>
        <v>44200</v>
      </c>
      <c r="B7">
        <f t="shared" si="0"/>
        <v>2021</v>
      </c>
      <c r="C7" t="str">
        <f t="shared" si="1"/>
        <v>01</v>
      </c>
      <c r="D7" t="str">
        <f t="shared" si="2"/>
        <v>04</v>
      </c>
      <c r="E7" t="str">
        <f t="shared" si="3"/>
        <v>https://satepsanone.nesdis.noaa.gov/pub/FIRE/web/HMS/Smoke_Polygons/KML/2021/01/hms_smoke20210104.kml</v>
      </c>
      <c r="F7" t="str">
        <f t="shared" si="6"/>
        <v>https://satepsanone.nesdis.noaa.gov/pub/FIRE/web/HMS/Smoke_Polygons/KML/2021/01/hms_smoke20210104.kml</v>
      </c>
      <c r="G7" s="29" t="str">
        <f t="shared" si="4"/>
        <v>Data</v>
      </c>
      <c r="H7" s="30" t="s">
        <v>37</v>
      </c>
    </row>
    <row r="8" spans="1:13" x14ac:dyDescent="0.25">
      <c r="A8" s="28">
        <f t="shared" si="5"/>
        <v>44201</v>
      </c>
      <c r="B8">
        <f t="shared" si="0"/>
        <v>2021</v>
      </c>
      <c r="C8" t="str">
        <f t="shared" si="1"/>
        <v>01</v>
      </c>
      <c r="D8" t="str">
        <f t="shared" si="2"/>
        <v>05</v>
      </c>
      <c r="E8" t="str">
        <f t="shared" si="3"/>
        <v>https://satepsanone.nesdis.noaa.gov/pub/FIRE/web/HMS/Smoke_Polygons/KML/2021/01/hms_smoke20210105.kml</v>
      </c>
      <c r="F8" t="str">
        <f t="shared" si="6"/>
        <v>https://satepsanone.nesdis.noaa.gov/pub/FIRE/web/HMS/Smoke_Polygons/KML/2021/01/hms_smoke20210105.kml</v>
      </c>
      <c r="G8" s="29" t="str">
        <f t="shared" si="4"/>
        <v>Data</v>
      </c>
      <c r="H8" s="30" t="s">
        <v>37</v>
      </c>
    </row>
    <row r="9" spans="1:13" x14ac:dyDescent="0.25">
      <c r="A9" s="28">
        <f t="shared" si="5"/>
        <v>44202</v>
      </c>
      <c r="B9">
        <f t="shared" si="0"/>
        <v>2021</v>
      </c>
      <c r="C9" t="str">
        <f t="shared" si="1"/>
        <v>01</v>
      </c>
      <c r="D9" t="str">
        <f t="shared" si="2"/>
        <v>06</v>
      </c>
      <c r="E9" t="str">
        <f t="shared" si="3"/>
        <v>https://satepsanone.nesdis.noaa.gov/pub/FIRE/web/HMS/Smoke_Polygons/KML/2021/01/hms_smoke20210106.kml</v>
      </c>
      <c r="F9" t="str">
        <f t="shared" si="6"/>
        <v>https://satepsanone.nesdis.noaa.gov/pub/FIRE/web/HMS/Smoke_Polygons/KML/2021/01/hms_smoke20210106.kml</v>
      </c>
      <c r="G9" s="29" t="str">
        <f t="shared" si="4"/>
        <v>Data</v>
      </c>
      <c r="H9" s="30" t="s">
        <v>37</v>
      </c>
    </row>
    <row r="10" spans="1:13" x14ac:dyDescent="0.25">
      <c r="A10" s="28">
        <f t="shared" si="5"/>
        <v>44203</v>
      </c>
      <c r="B10">
        <f t="shared" si="0"/>
        <v>2021</v>
      </c>
      <c r="C10" t="str">
        <f t="shared" si="1"/>
        <v>01</v>
      </c>
      <c r="D10" t="str">
        <f t="shared" si="2"/>
        <v>07</v>
      </c>
      <c r="E10" t="str">
        <f t="shared" si="3"/>
        <v>https://satepsanone.nesdis.noaa.gov/pub/FIRE/web/HMS/Smoke_Polygons/KML/2021/01/hms_smoke20210107.kml</v>
      </c>
      <c r="F10" t="str">
        <f t="shared" si="6"/>
        <v>https://satepsanone.nesdis.noaa.gov/pub/FIRE/web/HMS/Smoke_Polygons/KML/2021/01/hms_smoke20210107.kml</v>
      </c>
      <c r="G10" s="29" t="str">
        <f t="shared" si="4"/>
        <v>Data</v>
      </c>
      <c r="H10" s="30" t="s">
        <v>37</v>
      </c>
    </row>
    <row r="11" spans="1:13" x14ac:dyDescent="0.25">
      <c r="A11" s="28">
        <f t="shared" si="5"/>
        <v>44204</v>
      </c>
      <c r="B11">
        <f t="shared" si="0"/>
        <v>2021</v>
      </c>
      <c r="C11" t="str">
        <f t="shared" si="1"/>
        <v>01</v>
      </c>
      <c r="D11" t="str">
        <f t="shared" si="2"/>
        <v>08</v>
      </c>
      <c r="E11" t="str">
        <f t="shared" si="3"/>
        <v>https://satepsanone.nesdis.noaa.gov/pub/FIRE/web/HMS/Smoke_Polygons/KML/2021/01/hms_smoke20210108.kml</v>
      </c>
      <c r="F11" t="str">
        <f t="shared" si="6"/>
        <v>https://satepsanone.nesdis.noaa.gov/pub/FIRE/web/HMS/Smoke_Polygons/KML/2021/01/hms_smoke20210108.kml</v>
      </c>
      <c r="G11" s="29" t="str">
        <f t="shared" si="4"/>
        <v>Data</v>
      </c>
      <c r="H11" s="30" t="s">
        <v>37</v>
      </c>
    </row>
    <row r="12" spans="1:13" x14ac:dyDescent="0.25">
      <c r="A12" s="28">
        <f t="shared" si="5"/>
        <v>44205</v>
      </c>
      <c r="B12">
        <f t="shared" si="0"/>
        <v>2021</v>
      </c>
      <c r="C12" t="str">
        <f t="shared" si="1"/>
        <v>01</v>
      </c>
      <c r="D12" t="str">
        <f t="shared" si="2"/>
        <v>09</v>
      </c>
      <c r="E12" t="str">
        <f t="shared" si="3"/>
        <v>https://satepsanone.nesdis.noaa.gov/pub/FIRE/web/HMS/Smoke_Polygons/KML/2021/01/hms_smoke20210109.kml</v>
      </c>
      <c r="F12" t="str">
        <f t="shared" si="6"/>
        <v>https://satepsanone.nesdis.noaa.gov/pub/FIRE/web/HMS/Smoke_Polygons/KML/2021/01/hms_smoke20210109.kml</v>
      </c>
      <c r="G12" s="29" t="str">
        <f t="shared" si="4"/>
        <v>Data</v>
      </c>
      <c r="H12" s="30" t="s">
        <v>37</v>
      </c>
    </row>
    <row r="13" spans="1:13" x14ac:dyDescent="0.25">
      <c r="A13" s="28">
        <f t="shared" si="5"/>
        <v>44206</v>
      </c>
      <c r="B13">
        <f t="shared" si="0"/>
        <v>2021</v>
      </c>
      <c r="C13" t="str">
        <f t="shared" si="1"/>
        <v>01</v>
      </c>
      <c r="D13">
        <f t="shared" si="2"/>
        <v>10</v>
      </c>
      <c r="E13" t="str">
        <f t="shared" si="3"/>
        <v>https://satepsanone.nesdis.noaa.gov/pub/FIRE/web/HMS/Smoke_Polygons/KML/2021/01/hms_smoke20210110.kml</v>
      </c>
      <c r="F13" t="str">
        <f t="shared" si="6"/>
        <v>https://satepsanone.nesdis.noaa.gov/pub/FIRE/web/HMS/Smoke_Polygons/KML/2021/01/hms_smoke20210110.kml</v>
      </c>
      <c r="G13" s="29" t="str">
        <f t="shared" si="4"/>
        <v>Data</v>
      </c>
      <c r="H13" s="30" t="s">
        <v>37</v>
      </c>
    </row>
    <row r="14" spans="1:13" x14ac:dyDescent="0.25">
      <c r="A14" s="28">
        <f t="shared" si="5"/>
        <v>44207</v>
      </c>
      <c r="B14">
        <f t="shared" si="0"/>
        <v>2021</v>
      </c>
      <c r="C14" t="str">
        <f t="shared" si="1"/>
        <v>01</v>
      </c>
      <c r="D14">
        <f t="shared" si="2"/>
        <v>11</v>
      </c>
      <c r="E14" t="str">
        <f t="shared" si="3"/>
        <v>https://satepsanone.nesdis.noaa.gov/pub/FIRE/web/HMS/Smoke_Polygons/KML/2021/01/hms_smoke20210111.kml</v>
      </c>
      <c r="F14" t="str">
        <f t="shared" si="6"/>
        <v>https://satepsanone.nesdis.noaa.gov/pub/FIRE/web/HMS/Smoke_Polygons/KML/2021/01/hms_smoke20210111.kml</v>
      </c>
      <c r="G14" s="29" t="str">
        <f t="shared" si="4"/>
        <v>Data</v>
      </c>
      <c r="H14" s="30" t="s">
        <v>37</v>
      </c>
    </row>
    <row r="15" spans="1:13" x14ac:dyDescent="0.25">
      <c r="A15" s="28">
        <f t="shared" si="5"/>
        <v>44208</v>
      </c>
      <c r="B15">
        <f t="shared" si="0"/>
        <v>2021</v>
      </c>
      <c r="C15" t="str">
        <f t="shared" si="1"/>
        <v>01</v>
      </c>
      <c r="D15">
        <f t="shared" si="2"/>
        <v>12</v>
      </c>
      <c r="E15" t="str">
        <f t="shared" si="3"/>
        <v>https://satepsanone.nesdis.noaa.gov/pub/FIRE/web/HMS/Smoke_Polygons/KML/2021/01/hms_smoke20210112.kml</v>
      </c>
      <c r="F15" t="str">
        <f t="shared" si="6"/>
        <v>https://satepsanone.nesdis.noaa.gov/pub/FIRE/web/HMS/Smoke_Polygons/KML/2021/01/hms_smoke20210112.kml</v>
      </c>
      <c r="G15" s="29" t="str">
        <f t="shared" si="4"/>
        <v>Data</v>
      </c>
      <c r="H15" s="30" t="s">
        <v>37</v>
      </c>
    </row>
    <row r="16" spans="1:13" x14ac:dyDescent="0.25">
      <c r="A16" s="28">
        <f t="shared" si="5"/>
        <v>44209</v>
      </c>
      <c r="B16">
        <f t="shared" si="0"/>
        <v>2021</v>
      </c>
      <c r="C16" t="str">
        <f t="shared" si="1"/>
        <v>01</v>
      </c>
      <c r="D16">
        <f t="shared" si="2"/>
        <v>13</v>
      </c>
      <c r="E16" t="str">
        <f t="shared" si="3"/>
        <v>https://satepsanone.nesdis.noaa.gov/pub/FIRE/web/HMS/Smoke_Polygons/KML/2021/01/hms_smoke20210113.kml</v>
      </c>
      <c r="F16" t="str">
        <f t="shared" si="6"/>
        <v>https://satepsanone.nesdis.noaa.gov/pub/FIRE/web/HMS/Smoke_Polygons/KML/2021/01/hms_smoke20210113.kml</v>
      </c>
      <c r="G16" s="29" t="str">
        <f t="shared" si="4"/>
        <v>Data</v>
      </c>
      <c r="H16" s="30" t="s">
        <v>37</v>
      </c>
    </row>
    <row r="17" spans="1:8" x14ac:dyDescent="0.25">
      <c r="A17" s="28">
        <f t="shared" si="5"/>
        <v>44210</v>
      </c>
      <c r="B17">
        <f t="shared" si="0"/>
        <v>2021</v>
      </c>
      <c r="C17" t="str">
        <f t="shared" si="1"/>
        <v>01</v>
      </c>
      <c r="D17">
        <f t="shared" si="2"/>
        <v>14</v>
      </c>
      <c r="E17" t="str">
        <f t="shared" si="3"/>
        <v>https://satepsanone.nesdis.noaa.gov/pub/FIRE/web/HMS/Smoke_Polygons/KML/2021/01/hms_smoke20210114.kml</v>
      </c>
      <c r="F17" t="str">
        <f t="shared" si="6"/>
        <v>https://satepsanone.nesdis.noaa.gov/pub/FIRE/web/HMS/Smoke_Polygons/KML/2021/01/hms_smoke20210114.kml</v>
      </c>
      <c r="G17" s="29" t="str">
        <f t="shared" si="4"/>
        <v>Data</v>
      </c>
      <c r="H17" s="30" t="s">
        <v>37</v>
      </c>
    </row>
    <row r="18" spans="1:8" x14ac:dyDescent="0.25">
      <c r="A18" s="28">
        <f t="shared" si="5"/>
        <v>44211</v>
      </c>
      <c r="B18">
        <f t="shared" si="0"/>
        <v>2021</v>
      </c>
      <c r="C18" t="str">
        <f t="shared" si="1"/>
        <v>01</v>
      </c>
      <c r="D18">
        <f t="shared" si="2"/>
        <v>15</v>
      </c>
      <c r="E18" t="str">
        <f t="shared" si="3"/>
        <v>https://satepsanone.nesdis.noaa.gov/pub/FIRE/web/HMS/Smoke_Polygons/KML/2021/01/hms_smoke20210115.kml</v>
      </c>
      <c r="F18" t="str">
        <f t="shared" si="6"/>
        <v>https://satepsanone.nesdis.noaa.gov/pub/FIRE/web/HMS/Smoke_Polygons/KML/2021/01/hms_smoke20210115.kml</v>
      </c>
      <c r="G18" s="29" t="str">
        <f t="shared" si="4"/>
        <v>Data</v>
      </c>
      <c r="H18" s="30" t="s">
        <v>37</v>
      </c>
    </row>
    <row r="19" spans="1:8" x14ac:dyDescent="0.25">
      <c r="A19" s="28">
        <f t="shared" si="5"/>
        <v>44212</v>
      </c>
      <c r="B19">
        <f t="shared" si="0"/>
        <v>2021</v>
      </c>
      <c r="C19" t="str">
        <f t="shared" si="1"/>
        <v>01</v>
      </c>
      <c r="D19">
        <f t="shared" si="2"/>
        <v>16</v>
      </c>
      <c r="E19" t="str">
        <f t="shared" si="3"/>
        <v>https://satepsanone.nesdis.noaa.gov/pub/FIRE/web/HMS/Smoke_Polygons/KML/2021/01/hms_smoke20210116.kml</v>
      </c>
      <c r="F19" t="str">
        <f t="shared" si="6"/>
        <v>https://satepsanone.nesdis.noaa.gov/pub/FIRE/web/HMS/Smoke_Polygons/KML/2021/01/hms_smoke20210116.kml</v>
      </c>
      <c r="G19" s="29" t="str">
        <f t="shared" si="4"/>
        <v>Data</v>
      </c>
      <c r="H19" s="30" t="s">
        <v>37</v>
      </c>
    </row>
    <row r="20" spans="1:8" x14ac:dyDescent="0.25">
      <c r="A20" s="28">
        <f t="shared" si="5"/>
        <v>44213</v>
      </c>
      <c r="B20">
        <f t="shared" si="0"/>
        <v>2021</v>
      </c>
      <c r="C20" t="str">
        <f t="shared" si="1"/>
        <v>01</v>
      </c>
      <c r="D20">
        <f t="shared" si="2"/>
        <v>17</v>
      </c>
      <c r="E20" t="str">
        <f t="shared" si="3"/>
        <v>https://satepsanone.nesdis.noaa.gov/pub/FIRE/web/HMS/Smoke_Polygons/KML/2021/01/hms_smoke20210117.kml</v>
      </c>
      <c r="F20" t="str">
        <f t="shared" si="6"/>
        <v>https://satepsanone.nesdis.noaa.gov/pub/FIRE/web/HMS/Smoke_Polygons/KML/2021/01/hms_smoke20210117.kml</v>
      </c>
      <c r="G20" s="29" t="str">
        <f t="shared" si="4"/>
        <v>Data</v>
      </c>
      <c r="H20" s="30" t="s">
        <v>37</v>
      </c>
    </row>
    <row r="21" spans="1:8" x14ac:dyDescent="0.25">
      <c r="A21" s="28">
        <f t="shared" si="5"/>
        <v>44214</v>
      </c>
      <c r="B21">
        <f t="shared" si="0"/>
        <v>2021</v>
      </c>
      <c r="C21" t="str">
        <f t="shared" si="1"/>
        <v>01</v>
      </c>
      <c r="D21">
        <f t="shared" si="2"/>
        <v>18</v>
      </c>
      <c r="E21" t="str">
        <f t="shared" si="3"/>
        <v>https://satepsanone.nesdis.noaa.gov/pub/FIRE/web/HMS/Smoke_Polygons/KML/2021/01/hms_smoke20210118.kml</v>
      </c>
      <c r="F21" t="str">
        <f t="shared" si="6"/>
        <v>https://satepsanone.nesdis.noaa.gov/pub/FIRE/web/HMS/Smoke_Polygons/KML/2021/01/hms_smoke20210118.kml</v>
      </c>
      <c r="G21" s="29" t="str">
        <f t="shared" si="4"/>
        <v>Data</v>
      </c>
      <c r="H21" s="30" t="s">
        <v>37</v>
      </c>
    </row>
    <row r="22" spans="1:8" x14ac:dyDescent="0.25">
      <c r="A22" s="28">
        <f t="shared" si="5"/>
        <v>44215</v>
      </c>
      <c r="B22">
        <f t="shared" si="0"/>
        <v>2021</v>
      </c>
      <c r="C22" t="str">
        <f t="shared" si="1"/>
        <v>01</v>
      </c>
      <c r="D22">
        <f t="shared" si="2"/>
        <v>19</v>
      </c>
      <c r="E22" t="str">
        <f t="shared" si="3"/>
        <v>https://satepsanone.nesdis.noaa.gov/pub/FIRE/web/HMS/Smoke_Polygons/KML/2021/01/hms_smoke20210119.kml</v>
      </c>
      <c r="F22" t="str">
        <f t="shared" si="6"/>
        <v>https://satepsanone.nesdis.noaa.gov/pub/FIRE/web/HMS/Smoke_Polygons/KML/2021/01/hms_smoke20210119.kml</v>
      </c>
      <c r="G22" s="29" t="str">
        <f t="shared" si="4"/>
        <v>Data</v>
      </c>
      <c r="H22" s="30" t="s">
        <v>37</v>
      </c>
    </row>
    <row r="23" spans="1:8" x14ac:dyDescent="0.25">
      <c r="A23" s="28">
        <f t="shared" si="5"/>
        <v>44216</v>
      </c>
      <c r="B23">
        <f t="shared" si="0"/>
        <v>2021</v>
      </c>
      <c r="C23" t="str">
        <f t="shared" si="1"/>
        <v>01</v>
      </c>
      <c r="D23">
        <f t="shared" si="2"/>
        <v>20</v>
      </c>
      <c r="E23" t="str">
        <f t="shared" si="3"/>
        <v>https://satepsanone.nesdis.noaa.gov/pub/FIRE/web/HMS/Smoke_Polygons/KML/2021/01/hms_smoke20210120.kml</v>
      </c>
      <c r="F23" t="str">
        <f t="shared" si="6"/>
        <v>https://satepsanone.nesdis.noaa.gov/pub/FIRE/web/HMS/Smoke_Polygons/KML/2021/01/hms_smoke20210120.kml</v>
      </c>
      <c r="G23" s="29" t="str">
        <f t="shared" si="4"/>
        <v>Data</v>
      </c>
      <c r="H23" s="30" t="s">
        <v>37</v>
      </c>
    </row>
    <row r="24" spans="1:8" x14ac:dyDescent="0.25">
      <c r="A24" s="28">
        <f t="shared" si="5"/>
        <v>44217</v>
      </c>
      <c r="B24">
        <f t="shared" si="0"/>
        <v>2021</v>
      </c>
      <c r="C24" t="str">
        <f t="shared" si="1"/>
        <v>01</v>
      </c>
      <c r="D24">
        <f t="shared" si="2"/>
        <v>21</v>
      </c>
      <c r="E24" t="str">
        <f t="shared" si="3"/>
        <v>https://satepsanone.nesdis.noaa.gov/pub/FIRE/web/HMS/Smoke_Polygons/KML/2021/01/hms_smoke20210121.kml</v>
      </c>
      <c r="F24" t="str">
        <f t="shared" si="6"/>
        <v>https://satepsanone.nesdis.noaa.gov/pub/FIRE/web/HMS/Smoke_Polygons/KML/2021/01/hms_smoke20210121.kml</v>
      </c>
      <c r="G24" s="29" t="str">
        <f t="shared" si="4"/>
        <v>Data</v>
      </c>
      <c r="H24" s="30" t="s">
        <v>37</v>
      </c>
    </row>
    <row r="25" spans="1:8" x14ac:dyDescent="0.25">
      <c r="A25" s="28">
        <f t="shared" si="5"/>
        <v>44218</v>
      </c>
      <c r="B25">
        <f t="shared" si="0"/>
        <v>2021</v>
      </c>
      <c r="C25" t="str">
        <f t="shared" si="1"/>
        <v>01</v>
      </c>
      <c r="D25">
        <f t="shared" si="2"/>
        <v>22</v>
      </c>
      <c r="E25" t="str">
        <f t="shared" si="3"/>
        <v>https://satepsanone.nesdis.noaa.gov/pub/FIRE/web/HMS/Smoke_Polygons/KML/2021/01/hms_smoke20210122.kml</v>
      </c>
      <c r="F25" t="str">
        <f t="shared" si="6"/>
        <v>https://satepsanone.nesdis.noaa.gov/pub/FIRE/web/HMS/Smoke_Polygons/KML/2021/01/hms_smoke20210122.kml</v>
      </c>
      <c r="G25" s="29" t="str">
        <f t="shared" si="4"/>
        <v>Data</v>
      </c>
      <c r="H25" s="30" t="s">
        <v>37</v>
      </c>
    </row>
    <row r="26" spans="1:8" x14ac:dyDescent="0.25">
      <c r="A26" s="28">
        <f t="shared" si="5"/>
        <v>44219</v>
      </c>
      <c r="B26">
        <f t="shared" si="0"/>
        <v>2021</v>
      </c>
      <c r="C26" t="str">
        <f t="shared" si="1"/>
        <v>01</v>
      </c>
      <c r="D26">
        <f t="shared" si="2"/>
        <v>23</v>
      </c>
      <c r="E26" t="str">
        <f t="shared" si="3"/>
        <v>https://satepsanone.nesdis.noaa.gov/pub/FIRE/web/HMS/Smoke_Polygons/KML/2021/01/hms_smoke20210123.kml</v>
      </c>
      <c r="F26" t="str">
        <f t="shared" si="6"/>
        <v>https://satepsanone.nesdis.noaa.gov/pub/FIRE/web/HMS/Smoke_Polygons/KML/2021/01/hms_smoke20210123.kml</v>
      </c>
      <c r="G26" s="29" t="str">
        <f t="shared" si="4"/>
        <v>Data</v>
      </c>
      <c r="H26" s="30" t="s">
        <v>37</v>
      </c>
    </row>
    <row r="27" spans="1:8" x14ac:dyDescent="0.25">
      <c r="A27" s="28">
        <f t="shared" si="5"/>
        <v>44220</v>
      </c>
      <c r="B27">
        <f t="shared" si="0"/>
        <v>2021</v>
      </c>
      <c r="C27" t="str">
        <f t="shared" si="1"/>
        <v>01</v>
      </c>
      <c r="D27">
        <f t="shared" si="2"/>
        <v>24</v>
      </c>
      <c r="E27" t="str">
        <f t="shared" si="3"/>
        <v>https://satepsanone.nesdis.noaa.gov/pub/FIRE/web/HMS/Smoke_Polygons/KML/2021/01/hms_smoke20210124.kml</v>
      </c>
      <c r="F27" t="str">
        <f t="shared" si="6"/>
        <v>https://satepsanone.nesdis.noaa.gov/pub/FIRE/web/HMS/Smoke_Polygons/KML/2021/01/hms_smoke20210124.kml</v>
      </c>
      <c r="G27" s="29" t="str">
        <f t="shared" si="4"/>
        <v>Data</v>
      </c>
      <c r="H27" s="30" t="s">
        <v>37</v>
      </c>
    </row>
    <row r="28" spans="1:8" x14ac:dyDescent="0.25">
      <c r="A28" s="28">
        <f t="shared" si="5"/>
        <v>44221</v>
      </c>
      <c r="B28">
        <f t="shared" si="0"/>
        <v>2021</v>
      </c>
      <c r="C28" t="str">
        <f t="shared" si="1"/>
        <v>01</v>
      </c>
      <c r="D28">
        <f t="shared" si="2"/>
        <v>25</v>
      </c>
      <c r="E28" t="str">
        <f t="shared" si="3"/>
        <v>https://satepsanone.nesdis.noaa.gov/pub/FIRE/web/HMS/Smoke_Polygons/KML/2021/01/hms_smoke20210125.kml</v>
      </c>
      <c r="F28" t="str">
        <f t="shared" si="6"/>
        <v>https://satepsanone.nesdis.noaa.gov/pub/FIRE/web/HMS/Smoke_Polygons/KML/2021/01/hms_smoke20210125.kml</v>
      </c>
      <c r="G28" s="29" t="str">
        <f t="shared" si="4"/>
        <v>Data</v>
      </c>
      <c r="H28" s="30" t="s">
        <v>37</v>
      </c>
    </row>
    <row r="29" spans="1:8" x14ac:dyDescent="0.25">
      <c r="A29" s="28">
        <f t="shared" si="5"/>
        <v>44222</v>
      </c>
      <c r="B29">
        <f t="shared" si="0"/>
        <v>2021</v>
      </c>
      <c r="C29" t="str">
        <f t="shared" si="1"/>
        <v>01</v>
      </c>
      <c r="D29">
        <f t="shared" si="2"/>
        <v>26</v>
      </c>
      <c r="E29" t="str">
        <f t="shared" si="3"/>
        <v>https://satepsanone.nesdis.noaa.gov/pub/FIRE/web/HMS/Smoke_Polygons/KML/2021/01/hms_smoke20210126.kml</v>
      </c>
      <c r="F29" t="str">
        <f t="shared" si="6"/>
        <v>https://satepsanone.nesdis.noaa.gov/pub/FIRE/web/HMS/Smoke_Polygons/KML/2021/01/hms_smoke20210126.kml</v>
      </c>
      <c r="G29" s="29" t="str">
        <f t="shared" si="4"/>
        <v>Data</v>
      </c>
      <c r="H29" s="30" t="s">
        <v>37</v>
      </c>
    </row>
    <row r="30" spans="1:8" x14ac:dyDescent="0.25">
      <c r="A30" s="28">
        <f t="shared" si="5"/>
        <v>44223</v>
      </c>
      <c r="B30">
        <f t="shared" si="0"/>
        <v>2021</v>
      </c>
      <c r="C30" t="str">
        <f t="shared" si="1"/>
        <v>01</v>
      </c>
      <c r="D30">
        <f t="shared" si="2"/>
        <v>27</v>
      </c>
      <c r="E30" t="str">
        <f t="shared" si="3"/>
        <v>https://satepsanone.nesdis.noaa.gov/pub/FIRE/web/HMS/Smoke_Polygons/KML/2021/01/hms_smoke20210127.kml</v>
      </c>
      <c r="F30" t="str">
        <f t="shared" si="6"/>
        <v>https://satepsanone.nesdis.noaa.gov/pub/FIRE/web/HMS/Smoke_Polygons/KML/2021/01/hms_smoke20210127.kml</v>
      </c>
      <c r="G30" s="29" t="str">
        <f t="shared" si="4"/>
        <v>Data</v>
      </c>
      <c r="H30" s="30" t="s">
        <v>37</v>
      </c>
    </row>
    <row r="31" spans="1:8" x14ac:dyDescent="0.25">
      <c r="A31" s="28">
        <f t="shared" si="5"/>
        <v>44224</v>
      </c>
      <c r="B31">
        <f t="shared" si="0"/>
        <v>2021</v>
      </c>
      <c r="C31" t="str">
        <f t="shared" si="1"/>
        <v>01</v>
      </c>
      <c r="D31">
        <f t="shared" si="2"/>
        <v>28</v>
      </c>
      <c r="E31" t="str">
        <f t="shared" si="3"/>
        <v>https://satepsanone.nesdis.noaa.gov/pub/FIRE/web/HMS/Smoke_Polygons/KML/2021/01/hms_smoke20210128.kml</v>
      </c>
      <c r="F31" t="str">
        <f t="shared" si="6"/>
        <v>https://satepsanone.nesdis.noaa.gov/pub/FIRE/web/HMS/Smoke_Polygons/KML/2021/01/hms_smoke20210128.kml</v>
      </c>
      <c r="G31" s="29" t="str">
        <f t="shared" si="4"/>
        <v>Data</v>
      </c>
      <c r="H31" s="30" t="s">
        <v>37</v>
      </c>
    </row>
    <row r="32" spans="1:8" x14ac:dyDescent="0.25">
      <c r="A32" s="28">
        <f t="shared" si="5"/>
        <v>44225</v>
      </c>
      <c r="B32">
        <f t="shared" si="0"/>
        <v>2021</v>
      </c>
      <c r="C32" t="str">
        <f t="shared" si="1"/>
        <v>01</v>
      </c>
      <c r="D32">
        <f t="shared" si="2"/>
        <v>29</v>
      </c>
      <c r="E32" t="str">
        <f t="shared" si="3"/>
        <v>https://satepsanone.nesdis.noaa.gov/pub/FIRE/web/HMS/Smoke_Polygons/KML/2021/01/hms_smoke20210129.kml</v>
      </c>
      <c r="F32" t="str">
        <f t="shared" si="6"/>
        <v>https://satepsanone.nesdis.noaa.gov/pub/FIRE/web/HMS/Smoke_Polygons/KML/2021/01/hms_smoke20210129.kml</v>
      </c>
      <c r="G32" s="29" t="str">
        <f t="shared" si="4"/>
        <v>Data</v>
      </c>
      <c r="H32" s="30" t="s">
        <v>37</v>
      </c>
    </row>
    <row r="33" spans="1:8" x14ac:dyDescent="0.25">
      <c r="A33" s="28">
        <f t="shared" si="5"/>
        <v>44226</v>
      </c>
      <c r="B33">
        <f t="shared" si="0"/>
        <v>2021</v>
      </c>
      <c r="C33" t="str">
        <f t="shared" si="1"/>
        <v>01</v>
      </c>
      <c r="D33">
        <f t="shared" si="2"/>
        <v>30</v>
      </c>
      <c r="E33" t="str">
        <f t="shared" si="3"/>
        <v>https://satepsanone.nesdis.noaa.gov/pub/FIRE/web/HMS/Smoke_Polygons/KML/2021/01/hms_smoke20210130.kml</v>
      </c>
      <c r="F33" t="str">
        <f t="shared" si="6"/>
        <v>https://satepsanone.nesdis.noaa.gov/pub/FIRE/web/HMS/Smoke_Polygons/KML/2021/01/hms_smoke20210130.kml</v>
      </c>
      <c r="G33" s="29" t="str">
        <f t="shared" si="4"/>
        <v>Data</v>
      </c>
      <c r="H33" s="30" t="s">
        <v>37</v>
      </c>
    </row>
    <row r="34" spans="1:8" x14ac:dyDescent="0.25">
      <c r="A34" s="28">
        <f t="shared" si="5"/>
        <v>44227</v>
      </c>
      <c r="B34">
        <f t="shared" si="0"/>
        <v>2021</v>
      </c>
      <c r="C34" t="str">
        <f t="shared" si="1"/>
        <v>01</v>
      </c>
      <c r="D34">
        <f t="shared" si="2"/>
        <v>31</v>
      </c>
      <c r="E34" t="str">
        <f t="shared" si="3"/>
        <v>https://satepsanone.nesdis.noaa.gov/pub/FIRE/web/HMS/Smoke_Polygons/KML/2021/01/hms_smoke20210131.kml</v>
      </c>
      <c r="F34" t="str">
        <f t="shared" si="6"/>
        <v>https://satepsanone.nesdis.noaa.gov/pub/FIRE/web/HMS/Smoke_Polygons/KML/2021/01/hms_smoke20210131.kml</v>
      </c>
      <c r="G34" s="29" t="str">
        <f t="shared" si="4"/>
        <v>Data</v>
      </c>
      <c r="H34" s="30" t="s">
        <v>37</v>
      </c>
    </row>
    <row r="35" spans="1:8" x14ac:dyDescent="0.25">
      <c r="A35" s="28">
        <f t="shared" si="5"/>
        <v>44228</v>
      </c>
      <c r="B35">
        <f t="shared" si="0"/>
        <v>2021</v>
      </c>
      <c r="C35" t="str">
        <f t="shared" si="1"/>
        <v>02</v>
      </c>
      <c r="D35" t="str">
        <f t="shared" si="2"/>
        <v>01</v>
      </c>
      <c r="E35" t="str">
        <f t="shared" si="3"/>
        <v>https://satepsanone.nesdis.noaa.gov/pub/FIRE/web/HMS/Smoke_Polygons/KML/2021/02/hms_smoke20210201.kml</v>
      </c>
      <c r="F35" t="str">
        <f t="shared" si="6"/>
        <v>https://satepsanone.nesdis.noaa.gov/pub/FIRE/web/HMS/Smoke_Polygons/KML/2021/02/hms_smoke20210201.kml</v>
      </c>
      <c r="G35" s="29" t="str">
        <f t="shared" si="4"/>
        <v>Data</v>
      </c>
      <c r="H35" s="30" t="s">
        <v>37</v>
      </c>
    </row>
    <row r="36" spans="1:8" x14ac:dyDescent="0.25">
      <c r="A36" s="28">
        <f t="shared" si="5"/>
        <v>44229</v>
      </c>
      <c r="B36">
        <f t="shared" si="0"/>
        <v>2021</v>
      </c>
      <c r="C36" t="str">
        <f t="shared" si="1"/>
        <v>02</v>
      </c>
      <c r="D36" t="str">
        <f t="shared" si="2"/>
        <v>02</v>
      </c>
      <c r="E36" t="str">
        <f t="shared" si="3"/>
        <v>https://satepsanone.nesdis.noaa.gov/pub/FIRE/web/HMS/Smoke_Polygons/KML/2021/02/hms_smoke20210202.kml</v>
      </c>
      <c r="F36" t="str">
        <f t="shared" si="6"/>
        <v>https://satepsanone.nesdis.noaa.gov/pub/FIRE/web/HMS/Smoke_Polygons/KML/2021/02/hms_smoke20210202.kml</v>
      </c>
      <c r="G36" s="29" t="str">
        <f t="shared" si="4"/>
        <v>Data</v>
      </c>
      <c r="H36" s="30" t="s">
        <v>37</v>
      </c>
    </row>
    <row r="37" spans="1:8" x14ac:dyDescent="0.25">
      <c r="A37" s="28">
        <f t="shared" si="5"/>
        <v>44230</v>
      </c>
      <c r="B37">
        <f t="shared" si="0"/>
        <v>2021</v>
      </c>
      <c r="C37" t="str">
        <f t="shared" si="1"/>
        <v>02</v>
      </c>
      <c r="D37" t="str">
        <f t="shared" si="2"/>
        <v>03</v>
      </c>
      <c r="E37" t="str">
        <f t="shared" si="3"/>
        <v>https://satepsanone.nesdis.noaa.gov/pub/FIRE/web/HMS/Smoke_Polygons/KML/2021/02/hms_smoke20210203.kml</v>
      </c>
      <c r="F37" t="str">
        <f t="shared" si="6"/>
        <v>https://satepsanone.nesdis.noaa.gov/pub/FIRE/web/HMS/Smoke_Polygons/KML/2021/02/hms_smoke20210203.kml</v>
      </c>
      <c r="G37" s="29" t="str">
        <f t="shared" si="4"/>
        <v>Data</v>
      </c>
      <c r="H37" s="30" t="s">
        <v>37</v>
      </c>
    </row>
    <row r="38" spans="1:8" x14ac:dyDescent="0.25">
      <c r="A38" s="28">
        <f t="shared" si="5"/>
        <v>44231</v>
      </c>
      <c r="B38">
        <f t="shared" si="0"/>
        <v>2021</v>
      </c>
      <c r="C38" t="str">
        <f t="shared" si="1"/>
        <v>02</v>
      </c>
      <c r="D38" t="str">
        <f t="shared" si="2"/>
        <v>04</v>
      </c>
      <c r="E38" t="str">
        <f t="shared" si="3"/>
        <v>https://satepsanone.nesdis.noaa.gov/pub/FIRE/web/HMS/Smoke_Polygons/KML/2021/02/hms_smoke20210204.kml</v>
      </c>
      <c r="F38" t="str">
        <f t="shared" si="6"/>
        <v>https://satepsanone.nesdis.noaa.gov/pub/FIRE/web/HMS/Smoke_Polygons/KML/2021/02/hms_smoke20210204.kml</v>
      </c>
      <c r="G38" s="29" t="str">
        <f t="shared" si="4"/>
        <v>Data</v>
      </c>
      <c r="H38" s="30" t="s">
        <v>37</v>
      </c>
    </row>
    <row r="39" spans="1:8" x14ac:dyDescent="0.25">
      <c r="A39" s="28">
        <f t="shared" si="5"/>
        <v>44232</v>
      </c>
      <c r="B39">
        <f t="shared" si="0"/>
        <v>2021</v>
      </c>
      <c r="C39" t="str">
        <f t="shared" si="1"/>
        <v>02</v>
      </c>
      <c r="D39" t="str">
        <f t="shared" si="2"/>
        <v>05</v>
      </c>
      <c r="E39" t="str">
        <f t="shared" si="3"/>
        <v>https://satepsanone.nesdis.noaa.gov/pub/FIRE/web/HMS/Smoke_Polygons/KML/2021/02/hms_smoke20210205.kml</v>
      </c>
      <c r="F39" t="str">
        <f t="shared" si="6"/>
        <v>https://satepsanone.nesdis.noaa.gov/pub/FIRE/web/HMS/Smoke_Polygons/KML/2021/02/hms_smoke20210205.kml</v>
      </c>
      <c r="G39" s="29" t="str">
        <f t="shared" si="4"/>
        <v>Data</v>
      </c>
      <c r="H39" s="30" t="s">
        <v>37</v>
      </c>
    </row>
    <row r="40" spans="1:8" x14ac:dyDescent="0.25">
      <c r="A40" s="28">
        <f t="shared" si="5"/>
        <v>44233</v>
      </c>
      <c r="B40">
        <f t="shared" si="0"/>
        <v>2021</v>
      </c>
      <c r="C40" t="str">
        <f t="shared" si="1"/>
        <v>02</v>
      </c>
      <c r="D40" t="str">
        <f t="shared" si="2"/>
        <v>06</v>
      </c>
      <c r="E40" t="str">
        <f t="shared" si="3"/>
        <v>https://satepsanone.nesdis.noaa.gov/pub/FIRE/web/HMS/Smoke_Polygons/KML/2021/02/hms_smoke20210206.kml</v>
      </c>
      <c r="F40" t="str">
        <f t="shared" si="6"/>
        <v>https://satepsanone.nesdis.noaa.gov/pub/FIRE/web/HMS/Smoke_Polygons/KML/2021/02/hms_smoke20210206.kml</v>
      </c>
      <c r="G40" s="29" t="str">
        <f t="shared" si="4"/>
        <v>Data</v>
      </c>
      <c r="H40" s="30" t="s">
        <v>37</v>
      </c>
    </row>
    <row r="41" spans="1:8" x14ac:dyDescent="0.25">
      <c r="A41" s="28">
        <f t="shared" si="5"/>
        <v>44234</v>
      </c>
      <c r="B41">
        <f t="shared" si="0"/>
        <v>2021</v>
      </c>
      <c r="C41" t="str">
        <f t="shared" si="1"/>
        <v>02</v>
      </c>
      <c r="D41" t="str">
        <f t="shared" si="2"/>
        <v>07</v>
      </c>
      <c r="E41" t="str">
        <f t="shared" si="3"/>
        <v>https://satepsanone.nesdis.noaa.gov/pub/FIRE/web/HMS/Smoke_Polygons/KML/2021/02/hms_smoke20210207.kml</v>
      </c>
      <c r="F41" t="str">
        <f t="shared" si="6"/>
        <v>https://satepsanone.nesdis.noaa.gov/pub/FIRE/web/HMS/Smoke_Polygons/KML/2021/02/hms_smoke20210207.kml</v>
      </c>
      <c r="G41" s="29" t="str">
        <f t="shared" si="4"/>
        <v>Data</v>
      </c>
      <c r="H41" s="30" t="s">
        <v>37</v>
      </c>
    </row>
    <row r="42" spans="1:8" x14ac:dyDescent="0.25">
      <c r="A42" s="28">
        <f t="shared" si="5"/>
        <v>44235</v>
      </c>
      <c r="B42">
        <f t="shared" si="0"/>
        <v>2021</v>
      </c>
      <c r="C42" t="str">
        <f t="shared" si="1"/>
        <v>02</v>
      </c>
      <c r="D42" t="str">
        <f t="shared" si="2"/>
        <v>08</v>
      </c>
      <c r="E42" t="str">
        <f t="shared" si="3"/>
        <v>https://satepsanone.nesdis.noaa.gov/pub/FIRE/web/HMS/Smoke_Polygons/KML/2021/02/hms_smoke20210208.kml</v>
      </c>
      <c r="F42" t="str">
        <f t="shared" si="6"/>
        <v>https://satepsanone.nesdis.noaa.gov/pub/FIRE/web/HMS/Smoke_Polygons/KML/2021/02/hms_smoke20210208.kml</v>
      </c>
      <c r="G42" s="29" t="str">
        <f t="shared" si="4"/>
        <v>Data</v>
      </c>
      <c r="H42" s="30" t="s">
        <v>37</v>
      </c>
    </row>
    <row r="43" spans="1:8" x14ac:dyDescent="0.25">
      <c r="A43" s="28">
        <f t="shared" si="5"/>
        <v>44236</v>
      </c>
      <c r="B43">
        <f t="shared" si="0"/>
        <v>2021</v>
      </c>
      <c r="C43" t="str">
        <f t="shared" si="1"/>
        <v>02</v>
      </c>
      <c r="D43" t="str">
        <f t="shared" si="2"/>
        <v>09</v>
      </c>
      <c r="E43" t="str">
        <f t="shared" si="3"/>
        <v>https://satepsanone.nesdis.noaa.gov/pub/FIRE/web/HMS/Smoke_Polygons/KML/2021/02/hms_smoke20210209.kml</v>
      </c>
      <c r="F43" t="str">
        <f t="shared" si="6"/>
        <v>https://satepsanone.nesdis.noaa.gov/pub/FIRE/web/HMS/Smoke_Polygons/KML/2021/02/hms_smoke20210209.kml</v>
      </c>
      <c r="G43" s="29" t="str">
        <f t="shared" si="4"/>
        <v>Data</v>
      </c>
      <c r="H43" s="30" t="s">
        <v>37</v>
      </c>
    </row>
    <row r="44" spans="1:8" x14ac:dyDescent="0.25">
      <c r="A44" s="28">
        <f t="shared" si="5"/>
        <v>44237</v>
      </c>
      <c r="B44">
        <f t="shared" si="0"/>
        <v>2021</v>
      </c>
      <c r="C44" t="str">
        <f t="shared" si="1"/>
        <v>02</v>
      </c>
      <c r="D44">
        <f t="shared" si="2"/>
        <v>10</v>
      </c>
      <c r="E44" t="str">
        <f t="shared" si="3"/>
        <v>https://satepsanone.nesdis.noaa.gov/pub/FIRE/web/HMS/Smoke_Polygons/KML/2021/02/hms_smoke20210210.kml</v>
      </c>
      <c r="F44" t="str">
        <f t="shared" si="6"/>
        <v>https://satepsanone.nesdis.noaa.gov/pub/FIRE/web/HMS/Smoke_Polygons/KML/2021/02/hms_smoke20210210.kml</v>
      </c>
      <c r="G44" s="29" t="str">
        <f t="shared" si="4"/>
        <v>Data</v>
      </c>
      <c r="H44" s="30" t="s">
        <v>37</v>
      </c>
    </row>
    <row r="45" spans="1:8" x14ac:dyDescent="0.25">
      <c r="A45" s="28">
        <f t="shared" si="5"/>
        <v>44238</v>
      </c>
      <c r="B45">
        <f t="shared" si="0"/>
        <v>2021</v>
      </c>
      <c r="C45" t="str">
        <f t="shared" si="1"/>
        <v>02</v>
      </c>
      <c r="D45">
        <f t="shared" si="2"/>
        <v>11</v>
      </c>
      <c r="E45" t="str">
        <f t="shared" si="3"/>
        <v>https://satepsanone.nesdis.noaa.gov/pub/FIRE/web/HMS/Smoke_Polygons/KML/2021/02/hms_smoke20210211.kml</v>
      </c>
      <c r="F45" t="str">
        <f t="shared" si="6"/>
        <v>https://satepsanone.nesdis.noaa.gov/pub/FIRE/web/HMS/Smoke_Polygons/KML/2021/02/hms_smoke20210211.kml</v>
      </c>
      <c r="G45" s="29" t="str">
        <f t="shared" si="4"/>
        <v>Data</v>
      </c>
      <c r="H45" s="30" t="s">
        <v>37</v>
      </c>
    </row>
    <row r="46" spans="1:8" x14ac:dyDescent="0.25">
      <c r="A46" s="28">
        <f t="shared" si="5"/>
        <v>44239</v>
      </c>
      <c r="B46">
        <f t="shared" si="0"/>
        <v>2021</v>
      </c>
      <c r="C46" t="str">
        <f t="shared" si="1"/>
        <v>02</v>
      </c>
      <c r="D46">
        <f t="shared" si="2"/>
        <v>12</v>
      </c>
      <c r="E46" t="str">
        <f t="shared" si="3"/>
        <v>https://satepsanone.nesdis.noaa.gov/pub/FIRE/web/HMS/Smoke_Polygons/KML/2021/02/hms_smoke20210212.kml</v>
      </c>
      <c r="F46" t="str">
        <f t="shared" si="6"/>
        <v>https://satepsanone.nesdis.noaa.gov/pub/FIRE/web/HMS/Smoke_Polygons/KML/2021/02/hms_smoke20210212.kml</v>
      </c>
      <c r="G46" s="29" t="str">
        <f t="shared" si="4"/>
        <v>Data</v>
      </c>
      <c r="H46" s="30" t="s">
        <v>37</v>
      </c>
    </row>
    <row r="47" spans="1:8" x14ac:dyDescent="0.25">
      <c r="A47" s="28">
        <f t="shared" si="5"/>
        <v>44240</v>
      </c>
      <c r="B47">
        <f t="shared" si="0"/>
        <v>2021</v>
      </c>
      <c r="C47" t="str">
        <f t="shared" si="1"/>
        <v>02</v>
      </c>
      <c r="D47">
        <f t="shared" si="2"/>
        <v>13</v>
      </c>
      <c r="E47" t="str">
        <f t="shared" si="3"/>
        <v>https://satepsanone.nesdis.noaa.gov/pub/FIRE/web/HMS/Smoke_Polygons/KML/2021/02/hms_smoke20210213.kml</v>
      </c>
      <c r="F47" t="str">
        <f t="shared" si="6"/>
        <v>https://satepsanone.nesdis.noaa.gov/pub/FIRE/web/HMS/Smoke_Polygons/KML/2021/02/hms_smoke20210213.kml</v>
      </c>
      <c r="G47" s="29" t="str">
        <f t="shared" si="4"/>
        <v>Data</v>
      </c>
      <c r="H47" s="30" t="s">
        <v>37</v>
      </c>
    </row>
    <row r="48" spans="1:8" x14ac:dyDescent="0.25">
      <c r="A48" s="28">
        <f t="shared" si="5"/>
        <v>44241</v>
      </c>
      <c r="B48">
        <f t="shared" si="0"/>
        <v>2021</v>
      </c>
      <c r="C48" t="str">
        <f t="shared" si="1"/>
        <v>02</v>
      </c>
      <c r="D48">
        <f t="shared" si="2"/>
        <v>14</v>
      </c>
      <c r="E48" t="str">
        <f t="shared" si="3"/>
        <v>https://satepsanone.nesdis.noaa.gov/pub/FIRE/web/HMS/Smoke_Polygons/KML/2021/02/hms_smoke20210214.kml</v>
      </c>
      <c r="F48" t="str">
        <f t="shared" si="6"/>
        <v>https://satepsanone.nesdis.noaa.gov/pub/FIRE/web/HMS/Smoke_Polygons/KML/2021/02/hms_smoke20210214.kml</v>
      </c>
      <c r="G48" s="29" t="str">
        <f t="shared" si="4"/>
        <v>Data</v>
      </c>
      <c r="H48" s="30" t="s">
        <v>37</v>
      </c>
    </row>
    <row r="49" spans="1:13" x14ac:dyDescent="0.25">
      <c r="A49" s="28">
        <f t="shared" si="5"/>
        <v>44242</v>
      </c>
      <c r="B49">
        <f t="shared" si="0"/>
        <v>2021</v>
      </c>
      <c r="C49" t="str">
        <f t="shared" si="1"/>
        <v>02</v>
      </c>
      <c r="D49">
        <f t="shared" si="2"/>
        <v>15</v>
      </c>
      <c r="E49" t="str">
        <f t="shared" si="3"/>
        <v>https://satepsanone.nesdis.noaa.gov/pub/FIRE/web/HMS/Smoke_Polygons/KML/2021/02/hms_smoke20210215.kml</v>
      </c>
      <c r="F49" t="str">
        <f t="shared" si="6"/>
        <v>https://satepsanone.nesdis.noaa.gov/pub/FIRE/web/HMS/Smoke_Polygons/KML/2021/02/hms_smoke20210215.kml</v>
      </c>
      <c r="G49" s="29" t="str">
        <f t="shared" si="4"/>
        <v>Data</v>
      </c>
      <c r="H49" s="30" t="s">
        <v>37</v>
      </c>
    </row>
    <row r="50" spans="1:13" x14ac:dyDescent="0.25">
      <c r="A50" s="28">
        <f t="shared" si="5"/>
        <v>44243</v>
      </c>
      <c r="B50">
        <f t="shared" si="0"/>
        <v>2021</v>
      </c>
      <c r="C50" t="str">
        <f t="shared" si="1"/>
        <v>02</v>
      </c>
      <c r="D50">
        <f t="shared" si="2"/>
        <v>16</v>
      </c>
      <c r="E50" t="str">
        <f t="shared" si="3"/>
        <v>https://satepsanone.nesdis.noaa.gov/pub/FIRE/web/HMS/Smoke_Polygons/KML/2021/02/hms_smoke20210216.kml</v>
      </c>
      <c r="F50" t="str">
        <f t="shared" si="6"/>
        <v>https://satepsanone.nesdis.noaa.gov/pub/FIRE/web/HMS/Smoke_Polygons/KML/2021/02/hms_smoke20210216.kml</v>
      </c>
      <c r="G50" s="29" t="str">
        <f t="shared" si="4"/>
        <v>Data</v>
      </c>
      <c r="H50" s="30" t="s">
        <v>37</v>
      </c>
    </row>
    <row r="51" spans="1:13" x14ac:dyDescent="0.25">
      <c r="A51" s="28">
        <f t="shared" si="5"/>
        <v>44244</v>
      </c>
      <c r="B51">
        <f t="shared" si="0"/>
        <v>2021</v>
      </c>
      <c r="C51" t="str">
        <f t="shared" si="1"/>
        <v>02</v>
      </c>
      <c r="D51">
        <f t="shared" si="2"/>
        <v>17</v>
      </c>
      <c r="E51" t="str">
        <f t="shared" si="3"/>
        <v>https://satepsanone.nesdis.noaa.gov/pub/FIRE/web/HMS/Smoke_Polygons/KML/2021/02/hms_smoke20210217.kml</v>
      </c>
      <c r="F51" t="str">
        <f t="shared" si="6"/>
        <v>https://satepsanone.nesdis.noaa.gov/pub/FIRE/web/HMS/Smoke_Polygons/KML/2021/02/hms_smoke20210217.kml</v>
      </c>
      <c r="G51" s="29" t="str">
        <f t="shared" si="4"/>
        <v>Data</v>
      </c>
      <c r="H51" s="30" t="s">
        <v>37</v>
      </c>
    </row>
    <row r="52" spans="1:13" x14ac:dyDescent="0.25">
      <c r="A52" s="28">
        <f t="shared" si="5"/>
        <v>44245</v>
      </c>
      <c r="B52">
        <f t="shared" si="0"/>
        <v>2021</v>
      </c>
      <c r="C52" t="str">
        <f t="shared" si="1"/>
        <v>02</v>
      </c>
      <c r="D52">
        <f t="shared" si="2"/>
        <v>18</v>
      </c>
      <c r="E52" t="str">
        <f t="shared" si="3"/>
        <v>https://satepsanone.nesdis.noaa.gov/pub/FIRE/web/HMS/Smoke_Polygons/KML/2021/02/hms_smoke20210218.kml</v>
      </c>
      <c r="F52" t="str">
        <f t="shared" si="6"/>
        <v>https://satepsanone.nesdis.noaa.gov/pub/FIRE/web/HMS/Smoke_Polygons/KML/2021/02/hms_smoke20210218.kml</v>
      </c>
      <c r="G52" s="29" t="str">
        <f t="shared" si="4"/>
        <v>Data</v>
      </c>
      <c r="H52" s="30" t="s">
        <v>37</v>
      </c>
    </row>
    <row r="53" spans="1:13" x14ac:dyDescent="0.25">
      <c r="A53" s="28">
        <f t="shared" si="5"/>
        <v>44246</v>
      </c>
      <c r="B53">
        <f t="shared" si="0"/>
        <v>2021</v>
      </c>
      <c r="C53" t="str">
        <f t="shared" si="1"/>
        <v>02</v>
      </c>
      <c r="D53">
        <f t="shared" si="2"/>
        <v>19</v>
      </c>
      <c r="E53" t="str">
        <f t="shared" si="3"/>
        <v>https://satepsanone.nesdis.noaa.gov/pub/FIRE/web/HMS/Smoke_Polygons/KML/2021/02/hms_smoke20210219.kml</v>
      </c>
      <c r="F53" t="str">
        <f t="shared" si="6"/>
        <v>https://satepsanone.nesdis.noaa.gov/pub/FIRE/web/HMS/Smoke_Polygons/KML/2021/02/hms_smoke20210219.kml</v>
      </c>
      <c r="G53" s="29" t="str">
        <f t="shared" si="4"/>
        <v>Data</v>
      </c>
      <c r="H53" s="30" t="s">
        <v>37</v>
      </c>
    </row>
    <row r="54" spans="1:13" x14ac:dyDescent="0.25">
      <c r="A54" s="28">
        <f t="shared" si="5"/>
        <v>44247</v>
      </c>
      <c r="B54">
        <f t="shared" si="0"/>
        <v>2021</v>
      </c>
      <c r="C54" t="str">
        <f t="shared" si="1"/>
        <v>02</v>
      </c>
      <c r="D54">
        <f t="shared" si="2"/>
        <v>20</v>
      </c>
      <c r="E54" t="str">
        <f t="shared" si="3"/>
        <v>https://satepsanone.nesdis.noaa.gov/pub/FIRE/web/HMS/Smoke_Polygons/KML/2021/02/hms_smoke20210220.kml</v>
      </c>
      <c r="F54" t="str">
        <f t="shared" si="6"/>
        <v>https://satepsanone.nesdis.noaa.gov/pub/FIRE/web/HMS/Smoke_Polygons/KML/2021/02/hms_smoke20210220.kml</v>
      </c>
      <c r="G54" s="29" t="str">
        <f t="shared" si="4"/>
        <v>Data</v>
      </c>
      <c r="H54" s="30" t="s">
        <v>37</v>
      </c>
    </row>
    <row r="55" spans="1:13" x14ac:dyDescent="0.25">
      <c r="A55" s="28">
        <f t="shared" si="5"/>
        <v>44248</v>
      </c>
      <c r="B55">
        <f t="shared" si="0"/>
        <v>2021</v>
      </c>
      <c r="C55" t="str">
        <f t="shared" si="1"/>
        <v>02</v>
      </c>
      <c r="D55">
        <f t="shared" si="2"/>
        <v>21</v>
      </c>
      <c r="E55" t="str">
        <f t="shared" si="3"/>
        <v>https://satepsanone.nesdis.noaa.gov/pub/FIRE/web/HMS/Smoke_Polygons/KML/2021/02/hms_smoke20210221.kml</v>
      </c>
      <c r="F55" t="str">
        <f t="shared" si="6"/>
        <v>https://satepsanone.nesdis.noaa.gov/pub/FIRE/web/HMS/Smoke_Polygons/KML/2021/02/hms_smoke20210221.kml</v>
      </c>
      <c r="G55" s="29" t="str">
        <f t="shared" si="4"/>
        <v>Data</v>
      </c>
      <c r="H55" s="30" t="s">
        <v>37</v>
      </c>
    </row>
    <row r="56" spans="1:13" x14ac:dyDescent="0.25">
      <c r="A56" s="28">
        <f t="shared" si="5"/>
        <v>44249</v>
      </c>
      <c r="B56">
        <f t="shared" si="0"/>
        <v>2021</v>
      </c>
      <c r="C56" t="str">
        <f t="shared" si="1"/>
        <v>02</v>
      </c>
      <c r="D56">
        <f t="shared" si="2"/>
        <v>22</v>
      </c>
      <c r="E56" t="str">
        <f t="shared" si="3"/>
        <v>https://satepsanone.nesdis.noaa.gov/pub/FIRE/web/HMS/Smoke_Polygons/KML/2021/02/hms_smoke20210222.kml</v>
      </c>
      <c r="F56" t="str">
        <f t="shared" si="6"/>
        <v>https://satepsanone.nesdis.noaa.gov/pub/FIRE/web/HMS/Smoke_Polygons/KML/2021/02/hms_smoke20210222.kml</v>
      </c>
      <c r="G56" s="29" t="str">
        <f t="shared" si="4"/>
        <v>Data</v>
      </c>
      <c r="H56" s="30" t="s">
        <v>37</v>
      </c>
    </row>
    <row r="57" spans="1:13" x14ac:dyDescent="0.25">
      <c r="A57" s="28">
        <f t="shared" si="5"/>
        <v>44250</v>
      </c>
      <c r="B57">
        <f t="shared" si="0"/>
        <v>2021</v>
      </c>
      <c r="C57" t="str">
        <f t="shared" si="1"/>
        <v>02</v>
      </c>
      <c r="D57">
        <f t="shared" si="2"/>
        <v>23</v>
      </c>
      <c r="E57" t="str">
        <f t="shared" si="3"/>
        <v>https://satepsanone.nesdis.noaa.gov/pub/FIRE/web/HMS/Smoke_Polygons/KML/2021/02/hms_smoke20210223.kml</v>
      </c>
      <c r="F57" t="str">
        <f t="shared" si="6"/>
        <v>https://satepsanone.nesdis.noaa.gov/pub/FIRE/web/HMS/Smoke_Polygons/KML/2021/02/hms_smoke20210223.kml</v>
      </c>
      <c r="G57" s="29" t="str">
        <f t="shared" si="4"/>
        <v>Data</v>
      </c>
      <c r="H57" s="30" t="s">
        <v>37</v>
      </c>
    </row>
    <row r="58" spans="1:13" x14ac:dyDescent="0.25">
      <c r="A58" s="28">
        <f t="shared" si="5"/>
        <v>44251</v>
      </c>
      <c r="B58">
        <f t="shared" si="0"/>
        <v>2021</v>
      </c>
      <c r="C58" t="str">
        <f t="shared" si="1"/>
        <v>02</v>
      </c>
      <c r="D58">
        <f t="shared" si="2"/>
        <v>24</v>
      </c>
      <c r="E58" t="str">
        <f t="shared" si="3"/>
        <v>https://satepsanone.nesdis.noaa.gov/pub/FIRE/web/HMS/Smoke_Polygons/KML/2021/02/hms_smoke20210224.kml</v>
      </c>
      <c r="F58" t="str">
        <f t="shared" si="6"/>
        <v>https://satepsanone.nesdis.noaa.gov/pub/FIRE/web/HMS/Smoke_Polygons/KML/2021/02/hms_smoke20210224.kml</v>
      </c>
      <c r="G58" s="29" t="str">
        <f t="shared" si="4"/>
        <v>Data</v>
      </c>
      <c r="H58" s="30" t="s">
        <v>37</v>
      </c>
    </row>
    <row r="59" spans="1:13" x14ac:dyDescent="0.25">
      <c r="A59" s="28">
        <f t="shared" si="5"/>
        <v>44252</v>
      </c>
      <c r="B59">
        <f t="shared" si="0"/>
        <v>2021</v>
      </c>
      <c r="C59" t="str">
        <f t="shared" si="1"/>
        <v>02</v>
      </c>
      <c r="D59">
        <f t="shared" si="2"/>
        <v>25</v>
      </c>
      <c r="E59" t="str">
        <f t="shared" si="3"/>
        <v>https://satepsanone.nesdis.noaa.gov/pub/FIRE/web/HMS/Smoke_Polygons/KML/2021/02/hms_smoke20210225.kml</v>
      </c>
      <c r="F59" t="str">
        <f t="shared" si="6"/>
        <v>https://satepsanone.nesdis.noaa.gov/pub/FIRE/web/HMS/Smoke_Polygons/KML/2021/02/hms_smoke20210225.kml</v>
      </c>
      <c r="G59" s="29" t="str">
        <f t="shared" si="4"/>
        <v>Data</v>
      </c>
      <c r="H59" s="30" t="s">
        <v>37</v>
      </c>
    </row>
    <row r="60" spans="1:13" x14ac:dyDescent="0.25">
      <c r="A60" s="28">
        <f t="shared" si="5"/>
        <v>44253</v>
      </c>
      <c r="B60">
        <f t="shared" si="0"/>
        <v>2021</v>
      </c>
      <c r="C60" t="str">
        <f t="shared" si="1"/>
        <v>02</v>
      </c>
      <c r="D60">
        <f t="shared" si="2"/>
        <v>26</v>
      </c>
      <c r="E60" t="str">
        <f t="shared" si="3"/>
        <v>https://satepsanone.nesdis.noaa.gov/pub/FIRE/web/HMS/Smoke_Polygons/KML/2021/02/hms_smoke20210226.kml</v>
      </c>
      <c r="F60" t="str">
        <f t="shared" si="6"/>
        <v>https://satepsanone.nesdis.noaa.gov/pub/FIRE/web/HMS/Smoke_Polygons/KML/2021/02/hms_smoke20210226.kml</v>
      </c>
      <c r="G60" s="29" t="str">
        <f t="shared" si="4"/>
        <v>Data</v>
      </c>
      <c r="H60" s="30" t="s">
        <v>37</v>
      </c>
    </row>
    <row r="61" spans="1:13" x14ac:dyDescent="0.25">
      <c r="A61" s="28">
        <f t="shared" si="5"/>
        <v>44254</v>
      </c>
      <c r="B61">
        <f t="shared" si="0"/>
        <v>2021</v>
      </c>
      <c r="C61" t="str">
        <f t="shared" si="1"/>
        <v>02</v>
      </c>
      <c r="D61">
        <f t="shared" si="2"/>
        <v>27</v>
      </c>
      <c r="E61" t="str">
        <f t="shared" si="3"/>
        <v>https://satepsanone.nesdis.noaa.gov/pub/FIRE/web/HMS/Smoke_Polygons/KML/2021/02/hms_smoke20210227.kml</v>
      </c>
      <c r="F61" t="str">
        <f t="shared" si="6"/>
        <v>https://satepsanone.nesdis.noaa.gov/pub/FIRE/web/HMS/Smoke_Polygons/KML/2021/02/hms_smoke20210227.kml</v>
      </c>
      <c r="G61" s="29" t="str">
        <f t="shared" si="4"/>
        <v>Data</v>
      </c>
      <c r="H61" s="30" t="s">
        <v>37</v>
      </c>
    </row>
    <row r="62" spans="1:13" x14ac:dyDescent="0.25">
      <c r="A62" s="28">
        <f t="shared" si="5"/>
        <v>44255</v>
      </c>
      <c r="B62">
        <f t="shared" si="0"/>
        <v>2021</v>
      </c>
      <c r="C62" t="str">
        <f t="shared" si="1"/>
        <v>02</v>
      </c>
      <c r="D62">
        <f t="shared" si="2"/>
        <v>28</v>
      </c>
      <c r="E62" t="str">
        <f t="shared" si="3"/>
        <v>https://satepsanone.nesdis.noaa.gov/pub/FIRE/web/HMS/Smoke_Polygons/KML/2021/02/hms_smoke20210228.kml</v>
      </c>
      <c r="F62" t="str">
        <f t="shared" si="6"/>
        <v>https://satepsanone.nesdis.noaa.gov/pub/FIRE/web/HMS/Smoke_Polygons/KML/2021/02/hms_smoke20210228.kml</v>
      </c>
      <c r="G62" s="29" t="str">
        <f t="shared" si="4"/>
        <v>Data</v>
      </c>
      <c r="H62" s="30" t="s">
        <v>37</v>
      </c>
    </row>
    <row r="63" spans="1:13" x14ac:dyDescent="0.25">
      <c r="A63" s="28">
        <f t="shared" si="5"/>
        <v>44256</v>
      </c>
      <c r="B63">
        <f t="shared" si="0"/>
        <v>2021</v>
      </c>
      <c r="C63" t="str">
        <f t="shared" si="1"/>
        <v>03</v>
      </c>
      <c r="D63" t="str">
        <f t="shared" si="2"/>
        <v>01</v>
      </c>
      <c r="E63" t="str">
        <f t="shared" si="3"/>
        <v>https://satepsanone.nesdis.noaa.gov/pub/FIRE/web/HMS/Smoke_Polygons/KML/2021/03/hms_smoke20210301.kml</v>
      </c>
      <c r="F63" t="str">
        <f t="shared" si="6"/>
        <v>https://satepsanone.nesdis.noaa.gov/pub/FIRE/web/HMS/Smoke_Polygons/KML/2021/03/hms_smoke20210301.kml</v>
      </c>
      <c r="G63" s="29" t="str">
        <f t="shared" si="4"/>
        <v>Data</v>
      </c>
      <c r="H63" s="30" t="s">
        <v>37</v>
      </c>
    </row>
    <row r="64" spans="1:13" x14ac:dyDescent="0.25">
      <c r="A64" s="28">
        <f t="shared" si="5"/>
        <v>44257</v>
      </c>
      <c r="B64">
        <f t="shared" si="0"/>
        <v>2021</v>
      </c>
      <c r="C64" t="str">
        <f t="shared" si="1"/>
        <v>03</v>
      </c>
      <c r="D64" t="str">
        <f t="shared" si="2"/>
        <v>02</v>
      </c>
      <c r="E64" t="str">
        <f t="shared" si="3"/>
        <v>https://satepsanone.nesdis.noaa.gov/pub/FIRE/web/HMS/Smoke_Polygons/KML/2021/03/hms_smoke20210302.kml</v>
      </c>
      <c r="F64" t="str">
        <f t="shared" si="6"/>
        <v>https://satepsanone.nesdis.noaa.gov/pub/FIRE/web/HMS/Smoke_Polygons/KML/2021/03/hms_smoke20210302.kml</v>
      </c>
      <c r="G64" s="29" t="str">
        <f t="shared" si="4"/>
        <v>Data</v>
      </c>
      <c r="H64" s="30" t="s">
        <v>38</v>
      </c>
      <c r="I64" t="s">
        <v>39</v>
      </c>
      <c r="J64" s="31" t="s">
        <v>37</v>
      </c>
      <c r="K64" s="31" t="s">
        <v>37</v>
      </c>
      <c r="L64" s="31" t="s">
        <v>37</v>
      </c>
      <c r="M64" s="31" t="s">
        <v>37</v>
      </c>
    </row>
    <row r="65" spans="1:13" x14ac:dyDescent="0.25">
      <c r="A65" s="28">
        <f t="shared" si="5"/>
        <v>44258</v>
      </c>
      <c r="B65">
        <f t="shared" si="0"/>
        <v>2021</v>
      </c>
      <c r="C65" t="str">
        <f t="shared" si="1"/>
        <v>03</v>
      </c>
      <c r="D65" t="str">
        <f t="shared" si="2"/>
        <v>03</v>
      </c>
      <c r="E65" t="str">
        <f t="shared" si="3"/>
        <v>https://satepsanone.nesdis.noaa.gov/pub/FIRE/web/HMS/Smoke_Polygons/KML/2021/03/hms_smoke20210303.kml</v>
      </c>
      <c r="F65" t="str">
        <f t="shared" si="6"/>
        <v>https://satepsanone.nesdis.noaa.gov/pub/FIRE/web/HMS/Smoke_Polygons/KML/2021/03/hms_smoke20210303.kml</v>
      </c>
      <c r="G65" s="29" t="str">
        <f t="shared" si="4"/>
        <v>Data</v>
      </c>
      <c r="H65" s="30" t="s">
        <v>38</v>
      </c>
      <c r="I65" t="s">
        <v>39</v>
      </c>
      <c r="J65" s="31" t="s">
        <v>37</v>
      </c>
      <c r="K65" s="31" t="s">
        <v>37</v>
      </c>
      <c r="L65" s="31" t="s">
        <v>37</v>
      </c>
      <c r="M65" s="31" t="s">
        <v>37</v>
      </c>
    </row>
    <row r="66" spans="1:13" x14ac:dyDescent="0.25">
      <c r="A66" s="28">
        <f t="shared" si="5"/>
        <v>44259</v>
      </c>
      <c r="B66">
        <f t="shared" si="0"/>
        <v>2021</v>
      </c>
      <c r="C66" t="str">
        <f t="shared" si="1"/>
        <v>03</v>
      </c>
      <c r="D66" t="str">
        <f t="shared" si="2"/>
        <v>04</v>
      </c>
      <c r="E66" t="str">
        <f t="shared" si="3"/>
        <v>https://satepsanone.nesdis.noaa.gov/pub/FIRE/web/HMS/Smoke_Polygons/KML/2021/03/hms_smoke20210304.kml</v>
      </c>
      <c r="F66" t="str">
        <f t="shared" si="6"/>
        <v>https://satepsanone.nesdis.noaa.gov/pub/FIRE/web/HMS/Smoke_Polygons/KML/2021/03/hms_smoke20210304.kml</v>
      </c>
      <c r="G66" s="29" t="str">
        <f t="shared" si="4"/>
        <v>Data</v>
      </c>
      <c r="H66" s="30" t="s">
        <v>38</v>
      </c>
      <c r="J66" s="31" t="s">
        <v>38</v>
      </c>
      <c r="K66" s="31" t="s">
        <v>37</v>
      </c>
      <c r="L66" s="31" t="s">
        <v>38</v>
      </c>
      <c r="M66" s="31" t="s">
        <v>37</v>
      </c>
    </row>
    <row r="67" spans="1:13" x14ac:dyDescent="0.25">
      <c r="A67" s="28">
        <f t="shared" si="5"/>
        <v>44260</v>
      </c>
      <c r="B67">
        <f t="shared" si="0"/>
        <v>2021</v>
      </c>
      <c r="C67" t="str">
        <f t="shared" si="1"/>
        <v>03</v>
      </c>
      <c r="D67" t="str">
        <f t="shared" si="2"/>
        <v>05</v>
      </c>
      <c r="E67" t="str">
        <f t="shared" si="3"/>
        <v>https://satepsanone.nesdis.noaa.gov/pub/FIRE/web/HMS/Smoke_Polygons/KML/2021/03/hms_smoke20210305.kml</v>
      </c>
      <c r="F67" t="str">
        <f t="shared" si="6"/>
        <v>https://satepsanone.nesdis.noaa.gov/pub/FIRE/web/HMS/Smoke_Polygons/KML/2021/03/hms_smoke20210305.kml</v>
      </c>
      <c r="G67" s="29" t="str">
        <f t="shared" si="4"/>
        <v>Data</v>
      </c>
      <c r="H67" s="30" t="s">
        <v>38</v>
      </c>
      <c r="I67" t="s">
        <v>39</v>
      </c>
      <c r="J67" s="31" t="s">
        <v>37</v>
      </c>
      <c r="K67" s="31" t="s">
        <v>37</v>
      </c>
      <c r="L67" s="31" t="s">
        <v>37</v>
      </c>
      <c r="M67" s="31" t="s">
        <v>37</v>
      </c>
    </row>
    <row r="68" spans="1:13" x14ac:dyDescent="0.25">
      <c r="A68" s="28">
        <f t="shared" si="5"/>
        <v>44261</v>
      </c>
      <c r="B68">
        <f t="shared" ref="B68:B131" si="7">YEAR(A68)</f>
        <v>2021</v>
      </c>
      <c r="C68" t="str">
        <f t="shared" ref="C68:C131" si="8">IF(MONTH(A68)&lt;10,"0"&amp;MONTH(A68),MONTH(A68))</f>
        <v>03</v>
      </c>
      <c r="D68" t="str">
        <f t="shared" ref="D68:D131" si="9">IF(DAY(A68)&lt;10,"0"&amp;DAY(A68),DAY(A68))</f>
        <v>06</v>
      </c>
      <c r="E68" t="str">
        <f t="shared" ref="E68:E131" si="10">"https://satepsanone.nesdis.noaa.gov/pub/FIRE/web/HMS/Smoke_Polygons/KML/"&amp;B68&amp;"/"&amp;C68&amp;"/"&amp;"hms_smoke"&amp;B68&amp;C68&amp;D68&amp;".kml"</f>
        <v>https://satepsanone.nesdis.noaa.gov/pub/FIRE/web/HMS/Smoke_Polygons/KML/2021/03/hms_smoke20210306.kml</v>
      </c>
      <c r="F68" t="str">
        <f t="shared" si="6"/>
        <v>https://satepsanone.nesdis.noaa.gov/pub/FIRE/web/HMS/Smoke_Polygons/KML/2021/03/hms_smoke20210306.kml</v>
      </c>
      <c r="G68" s="29" t="str">
        <f t="shared" ref="G68:G131" si="11">HYPERLINK(F68,"Data")</f>
        <v>Data</v>
      </c>
      <c r="H68" s="30" t="s">
        <v>38</v>
      </c>
      <c r="J68" s="31" t="s">
        <v>38</v>
      </c>
      <c r="K68" s="31" t="s">
        <v>38</v>
      </c>
      <c r="L68" s="31" t="s">
        <v>38</v>
      </c>
      <c r="M68" s="31" t="s">
        <v>38</v>
      </c>
    </row>
    <row r="69" spans="1:13" x14ac:dyDescent="0.25">
      <c r="A69" s="28">
        <f t="shared" ref="A69:A132" si="12">A68+1</f>
        <v>44262</v>
      </c>
      <c r="B69">
        <f t="shared" si="7"/>
        <v>2021</v>
      </c>
      <c r="C69" t="str">
        <f t="shared" si="8"/>
        <v>03</v>
      </c>
      <c r="D69" t="str">
        <f t="shared" si="9"/>
        <v>07</v>
      </c>
      <c r="E69" t="str">
        <f t="shared" si="10"/>
        <v>https://satepsanone.nesdis.noaa.gov/pub/FIRE/web/HMS/Smoke_Polygons/KML/2021/03/hms_smoke20210307.kml</v>
      </c>
      <c r="F69" t="str">
        <f t="shared" ref="F69:F132" si="13">E69</f>
        <v>https://satepsanone.nesdis.noaa.gov/pub/FIRE/web/HMS/Smoke_Polygons/KML/2021/03/hms_smoke20210307.kml</v>
      </c>
      <c r="G69" s="29" t="str">
        <f t="shared" si="11"/>
        <v>Data</v>
      </c>
      <c r="H69" s="30" t="s">
        <v>38</v>
      </c>
      <c r="J69" s="31" t="s">
        <v>38</v>
      </c>
      <c r="K69" s="31" t="s">
        <v>38</v>
      </c>
      <c r="L69" s="31" t="s">
        <v>38</v>
      </c>
      <c r="M69" s="31" t="s">
        <v>38</v>
      </c>
    </row>
    <row r="70" spans="1:13" x14ac:dyDescent="0.25">
      <c r="A70" s="28">
        <f t="shared" si="12"/>
        <v>44263</v>
      </c>
      <c r="B70">
        <f t="shared" si="7"/>
        <v>2021</v>
      </c>
      <c r="C70" t="str">
        <f t="shared" si="8"/>
        <v>03</v>
      </c>
      <c r="D70" t="str">
        <f t="shared" si="9"/>
        <v>08</v>
      </c>
      <c r="E70" t="str">
        <f t="shared" si="10"/>
        <v>https://satepsanone.nesdis.noaa.gov/pub/FIRE/web/HMS/Smoke_Polygons/KML/2021/03/hms_smoke20210308.kml</v>
      </c>
      <c r="F70" t="str">
        <f t="shared" si="13"/>
        <v>https://satepsanone.nesdis.noaa.gov/pub/FIRE/web/HMS/Smoke_Polygons/KML/2021/03/hms_smoke20210308.kml</v>
      </c>
      <c r="G70" s="29" t="str">
        <f t="shared" si="11"/>
        <v>Data</v>
      </c>
      <c r="H70" s="30" t="s">
        <v>38</v>
      </c>
      <c r="I70" t="s">
        <v>39</v>
      </c>
      <c r="J70" s="31" t="s">
        <v>37</v>
      </c>
      <c r="K70" s="31" t="s">
        <v>37</v>
      </c>
      <c r="L70" s="31" t="s">
        <v>37</v>
      </c>
      <c r="M70" s="31" t="s">
        <v>37</v>
      </c>
    </row>
    <row r="71" spans="1:13" x14ac:dyDescent="0.25">
      <c r="A71" s="28">
        <f t="shared" si="12"/>
        <v>44264</v>
      </c>
      <c r="B71">
        <f t="shared" si="7"/>
        <v>2021</v>
      </c>
      <c r="C71" t="str">
        <f t="shared" si="8"/>
        <v>03</v>
      </c>
      <c r="D71" t="str">
        <f t="shared" si="9"/>
        <v>09</v>
      </c>
      <c r="E71" t="str">
        <f t="shared" si="10"/>
        <v>https://satepsanone.nesdis.noaa.gov/pub/FIRE/web/HMS/Smoke_Polygons/KML/2021/03/hms_smoke20210309.kml</v>
      </c>
      <c r="F71" t="str">
        <f t="shared" si="13"/>
        <v>https://satepsanone.nesdis.noaa.gov/pub/FIRE/web/HMS/Smoke_Polygons/KML/2021/03/hms_smoke20210309.kml</v>
      </c>
      <c r="G71" s="29" t="str">
        <f t="shared" si="11"/>
        <v>Data</v>
      </c>
      <c r="H71" s="30" t="s">
        <v>38</v>
      </c>
      <c r="I71" t="s">
        <v>39</v>
      </c>
      <c r="J71" s="31" t="s">
        <v>37</v>
      </c>
      <c r="K71" s="31" t="s">
        <v>37</v>
      </c>
      <c r="L71" s="31" t="s">
        <v>37</v>
      </c>
      <c r="M71" s="31" t="s">
        <v>38</v>
      </c>
    </row>
    <row r="72" spans="1:13" x14ac:dyDescent="0.25">
      <c r="A72" s="28">
        <f t="shared" si="12"/>
        <v>44265</v>
      </c>
      <c r="B72">
        <f t="shared" si="7"/>
        <v>2021</v>
      </c>
      <c r="C72" t="str">
        <f t="shared" si="8"/>
        <v>03</v>
      </c>
      <c r="D72">
        <f t="shared" si="9"/>
        <v>10</v>
      </c>
      <c r="E72" t="str">
        <f t="shared" si="10"/>
        <v>https://satepsanone.nesdis.noaa.gov/pub/FIRE/web/HMS/Smoke_Polygons/KML/2021/03/hms_smoke20210310.kml</v>
      </c>
      <c r="F72" t="str">
        <f t="shared" si="13"/>
        <v>https://satepsanone.nesdis.noaa.gov/pub/FIRE/web/HMS/Smoke_Polygons/KML/2021/03/hms_smoke20210310.kml</v>
      </c>
      <c r="G72" s="29" t="str">
        <f t="shared" si="11"/>
        <v>Data</v>
      </c>
      <c r="H72" s="30" t="s">
        <v>38</v>
      </c>
      <c r="I72" t="s">
        <v>39</v>
      </c>
      <c r="J72" s="31" t="s">
        <v>37</v>
      </c>
      <c r="K72" s="31" t="s">
        <v>37</v>
      </c>
      <c r="L72" s="31" t="s">
        <v>37</v>
      </c>
      <c r="M72" s="31" t="s">
        <v>37</v>
      </c>
    </row>
    <row r="73" spans="1:13" x14ac:dyDescent="0.25">
      <c r="A73" s="28">
        <f t="shared" si="12"/>
        <v>44266</v>
      </c>
      <c r="B73">
        <f t="shared" si="7"/>
        <v>2021</v>
      </c>
      <c r="C73" t="str">
        <f t="shared" si="8"/>
        <v>03</v>
      </c>
      <c r="D73">
        <f t="shared" si="9"/>
        <v>11</v>
      </c>
      <c r="E73" t="str">
        <f t="shared" si="10"/>
        <v>https://satepsanone.nesdis.noaa.gov/pub/FIRE/web/HMS/Smoke_Polygons/KML/2021/03/hms_smoke20210311.kml</v>
      </c>
      <c r="F73" t="str">
        <f t="shared" si="13"/>
        <v>https://satepsanone.nesdis.noaa.gov/pub/FIRE/web/HMS/Smoke_Polygons/KML/2021/03/hms_smoke20210311.kml</v>
      </c>
      <c r="G73" s="29" t="str">
        <f t="shared" si="11"/>
        <v>Data</v>
      </c>
      <c r="H73" s="30" t="s">
        <v>38</v>
      </c>
      <c r="J73" s="31" t="s">
        <v>37</v>
      </c>
      <c r="K73" s="31" t="s">
        <v>37</v>
      </c>
      <c r="L73" s="31" t="s">
        <v>37</v>
      </c>
      <c r="M73" s="31" t="s">
        <v>37</v>
      </c>
    </row>
    <row r="74" spans="1:13" x14ac:dyDescent="0.25">
      <c r="A74" s="28">
        <f t="shared" si="12"/>
        <v>44267</v>
      </c>
      <c r="B74">
        <f t="shared" si="7"/>
        <v>2021</v>
      </c>
      <c r="C74" t="str">
        <f t="shared" si="8"/>
        <v>03</v>
      </c>
      <c r="D74">
        <f t="shared" si="9"/>
        <v>12</v>
      </c>
      <c r="E74" t="str">
        <f t="shared" si="10"/>
        <v>https://satepsanone.nesdis.noaa.gov/pub/FIRE/web/HMS/Smoke_Polygons/KML/2021/03/hms_smoke20210312.kml</v>
      </c>
      <c r="F74" t="str">
        <f t="shared" si="13"/>
        <v>https://satepsanone.nesdis.noaa.gov/pub/FIRE/web/HMS/Smoke_Polygons/KML/2021/03/hms_smoke20210312.kml</v>
      </c>
      <c r="G74" s="29" t="str">
        <f t="shared" si="11"/>
        <v>Data</v>
      </c>
      <c r="H74" s="30" t="s">
        <v>37</v>
      </c>
    </row>
    <row r="75" spans="1:13" x14ac:dyDescent="0.25">
      <c r="A75" s="28">
        <f t="shared" si="12"/>
        <v>44268</v>
      </c>
      <c r="B75">
        <f t="shared" si="7"/>
        <v>2021</v>
      </c>
      <c r="C75" t="str">
        <f t="shared" si="8"/>
        <v>03</v>
      </c>
      <c r="D75">
        <f t="shared" si="9"/>
        <v>13</v>
      </c>
      <c r="E75" t="str">
        <f t="shared" si="10"/>
        <v>https://satepsanone.nesdis.noaa.gov/pub/FIRE/web/HMS/Smoke_Polygons/KML/2021/03/hms_smoke20210313.kml</v>
      </c>
      <c r="F75" t="str">
        <f t="shared" si="13"/>
        <v>https://satepsanone.nesdis.noaa.gov/pub/FIRE/web/HMS/Smoke_Polygons/KML/2021/03/hms_smoke20210313.kml</v>
      </c>
      <c r="G75" s="29" t="str">
        <f t="shared" si="11"/>
        <v>Data</v>
      </c>
      <c r="H75" s="30" t="s">
        <v>37</v>
      </c>
    </row>
    <row r="76" spans="1:13" x14ac:dyDescent="0.25">
      <c r="A76" s="28">
        <f t="shared" si="12"/>
        <v>44269</v>
      </c>
      <c r="B76">
        <f t="shared" si="7"/>
        <v>2021</v>
      </c>
      <c r="C76" t="str">
        <f t="shared" si="8"/>
        <v>03</v>
      </c>
      <c r="D76">
        <f t="shared" si="9"/>
        <v>14</v>
      </c>
      <c r="E76" t="str">
        <f t="shared" si="10"/>
        <v>https://satepsanone.nesdis.noaa.gov/pub/FIRE/web/HMS/Smoke_Polygons/KML/2021/03/hms_smoke20210314.kml</v>
      </c>
      <c r="F76" t="str">
        <f t="shared" si="13"/>
        <v>https://satepsanone.nesdis.noaa.gov/pub/FIRE/web/HMS/Smoke_Polygons/KML/2021/03/hms_smoke20210314.kml</v>
      </c>
      <c r="G76" s="29" t="str">
        <f t="shared" si="11"/>
        <v>Data</v>
      </c>
      <c r="H76" s="30" t="s">
        <v>37</v>
      </c>
    </row>
    <row r="77" spans="1:13" x14ac:dyDescent="0.25">
      <c r="A77" s="28">
        <f t="shared" si="12"/>
        <v>44270</v>
      </c>
      <c r="B77">
        <f t="shared" si="7"/>
        <v>2021</v>
      </c>
      <c r="C77" t="str">
        <f t="shared" si="8"/>
        <v>03</v>
      </c>
      <c r="D77">
        <f t="shared" si="9"/>
        <v>15</v>
      </c>
      <c r="E77" t="str">
        <f t="shared" si="10"/>
        <v>https://satepsanone.nesdis.noaa.gov/pub/FIRE/web/HMS/Smoke_Polygons/KML/2021/03/hms_smoke20210315.kml</v>
      </c>
      <c r="F77" t="str">
        <f t="shared" si="13"/>
        <v>https://satepsanone.nesdis.noaa.gov/pub/FIRE/web/HMS/Smoke_Polygons/KML/2021/03/hms_smoke20210315.kml</v>
      </c>
      <c r="G77" s="29" t="str">
        <f t="shared" si="11"/>
        <v>Data</v>
      </c>
      <c r="H77" s="30" t="s">
        <v>37</v>
      </c>
    </row>
    <row r="78" spans="1:13" x14ac:dyDescent="0.25">
      <c r="A78" s="28">
        <f t="shared" si="12"/>
        <v>44271</v>
      </c>
      <c r="B78">
        <f t="shared" si="7"/>
        <v>2021</v>
      </c>
      <c r="C78" t="str">
        <f t="shared" si="8"/>
        <v>03</v>
      </c>
      <c r="D78">
        <f t="shared" si="9"/>
        <v>16</v>
      </c>
      <c r="E78" t="str">
        <f t="shared" si="10"/>
        <v>https://satepsanone.nesdis.noaa.gov/pub/FIRE/web/HMS/Smoke_Polygons/KML/2021/03/hms_smoke20210316.kml</v>
      </c>
      <c r="F78" t="str">
        <f t="shared" si="13"/>
        <v>https://satepsanone.nesdis.noaa.gov/pub/FIRE/web/HMS/Smoke_Polygons/KML/2021/03/hms_smoke20210316.kml</v>
      </c>
      <c r="G78" s="29" t="str">
        <f t="shared" si="11"/>
        <v>Data</v>
      </c>
      <c r="H78" s="30" t="s">
        <v>37</v>
      </c>
    </row>
    <row r="79" spans="1:13" x14ac:dyDescent="0.25">
      <c r="A79" s="28">
        <f t="shared" si="12"/>
        <v>44272</v>
      </c>
      <c r="B79">
        <f t="shared" si="7"/>
        <v>2021</v>
      </c>
      <c r="C79" t="str">
        <f t="shared" si="8"/>
        <v>03</v>
      </c>
      <c r="D79">
        <f t="shared" si="9"/>
        <v>17</v>
      </c>
      <c r="E79" t="str">
        <f t="shared" si="10"/>
        <v>https://satepsanone.nesdis.noaa.gov/pub/FIRE/web/HMS/Smoke_Polygons/KML/2021/03/hms_smoke20210317.kml</v>
      </c>
      <c r="F79" t="str">
        <f t="shared" si="13"/>
        <v>https://satepsanone.nesdis.noaa.gov/pub/FIRE/web/HMS/Smoke_Polygons/KML/2021/03/hms_smoke20210317.kml</v>
      </c>
      <c r="G79" s="29" t="str">
        <f t="shared" si="11"/>
        <v>Data</v>
      </c>
      <c r="H79" s="30" t="s">
        <v>37</v>
      </c>
    </row>
    <row r="80" spans="1:13" x14ac:dyDescent="0.25">
      <c r="A80" s="28">
        <f t="shared" si="12"/>
        <v>44273</v>
      </c>
      <c r="B80">
        <f t="shared" si="7"/>
        <v>2021</v>
      </c>
      <c r="C80" t="str">
        <f t="shared" si="8"/>
        <v>03</v>
      </c>
      <c r="D80">
        <f t="shared" si="9"/>
        <v>18</v>
      </c>
      <c r="E80" t="str">
        <f t="shared" si="10"/>
        <v>https://satepsanone.nesdis.noaa.gov/pub/FIRE/web/HMS/Smoke_Polygons/KML/2021/03/hms_smoke20210318.kml</v>
      </c>
      <c r="F80" t="str">
        <f t="shared" si="13"/>
        <v>https://satepsanone.nesdis.noaa.gov/pub/FIRE/web/HMS/Smoke_Polygons/KML/2021/03/hms_smoke20210318.kml</v>
      </c>
      <c r="G80" s="29" t="str">
        <f t="shared" si="11"/>
        <v>Data</v>
      </c>
      <c r="H80" s="30" t="s">
        <v>37</v>
      </c>
    </row>
    <row r="81" spans="1:13" x14ac:dyDescent="0.25">
      <c r="A81" s="28">
        <f t="shared" si="12"/>
        <v>44274</v>
      </c>
      <c r="B81">
        <f t="shared" si="7"/>
        <v>2021</v>
      </c>
      <c r="C81" t="str">
        <f t="shared" si="8"/>
        <v>03</v>
      </c>
      <c r="D81">
        <f t="shared" si="9"/>
        <v>19</v>
      </c>
      <c r="E81" t="str">
        <f t="shared" si="10"/>
        <v>https://satepsanone.nesdis.noaa.gov/pub/FIRE/web/HMS/Smoke_Polygons/KML/2021/03/hms_smoke20210319.kml</v>
      </c>
      <c r="F81" t="str">
        <f t="shared" si="13"/>
        <v>https://satepsanone.nesdis.noaa.gov/pub/FIRE/web/HMS/Smoke_Polygons/KML/2021/03/hms_smoke20210319.kml</v>
      </c>
      <c r="G81" s="29" t="str">
        <f t="shared" si="11"/>
        <v>Data</v>
      </c>
      <c r="H81" s="30" t="s">
        <v>37</v>
      </c>
    </row>
    <row r="82" spans="1:13" x14ac:dyDescent="0.25">
      <c r="A82" s="28">
        <f t="shared" si="12"/>
        <v>44275</v>
      </c>
      <c r="B82">
        <f t="shared" si="7"/>
        <v>2021</v>
      </c>
      <c r="C82" t="str">
        <f t="shared" si="8"/>
        <v>03</v>
      </c>
      <c r="D82">
        <f t="shared" si="9"/>
        <v>20</v>
      </c>
      <c r="E82" t="str">
        <f t="shared" si="10"/>
        <v>https://satepsanone.nesdis.noaa.gov/pub/FIRE/web/HMS/Smoke_Polygons/KML/2021/03/hms_smoke20210320.kml</v>
      </c>
      <c r="F82" t="str">
        <f t="shared" si="13"/>
        <v>https://satepsanone.nesdis.noaa.gov/pub/FIRE/web/HMS/Smoke_Polygons/KML/2021/03/hms_smoke20210320.kml</v>
      </c>
      <c r="G82" s="29" t="str">
        <f t="shared" si="11"/>
        <v>Data</v>
      </c>
      <c r="H82" s="30" t="s">
        <v>38</v>
      </c>
      <c r="I82" t="s">
        <v>39</v>
      </c>
      <c r="J82" s="31" t="s">
        <v>37</v>
      </c>
      <c r="K82" s="31" t="s">
        <v>37</v>
      </c>
      <c r="L82" s="31" t="s">
        <v>37</v>
      </c>
      <c r="M82" s="31" t="s">
        <v>37</v>
      </c>
    </row>
    <row r="83" spans="1:13" x14ac:dyDescent="0.25">
      <c r="A83" s="28">
        <f t="shared" si="12"/>
        <v>44276</v>
      </c>
      <c r="B83">
        <f t="shared" si="7"/>
        <v>2021</v>
      </c>
      <c r="C83" t="str">
        <f t="shared" si="8"/>
        <v>03</v>
      </c>
      <c r="D83">
        <f t="shared" si="9"/>
        <v>21</v>
      </c>
      <c r="E83" t="str">
        <f t="shared" si="10"/>
        <v>https://satepsanone.nesdis.noaa.gov/pub/FIRE/web/HMS/Smoke_Polygons/KML/2021/03/hms_smoke20210321.kml</v>
      </c>
      <c r="F83" t="str">
        <f t="shared" si="13"/>
        <v>https://satepsanone.nesdis.noaa.gov/pub/FIRE/web/HMS/Smoke_Polygons/KML/2021/03/hms_smoke20210321.kml</v>
      </c>
      <c r="G83" s="29" t="str">
        <f t="shared" si="11"/>
        <v>Data</v>
      </c>
      <c r="H83" s="30" t="s">
        <v>37</v>
      </c>
    </row>
    <row r="84" spans="1:13" x14ac:dyDescent="0.25">
      <c r="A84" s="28">
        <f t="shared" si="12"/>
        <v>44277</v>
      </c>
      <c r="B84">
        <f t="shared" si="7"/>
        <v>2021</v>
      </c>
      <c r="C84" t="str">
        <f t="shared" si="8"/>
        <v>03</v>
      </c>
      <c r="D84">
        <f t="shared" si="9"/>
        <v>22</v>
      </c>
      <c r="E84" t="str">
        <f t="shared" si="10"/>
        <v>https://satepsanone.nesdis.noaa.gov/pub/FIRE/web/HMS/Smoke_Polygons/KML/2021/03/hms_smoke20210322.kml</v>
      </c>
      <c r="F84" t="str">
        <f t="shared" si="13"/>
        <v>https://satepsanone.nesdis.noaa.gov/pub/FIRE/web/HMS/Smoke_Polygons/KML/2021/03/hms_smoke20210322.kml</v>
      </c>
      <c r="G84" s="29" t="str">
        <f t="shared" si="11"/>
        <v>Data</v>
      </c>
      <c r="H84" s="30" t="s">
        <v>37</v>
      </c>
    </row>
    <row r="85" spans="1:13" x14ac:dyDescent="0.25">
      <c r="A85" s="28">
        <f t="shared" si="12"/>
        <v>44278</v>
      </c>
      <c r="B85">
        <f t="shared" si="7"/>
        <v>2021</v>
      </c>
      <c r="C85" t="str">
        <f t="shared" si="8"/>
        <v>03</v>
      </c>
      <c r="D85">
        <f t="shared" si="9"/>
        <v>23</v>
      </c>
      <c r="E85" t="str">
        <f t="shared" si="10"/>
        <v>https://satepsanone.nesdis.noaa.gov/pub/FIRE/web/HMS/Smoke_Polygons/KML/2021/03/hms_smoke20210323.kml</v>
      </c>
      <c r="F85" t="str">
        <f t="shared" si="13"/>
        <v>https://satepsanone.nesdis.noaa.gov/pub/FIRE/web/HMS/Smoke_Polygons/KML/2021/03/hms_smoke20210323.kml</v>
      </c>
      <c r="G85" s="29" t="str">
        <f t="shared" si="11"/>
        <v>Data</v>
      </c>
      <c r="H85" s="30" t="s">
        <v>37</v>
      </c>
    </row>
    <row r="86" spans="1:13" x14ac:dyDescent="0.25">
      <c r="A86" s="28">
        <f t="shared" si="12"/>
        <v>44279</v>
      </c>
      <c r="B86">
        <f t="shared" si="7"/>
        <v>2021</v>
      </c>
      <c r="C86" t="str">
        <f t="shared" si="8"/>
        <v>03</v>
      </c>
      <c r="D86">
        <f t="shared" si="9"/>
        <v>24</v>
      </c>
      <c r="E86" t="str">
        <f t="shared" si="10"/>
        <v>https://satepsanone.nesdis.noaa.gov/pub/FIRE/web/HMS/Smoke_Polygons/KML/2021/03/hms_smoke20210324.kml</v>
      </c>
      <c r="F86" t="str">
        <f t="shared" si="13"/>
        <v>https://satepsanone.nesdis.noaa.gov/pub/FIRE/web/HMS/Smoke_Polygons/KML/2021/03/hms_smoke20210324.kml</v>
      </c>
      <c r="G86" s="29" t="str">
        <f t="shared" si="11"/>
        <v>Data</v>
      </c>
      <c r="H86" s="30" t="s">
        <v>37</v>
      </c>
    </row>
    <row r="87" spans="1:13" x14ac:dyDescent="0.25">
      <c r="A87" s="28">
        <f t="shared" si="12"/>
        <v>44280</v>
      </c>
      <c r="B87">
        <f t="shared" si="7"/>
        <v>2021</v>
      </c>
      <c r="C87" t="str">
        <f t="shared" si="8"/>
        <v>03</v>
      </c>
      <c r="D87">
        <f t="shared" si="9"/>
        <v>25</v>
      </c>
      <c r="E87" t="str">
        <f t="shared" si="10"/>
        <v>https://satepsanone.nesdis.noaa.gov/pub/FIRE/web/HMS/Smoke_Polygons/KML/2021/03/hms_smoke20210325.kml</v>
      </c>
      <c r="F87" t="str">
        <f t="shared" si="13"/>
        <v>https://satepsanone.nesdis.noaa.gov/pub/FIRE/web/HMS/Smoke_Polygons/KML/2021/03/hms_smoke20210325.kml</v>
      </c>
      <c r="G87" s="29" t="str">
        <f t="shared" si="11"/>
        <v>Data</v>
      </c>
      <c r="H87" s="30" t="s">
        <v>37</v>
      </c>
    </row>
    <row r="88" spans="1:13" x14ac:dyDescent="0.25">
      <c r="A88" s="28">
        <f t="shared" si="12"/>
        <v>44281</v>
      </c>
      <c r="B88">
        <f t="shared" si="7"/>
        <v>2021</v>
      </c>
      <c r="C88" t="str">
        <f t="shared" si="8"/>
        <v>03</v>
      </c>
      <c r="D88">
        <f t="shared" si="9"/>
        <v>26</v>
      </c>
      <c r="E88" t="str">
        <f t="shared" si="10"/>
        <v>https://satepsanone.nesdis.noaa.gov/pub/FIRE/web/HMS/Smoke_Polygons/KML/2021/03/hms_smoke20210326.kml</v>
      </c>
      <c r="F88" t="str">
        <f t="shared" si="13"/>
        <v>https://satepsanone.nesdis.noaa.gov/pub/FIRE/web/HMS/Smoke_Polygons/KML/2021/03/hms_smoke20210326.kml</v>
      </c>
      <c r="G88" s="29" t="str">
        <f t="shared" si="11"/>
        <v>Data</v>
      </c>
      <c r="H88" s="30" t="s">
        <v>37</v>
      </c>
    </row>
    <row r="89" spans="1:13" x14ac:dyDescent="0.25">
      <c r="A89" s="28">
        <f t="shared" si="12"/>
        <v>44282</v>
      </c>
      <c r="B89">
        <f t="shared" si="7"/>
        <v>2021</v>
      </c>
      <c r="C89" t="str">
        <f t="shared" si="8"/>
        <v>03</v>
      </c>
      <c r="D89">
        <f t="shared" si="9"/>
        <v>27</v>
      </c>
      <c r="E89" t="str">
        <f t="shared" si="10"/>
        <v>https://satepsanone.nesdis.noaa.gov/pub/FIRE/web/HMS/Smoke_Polygons/KML/2021/03/hms_smoke20210327.kml</v>
      </c>
      <c r="F89" t="str">
        <f t="shared" si="13"/>
        <v>https://satepsanone.nesdis.noaa.gov/pub/FIRE/web/HMS/Smoke_Polygons/KML/2021/03/hms_smoke20210327.kml</v>
      </c>
      <c r="G89" s="29" t="str">
        <f t="shared" si="11"/>
        <v>Data</v>
      </c>
      <c r="H89" s="30" t="s">
        <v>37</v>
      </c>
    </row>
    <row r="90" spans="1:13" x14ac:dyDescent="0.25">
      <c r="A90" s="28">
        <f t="shared" si="12"/>
        <v>44283</v>
      </c>
      <c r="B90">
        <f t="shared" si="7"/>
        <v>2021</v>
      </c>
      <c r="C90" t="str">
        <f t="shared" si="8"/>
        <v>03</v>
      </c>
      <c r="D90">
        <f t="shared" si="9"/>
        <v>28</v>
      </c>
      <c r="E90" t="str">
        <f t="shared" si="10"/>
        <v>https://satepsanone.nesdis.noaa.gov/pub/FIRE/web/HMS/Smoke_Polygons/KML/2021/03/hms_smoke20210328.kml</v>
      </c>
      <c r="F90" t="str">
        <f t="shared" si="13"/>
        <v>https://satepsanone.nesdis.noaa.gov/pub/FIRE/web/HMS/Smoke_Polygons/KML/2021/03/hms_smoke20210328.kml</v>
      </c>
      <c r="G90" s="29" t="str">
        <f t="shared" si="11"/>
        <v>Data</v>
      </c>
      <c r="H90" s="30" t="s">
        <v>38</v>
      </c>
      <c r="I90" t="s">
        <v>39</v>
      </c>
      <c r="J90" s="31" t="s">
        <v>37</v>
      </c>
      <c r="K90" s="31" t="s">
        <v>37</v>
      </c>
      <c r="L90" s="31" t="s">
        <v>37</v>
      </c>
      <c r="M90" s="31" t="s">
        <v>37</v>
      </c>
    </row>
    <row r="91" spans="1:13" x14ac:dyDescent="0.25">
      <c r="A91" s="28">
        <f t="shared" si="12"/>
        <v>44284</v>
      </c>
      <c r="B91">
        <f t="shared" si="7"/>
        <v>2021</v>
      </c>
      <c r="C91" t="str">
        <f t="shared" si="8"/>
        <v>03</v>
      </c>
      <c r="D91">
        <f t="shared" si="9"/>
        <v>29</v>
      </c>
      <c r="E91" t="str">
        <f t="shared" si="10"/>
        <v>https://satepsanone.nesdis.noaa.gov/pub/FIRE/web/HMS/Smoke_Polygons/KML/2021/03/hms_smoke20210329.kml</v>
      </c>
      <c r="F91" t="str">
        <f t="shared" si="13"/>
        <v>https://satepsanone.nesdis.noaa.gov/pub/FIRE/web/HMS/Smoke_Polygons/KML/2021/03/hms_smoke20210329.kml</v>
      </c>
      <c r="G91" s="29" t="str">
        <f t="shared" si="11"/>
        <v>Data</v>
      </c>
      <c r="H91" s="30" t="s">
        <v>38</v>
      </c>
      <c r="J91" s="31" t="s">
        <v>38</v>
      </c>
      <c r="K91" s="31" t="s">
        <v>37</v>
      </c>
      <c r="L91" s="31" t="s">
        <v>38</v>
      </c>
      <c r="M91" s="31" t="s">
        <v>38</v>
      </c>
    </row>
    <row r="92" spans="1:13" x14ac:dyDescent="0.25">
      <c r="A92" s="28">
        <f t="shared" si="12"/>
        <v>44285</v>
      </c>
      <c r="B92">
        <f t="shared" si="7"/>
        <v>2021</v>
      </c>
      <c r="C92" t="str">
        <f t="shared" si="8"/>
        <v>03</v>
      </c>
      <c r="D92">
        <f t="shared" si="9"/>
        <v>30</v>
      </c>
      <c r="E92" t="str">
        <f t="shared" si="10"/>
        <v>https://satepsanone.nesdis.noaa.gov/pub/FIRE/web/HMS/Smoke_Polygons/KML/2021/03/hms_smoke20210330.kml</v>
      </c>
      <c r="F92" t="str">
        <f t="shared" si="13"/>
        <v>https://satepsanone.nesdis.noaa.gov/pub/FIRE/web/HMS/Smoke_Polygons/KML/2021/03/hms_smoke20210330.kml</v>
      </c>
      <c r="G92" s="29" t="str">
        <f t="shared" si="11"/>
        <v>Data</v>
      </c>
      <c r="H92" s="30" t="s">
        <v>37</v>
      </c>
    </row>
    <row r="93" spans="1:13" x14ac:dyDescent="0.25">
      <c r="A93" s="28">
        <f t="shared" si="12"/>
        <v>44286</v>
      </c>
      <c r="B93">
        <f t="shared" si="7"/>
        <v>2021</v>
      </c>
      <c r="C93" t="str">
        <f t="shared" si="8"/>
        <v>03</v>
      </c>
      <c r="D93">
        <f t="shared" si="9"/>
        <v>31</v>
      </c>
      <c r="E93" t="str">
        <f t="shared" si="10"/>
        <v>https://satepsanone.nesdis.noaa.gov/pub/FIRE/web/HMS/Smoke_Polygons/KML/2021/03/hms_smoke20210331.kml</v>
      </c>
      <c r="F93" t="str">
        <f t="shared" si="13"/>
        <v>https://satepsanone.nesdis.noaa.gov/pub/FIRE/web/HMS/Smoke_Polygons/KML/2021/03/hms_smoke20210331.kml</v>
      </c>
      <c r="G93" s="29" t="str">
        <f t="shared" si="11"/>
        <v>Data</v>
      </c>
      <c r="H93" s="30" t="s">
        <v>37</v>
      </c>
    </row>
    <row r="94" spans="1:13" x14ac:dyDescent="0.25">
      <c r="A94" s="28">
        <f t="shared" si="12"/>
        <v>44287</v>
      </c>
      <c r="B94">
        <f t="shared" si="7"/>
        <v>2021</v>
      </c>
      <c r="C94" t="str">
        <f t="shared" si="8"/>
        <v>04</v>
      </c>
      <c r="D94" t="str">
        <f t="shared" si="9"/>
        <v>01</v>
      </c>
      <c r="E94" t="str">
        <f t="shared" si="10"/>
        <v>https://satepsanone.nesdis.noaa.gov/pub/FIRE/web/HMS/Smoke_Polygons/KML/2021/04/hms_smoke20210401.kml</v>
      </c>
      <c r="F94" t="str">
        <f t="shared" si="13"/>
        <v>https://satepsanone.nesdis.noaa.gov/pub/FIRE/web/HMS/Smoke_Polygons/KML/2021/04/hms_smoke20210401.kml</v>
      </c>
      <c r="G94" s="29" t="str">
        <f t="shared" si="11"/>
        <v>Data</v>
      </c>
      <c r="H94" s="30" t="s">
        <v>38</v>
      </c>
      <c r="J94" s="31" t="s">
        <v>38</v>
      </c>
      <c r="K94" s="31" t="s">
        <v>38</v>
      </c>
      <c r="L94" s="31" t="s">
        <v>38</v>
      </c>
      <c r="M94" s="31" t="s">
        <v>38</v>
      </c>
    </row>
    <row r="95" spans="1:13" x14ac:dyDescent="0.25">
      <c r="A95" s="28">
        <f t="shared" si="12"/>
        <v>44288</v>
      </c>
      <c r="B95">
        <f t="shared" si="7"/>
        <v>2021</v>
      </c>
      <c r="C95" t="str">
        <f t="shared" si="8"/>
        <v>04</v>
      </c>
      <c r="D95" t="str">
        <f t="shared" si="9"/>
        <v>02</v>
      </c>
      <c r="E95" t="str">
        <f t="shared" si="10"/>
        <v>https://satepsanone.nesdis.noaa.gov/pub/FIRE/web/HMS/Smoke_Polygons/KML/2021/04/hms_smoke20210402.kml</v>
      </c>
      <c r="F95" t="str">
        <f t="shared" si="13"/>
        <v>https://satepsanone.nesdis.noaa.gov/pub/FIRE/web/HMS/Smoke_Polygons/KML/2021/04/hms_smoke20210402.kml</v>
      </c>
      <c r="G95" s="29" t="str">
        <f t="shared" si="11"/>
        <v>Data</v>
      </c>
      <c r="H95" s="30" t="s">
        <v>38</v>
      </c>
      <c r="J95" s="31" t="s">
        <v>38</v>
      </c>
      <c r="K95" s="31" t="s">
        <v>38</v>
      </c>
      <c r="L95" s="31" t="s">
        <v>38</v>
      </c>
      <c r="M95" s="31" t="s">
        <v>38</v>
      </c>
    </row>
    <row r="96" spans="1:13" x14ac:dyDescent="0.25">
      <c r="A96" s="28">
        <f t="shared" si="12"/>
        <v>44289</v>
      </c>
      <c r="B96">
        <f t="shared" si="7"/>
        <v>2021</v>
      </c>
      <c r="C96" t="str">
        <f t="shared" si="8"/>
        <v>04</v>
      </c>
      <c r="D96" t="str">
        <f t="shared" si="9"/>
        <v>03</v>
      </c>
      <c r="E96" t="str">
        <f t="shared" si="10"/>
        <v>https://satepsanone.nesdis.noaa.gov/pub/FIRE/web/HMS/Smoke_Polygons/KML/2021/04/hms_smoke20210403.kml</v>
      </c>
      <c r="F96" t="str">
        <f t="shared" si="13"/>
        <v>https://satepsanone.nesdis.noaa.gov/pub/FIRE/web/HMS/Smoke_Polygons/KML/2021/04/hms_smoke20210403.kml</v>
      </c>
      <c r="G96" s="29" t="str">
        <f t="shared" si="11"/>
        <v>Data</v>
      </c>
      <c r="H96" s="30" t="s">
        <v>38</v>
      </c>
      <c r="J96" s="31" t="s">
        <v>38</v>
      </c>
      <c r="K96" s="31" t="s">
        <v>38</v>
      </c>
      <c r="L96" s="31" t="s">
        <v>38</v>
      </c>
      <c r="M96" s="31" t="s">
        <v>38</v>
      </c>
    </row>
    <row r="97" spans="1:13" x14ac:dyDescent="0.25">
      <c r="A97" s="28">
        <f t="shared" si="12"/>
        <v>44290</v>
      </c>
      <c r="B97">
        <f t="shared" si="7"/>
        <v>2021</v>
      </c>
      <c r="C97" t="str">
        <f t="shared" si="8"/>
        <v>04</v>
      </c>
      <c r="D97" t="str">
        <f t="shared" si="9"/>
        <v>04</v>
      </c>
      <c r="E97" t="str">
        <f t="shared" si="10"/>
        <v>https://satepsanone.nesdis.noaa.gov/pub/FIRE/web/HMS/Smoke_Polygons/KML/2021/04/hms_smoke20210404.kml</v>
      </c>
      <c r="F97" t="str">
        <f t="shared" si="13"/>
        <v>https://satepsanone.nesdis.noaa.gov/pub/FIRE/web/HMS/Smoke_Polygons/KML/2021/04/hms_smoke20210404.kml</v>
      </c>
      <c r="G97" s="29" t="str">
        <f t="shared" si="11"/>
        <v>Data</v>
      </c>
      <c r="H97" s="30" t="s">
        <v>38</v>
      </c>
      <c r="J97" s="31" t="s">
        <v>38</v>
      </c>
      <c r="K97" s="31" t="s">
        <v>38</v>
      </c>
      <c r="L97" s="31" t="s">
        <v>38</v>
      </c>
      <c r="M97" s="31" t="s">
        <v>38</v>
      </c>
    </row>
    <row r="98" spans="1:13" x14ac:dyDescent="0.25">
      <c r="A98" s="28">
        <f t="shared" si="12"/>
        <v>44291</v>
      </c>
      <c r="B98">
        <f t="shared" si="7"/>
        <v>2021</v>
      </c>
      <c r="C98" t="str">
        <f t="shared" si="8"/>
        <v>04</v>
      </c>
      <c r="D98" t="str">
        <f t="shared" si="9"/>
        <v>05</v>
      </c>
      <c r="E98" t="str">
        <f t="shared" si="10"/>
        <v>https://satepsanone.nesdis.noaa.gov/pub/FIRE/web/HMS/Smoke_Polygons/KML/2021/04/hms_smoke20210405.kml</v>
      </c>
      <c r="F98" t="str">
        <f t="shared" si="13"/>
        <v>https://satepsanone.nesdis.noaa.gov/pub/FIRE/web/HMS/Smoke_Polygons/KML/2021/04/hms_smoke20210405.kml</v>
      </c>
      <c r="G98" s="29" t="str">
        <f t="shared" si="11"/>
        <v>Data</v>
      </c>
      <c r="H98" s="30" t="s">
        <v>38</v>
      </c>
      <c r="J98" s="31" t="s">
        <v>38</v>
      </c>
      <c r="K98" s="31" t="s">
        <v>37</v>
      </c>
      <c r="L98" s="31" t="s">
        <v>37</v>
      </c>
      <c r="M98" s="31" t="s">
        <v>37</v>
      </c>
    </row>
    <row r="99" spans="1:13" x14ac:dyDescent="0.25">
      <c r="A99" s="28">
        <f t="shared" si="12"/>
        <v>44292</v>
      </c>
      <c r="B99">
        <f t="shared" si="7"/>
        <v>2021</v>
      </c>
      <c r="C99" t="str">
        <f t="shared" si="8"/>
        <v>04</v>
      </c>
      <c r="D99" t="str">
        <f t="shared" si="9"/>
        <v>06</v>
      </c>
      <c r="E99" t="str">
        <f t="shared" si="10"/>
        <v>https://satepsanone.nesdis.noaa.gov/pub/FIRE/web/HMS/Smoke_Polygons/KML/2021/04/hms_smoke20210406.kml</v>
      </c>
      <c r="F99" t="str">
        <f t="shared" si="13"/>
        <v>https://satepsanone.nesdis.noaa.gov/pub/FIRE/web/HMS/Smoke_Polygons/KML/2021/04/hms_smoke20210406.kml</v>
      </c>
      <c r="G99" s="29" t="str">
        <f t="shared" si="11"/>
        <v>Data</v>
      </c>
      <c r="H99" s="30" t="s">
        <v>37</v>
      </c>
    </row>
    <row r="100" spans="1:13" x14ac:dyDescent="0.25">
      <c r="A100" s="28">
        <f t="shared" si="12"/>
        <v>44293</v>
      </c>
      <c r="B100">
        <f t="shared" si="7"/>
        <v>2021</v>
      </c>
      <c r="C100" t="str">
        <f t="shared" si="8"/>
        <v>04</v>
      </c>
      <c r="D100" t="str">
        <f t="shared" si="9"/>
        <v>07</v>
      </c>
      <c r="E100" t="str">
        <f t="shared" si="10"/>
        <v>https://satepsanone.nesdis.noaa.gov/pub/FIRE/web/HMS/Smoke_Polygons/KML/2021/04/hms_smoke20210407.kml</v>
      </c>
      <c r="F100" t="str">
        <f t="shared" si="13"/>
        <v>https://satepsanone.nesdis.noaa.gov/pub/FIRE/web/HMS/Smoke_Polygons/KML/2021/04/hms_smoke20210407.kml</v>
      </c>
      <c r="G100" s="29" t="str">
        <f t="shared" si="11"/>
        <v>Data</v>
      </c>
      <c r="H100" s="30" t="s">
        <v>37</v>
      </c>
    </row>
    <row r="101" spans="1:13" x14ac:dyDescent="0.25">
      <c r="A101" s="28">
        <f t="shared" si="12"/>
        <v>44294</v>
      </c>
      <c r="B101">
        <f t="shared" si="7"/>
        <v>2021</v>
      </c>
      <c r="C101" t="str">
        <f t="shared" si="8"/>
        <v>04</v>
      </c>
      <c r="D101" t="str">
        <f t="shared" si="9"/>
        <v>08</v>
      </c>
      <c r="E101" t="str">
        <f t="shared" si="10"/>
        <v>https://satepsanone.nesdis.noaa.gov/pub/FIRE/web/HMS/Smoke_Polygons/KML/2021/04/hms_smoke20210408.kml</v>
      </c>
      <c r="F101" t="str">
        <f t="shared" si="13"/>
        <v>https://satepsanone.nesdis.noaa.gov/pub/FIRE/web/HMS/Smoke_Polygons/KML/2021/04/hms_smoke20210408.kml</v>
      </c>
      <c r="G101" s="29" t="str">
        <f t="shared" si="11"/>
        <v>Data</v>
      </c>
      <c r="H101" s="30" t="s">
        <v>37</v>
      </c>
    </row>
    <row r="102" spans="1:13" x14ac:dyDescent="0.25">
      <c r="A102" s="28">
        <f t="shared" si="12"/>
        <v>44295</v>
      </c>
      <c r="B102">
        <f t="shared" si="7"/>
        <v>2021</v>
      </c>
      <c r="C102" t="str">
        <f t="shared" si="8"/>
        <v>04</v>
      </c>
      <c r="D102" t="str">
        <f t="shared" si="9"/>
        <v>09</v>
      </c>
      <c r="E102" t="str">
        <f t="shared" si="10"/>
        <v>https://satepsanone.nesdis.noaa.gov/pub/FIRE/web/HMS/Smoke_Polygons/KML/2021/04/hms_smoke20210409.kml</v>
      </c>
      <c r="F102" t="str">
        <f t="shared" si="13"/>
        <v>https://satepsanone.nesdis.noaa.gov/pub/FIRE/web/HMS/Smoke_Polygons/KML/2021/04/hms_smoke20210409.kml</v>
      </c>
      <c r="G102" s="29" t="str">
        <f t="shared" si="11"/>
        <v>Data</v>
      </c>
      <c r="H102" s="30" t="s">
        <v>37</v>
      </c>
    </row>
    <row r="103" spans="1:13" x14ac:dyDescent="0.25">
      <c r="A103" s="28">
        <f t="shared" si="12"/>
        <v>44296</v>
      </c>
      <c r="B103">
        <f t="shared" si="7"/>
        <v>2021</v>
      </c>
      <c r="C103" t="str">
        <f t="shared" si="8"/>
        <v>04</v>
      </c>
      <c r="D103">
        <f t="shared" si="9"/>
        <v>10</v>
      </c>
      <c r="E103" t="str">
        <f t="shared" si="10"/>
        <v>https://satepsanone.nesdis.noaa.gov/pub/FIRE/web/HMS/Smoke_Polygons/KML/2021/04/hms_smoke20210410.kml</v>
      </c>
      <c r="F103" t="str">
        <f t="shared" si="13"/>
        <v>https://satepsanone.nesdis.noaa.gov/pub/FIRE/web/HMS/Smoke_Polygons/KML/2021/04/hms_smoke20210410.kml</v>
      </c>
      <c r="G103" s="29" t="str">
        <f t="shared" si="11"/>
        <v>Data</v>
      </c>
      <c r="H103" s="30" t="s">
        <v>37</v>
      </c>
    </row>
    <row r="104" spans="1:13" x14ac:dyDescent="0.25">
      <c r="A104" s="28">
        <f t="shared" si="12"/>
        <v>44297</v>
      </c>
      <c r="B104">
        <f t="shared" si="7"/>
        <v>2021</v>
      </c>
      <c r="C104" t="str">
        <f t="shared" si="8"/>
        <v>04</v>
      </c>
      <c r="D104">
        <f t="shared" si="9"/>
        <v>11</v>
      </c>
      <c r="E104" t="str">
        <f t="shared" si="10"/>
        <v>https://satepsanone.nesdis.noaa.gov/pub/FIRE/web/HMS/Smoke_Polygons/KML/2021/04/hms_smoke20210411.kml</v>
      </c>
      <c r="F104" t="str">
        <f t="shared" si="13"/>
        <v>https://satepsanone.nesdis.noaa.gov/pub/FIRE/web/HMS/Smoke_Polygons/KML/2021/04/hms_smoke20210411.kml</v>
      </c>
      <c r="G104" s="29" t="str">
        <f t="shared" si="11"/>
        <v>Data</v>
      </c>
      <c r="H104" s="30" t="s">
        <v>38</v>
      </c>
      <c r="J104" s="31" t="s">
        <v>37</v>
      </c>
      <c r="K104" s="31" t="s">
        <v>38</v>
      </c>
      <c r="L104" s="31" t="s">
        <v>37</v>
      </c>
      <c r="M104" s="31" t="s">
        <v>37</v>
      </c>
    </row>
    <row r="105" spans="1:13" x14ac:dyDescent="0.25">
      <c r="A105" s="28">
        <f t="shared" si="12"/>
        <v>44298</v>
      </c>
      <c r="B105">
        <f t="shared" si="7"/>
        <v>2021</v>
      </c>
      <c r="C105" t="str">
        <f t="shared" si="8"/>
        <v>04</v>
      </c>
      <c r="D105">
        <f t="shared" si="9"/>
        <v>12</v>
      </c>
      <c r="E105" t="str">
        <f t="shared" si="10"/>
        <v>https://satepsanone.nesdis.noaa.gov/pub/FIRE/web/HMS/Smoke_Polygons/KML/2021/04/hms_smoke20210412.kml</v>
      </c>
      <c r="F105" t="str">
        <f t="shared" si="13"/>
        <v>https://satepsanone.nesdis.noaa.gov/pub/FIRE/web/HMS/Smoke_Polygons/KML/2021/04/hms_smoke20210412.kml</v>
      </c>
      <c r="G105" s="29" t="str">
        <f t="shared" si="11"/>
        <v>Data</v>
      </c>
      <c r="H105" s="30" t="s">
        <v>37</v>
      </c>
    </row>
    <row r="106" spans="1:13" x14ac:dyDescent="0.25">
      <c r="A106" s="28">
        <f t="shared" si="12"/>
        <v>44299</v>
      </c>
      <c r="B106">
        <f t="shared" si="7"/>
        <v>2021</v>
      </c>
      <c r="C106" t="str">
        <f t="shared" si="8"/>
        <v>04</v>
      </c>
      <c r="D106">
        <f t="shared" si="9"/>
        <v>13</v>
      </c>
      <c r="E106" t="str">
        <f t="shared" si="10"/>
        <v>https://satepsanone.nesdis.noaa.gov/pub/FIRE/web/HMS/Smoke_Polygons/KML/2021/04/hms_smoke20210413.kml</v>
      </c>
      <c r="F106" t="str">
        <f t="shared" si="13"/>
        <v>https://satepsanone.nesdis.noaa.gov/pub/FIRE/web/HMS/Smoke_Polygons/KML/2021/04/hms_smoke20210413.kml</v>
      </c>
      <c r="G106" s="29" t="str">
        <f t="shared" si="11"/>
        <v>Data</v>
      </c>
      <c r="H106" s="30" t="s">
        <v>37</v>
      </c>
    </row>
    <row r="107" spans="1:13" x14ac:dyDescent="0.25">
      <c r="A107" s="28">
        <f t="shared" si="12"/>
        <v>44300</v>
      </c>
      <c r="B107">
        <f t="shared" si="7"/>
        <v>2021</v>
      </c>
      <c r="C107" t="str">
        <f t="shared" si="8"/>
        <v>04</v>
      </c>
      <c r="D107">
        <f t="shared" si="9"/>
        <v>14</v>
      </c>
      <c r="E107" t="str">
        <f t="shared" si="10"/>
        <v>https://satepsanone.nesdis.noaa.gov/pub/FIRE/web/HMS/Smoke_Polygons/KML/2021/04/hms_smoke20210414.kml</v>
      </c>
      <c r="F107" t="str">
        <f t="shared" si="13"/>
        <v>https://satepsanone.nesdis.noaa.gov/pub/FIRE/web/HMS/Smoke_Polygons/KML/2021/04/hms_smoke20210414.kml</v>
      </c>
      <c r="G107" s="29" t="str">
        <f t="shared" si="11"/>
        <v>Data</v>
      </c>
      <c r="H107" s="30" t="s">
        <v>38</v>
      </c>
      <c r="J107" s="31" t="s">
        <v>37</v>
      </c>
      <c r="K107" s="31" t="s">
        <v>37</v>
      </c>
      <c r="L107" s="31" t="s">
        <v>37</v>
      </c>
      <c r="M107" s="31" t="s">
        <v>37</v>
      </c>
    </row>
    <row r="108" spans="1:13" x14ac:dyDescent="0.25">
      <c r="A108" s="28">
        <f t="shared" si="12"/>
        <v>44301</v>
      </c>
      <c r="B108">
        <f t="shared" si="7"/>
        <v>2021</v>
      </c>
      <c r="C108" t="str">
        <f t="shared" si="8"/>
        <v>04</v>
      </c>
      <c r="D108">
        <f t="shared" si="9"/>
        <v>15</v>
      </c>
      <c r="E108" t="str">
        <f t="shared" si="10"/>
        <v>https://satepsanone.nesdis.noaa.gov/pub/FIRE/web/HMS/Smoke_Polygons/KML/2021/04/hms_smoke20210415.kml</v>
      </c>
      <c r="F108" t="str">
        <f t="shared" si="13"/>
        <v>https://satepsanone.nesdis.noaa.gov/pub/FIRE/web/HMS/Smoke_Polygons/KML/2021/04/hms_smoke20210415.kml</v>
      </c>
      <c r="G108" s="29" t="str">
        <f t="shared" si="11"/>
        <v>Data</v>
      </c>
      <c r="H108" s="30" t="s">
        <v>38</v>
      </c>
      <c r="J108" s="31" t="s">
        <v>37</v>
      </c>
      <c r="K108" s="31" t="s">
        <v>37</v>
      </c>
      <c r="L108" s="31" t="s">
        <v>37</v>
      </c>
      <c r="M108" s="31" t="s">
        <v>37</v>
      </c>
    </row>
    <row r="109" spans="1:13" x14ac:dyDescent="0.25">
      <c r="A109" s="28">
        <f t="shared" si="12"/>
        <v>44302</v>
      </c>
      <c r="B109">
        <f t="shared" si="7"/>
        <v>2021</v>
      </c>
      <c r="C109" t="str">
        <f t="shared" si="8"/>
        <v>04</v>
      </c>
      <c r="D109">
        <f t="shared" si="9"/>
        <v>16</v>
      </c>
      <c r="E109" t="str">
        <f t="shared" si="10"/>
        <v>https://satepsanone.nesdis.noaa.gov/pub/FIRE/web/HMS/Smoke_Polygons/KML/2021/04/hms_smoke20210416.kml</v>
      </c>
      <c r="F109" t="str">
        <f t="shared" si="13"/>
        <v>https://satepsanone.nesdis.noaa.gov/pub/FIRE/web/HMS/Smoke_Polygons/KML/2021/04/hms_smoke20210416.kml</v>
      </c>
      <c r="G109" s="29" t="str">
        <f t="shared" si="11"/>
        <v>Data</v>
      </c>
      <c r="H109" s="30" t="s">
        <v>37</v>
      </c>
    </row>
    <row r="110" spans="1:13" x14ac:dyDescent="0.25">
      <c r="A110" s="28">
        <f t="shared" si="12"/>
        <v>44303</v>
      </c>
      <c r="B110">
        <f t="shared" si="7"/>
        <v>2021</v>
      </c>
      <c r="C110" t="str">
        <f t="shared" si="8"/>
        <v>04</v>
      </c>
      <c r="D110">
        <f t="shared" si="9"/>
        <v>17</v>
      </c>
      <c r="E110" t="str">
        <f t="shared" si="10"/>
        <v>https://satepsanone.nesdis.noaa.gov/pub/FIRE/web/HMS/Smoke_Polygons/KML/2021/04/hms_smoke20210417.kml</v>
      </c>
      <c r="F110" t="str">
        <f t="shared" si="13"/>
        <v>https://satepsanone.nesdis.noaa.gov/pub/FIRE/web/HMS/Smoke_Polygons/KML/2021/04/hms_smoke20210417.kml</v>
      </c>
      <c r="G110" s="29" t="str">
        <f t="shared" si="11"/>
        <v>Data</v>
      </c>
      <c r="H110" s="30" t="s">
        <v>38</v>
      </c>
      <c r="I110" t="s">
        <v>39</v>
      </c>
      <c r="J110" s="31" t="s">
        <v>37</v>
      </c>
      <c r="K110" s="31" t="s">
        <v>37</v>
      </c>
      <c r="L110" s="31" t="s">
        <v>37</v>
      </c>
      <c r="M110" s="31" t="s">
        <v>37</v>
      </c>
    </row>
    <row r="111" spans="1:13" x14ac:dyDescent="0.25">
      <c r="A111" s="28">
        <f t="shared" si="12"/>
        <v>44304</v>
      </c>
      <c r="B111">
        <f t="shared" si="7"/>
        <v>2021</v>
      </c>
      <c r="C111" t="str">
        <f t="shared" si="8"/>
        <v>04</v>
      </c>
      <c r="D111">
        <f t="shared" si="9"/>
        <v>18</v>
      </c>
      <c r="E111" t="str">
        <f t="shared" si="10"/>
        <v>https://satepsanone.nesdis.noaa.gov/pub/FIRE/web/HMS/Smoke_Polygons/KML/2021/04/hms_smoke20210418.kml</v>
      </c>
      <c r="F111" t="str">
        <f t="shared" si="13"/>
        <v>https://satepsanone.nesdis.noaa.gov/pub/FIRE/web/HMS/Smoke_Polygons/KML/2021/04/hms_smoke20210418.kml</v>
      </c>
      <c r="G111" s="29" t="str">
        <f t="shared" si="11"/>
        <v>Data</v>
      </c>
      <c r="H111" s="30" t="s">
        <v>38</v>
      </c>
      <c r="J111" s="31" t="s">
        <v>37</v>
      </c>
      <c r="K111" s="31" t="s">
        <v>38</v>
      </c>
      <c r="L111" s="31" t="s">
        <v>37</v>
      </c>
      <c r="M111" s="31" t="s">
        <v>37</v>
      </c>
    </row>
    <row r="112" spans="1:13" x14ac:dyDescent="0.25">
      <c r="A112" s="28">
        <f t="shared" si="12"/>
        <v>44305</v>
      </c>
      <c r="B112">
        <f t="shared" si="7"/>
        <v>2021</v>
      </c>
      <c r="C112" t="str">
        <f t="shared" si="8"/>
        <v>04</v>
      </c>
      <c r="D112">
        <f t="shared" si="9"/>
        <v>19</v>
      </c>
      <c r="E112" t="str">
        <f t="shared" si="10"/>
        <v>https://satepsanone.nesdis.noaa.gov/pub/FIRE/web/HMS/Smoke_Polygons/KML/2021/04/hms_smoke20210419.kml</v>
      </c>
      <c r="F112" t="str">
        <f t="shared" si="13"/>
        <v>https://satepsanone.nesdis.noaa.gov/pub/FIRE/web/HMS/Smoke_Polygons/KML/2021/04/hms_smoke20210419.kml</v>
      </c>
      <c r="G112" s="29" t="str">
        <f t="shared" si="11"/>
        <v>Data</v>
      </c>
      <c r="H112" s="30" t="s">
        <v>38</v>
      </c>
      <c r="J112" s="31" t="s">
        <v>37</v>
      </c>
      <c r="K112" s="31" t="s">
        <v>37</v>
      </c>
      <c r="L112" s="31" t="s">
        <v>37</v>
      </c>
      <c r="M112" s="31" t="s">
        <v>37</v>
      </c>
    </row>
    <row r="113" spans="1:13" x14ac:dyDescent="0.25">
      <c r="A113" s="28">
        <f t="shared" si="12"/>
        <v>44306</v>
      </c>
      <c r="B113">
        <f t="shared" si="7"/>
        <v>2021</v>
      </c>
      <c r="C113" t="str">
        <f t="shared" si="8"/>
        <v>04</v>
      </c>
      <c r="D113">
        <f t="shared" si="9"/>
        <v>20</v>
      </c>
      <c r="E113" t="str">
        <f t="shared" si="10"/>
        <v>https://satepsanone.nesdis.noaa.gov/pub/FIRE/web/HMS/Smoke_Polygons/KML/2021/04/hms_smoke20210420.kml</v>
      </c>
      <c r="F113" t="str">
        <f t="shared" si="13"/>
        <v>https://satepsanone.nesdis.noaa.gov/pub/FIRE/web/HMS/Smoke_Polygons/KML/2021/04/hms_smoke20210420.kml</v>
      </c>
      <c r="G113" s="29" t="str">
        <f t="shared" si="11"/>
        <v>Data</v>
      </c>
      <c r="H113" s="30" t="s">
        <v>37</v>
      </c>
    </row>
    <row r="114" spans="1:13" x14ac:dyDescent="0.25">
      <c r="A114" s="28">
        <f t="shared" si="12"/>
        <v>44307</v>
      </c>
      <c r="B114">
        <f t="shared" si="7"/>
        <v>2021</v>
      </c>
      <c r="C114" t="str">
        <f t="shared" si="8"/>
        <v>04</v>
      </c>
      <c r="D114">
        <f t="shared" si="9"/>
        <v>21</v>
      </c>
      <c r="E114" t="str">
        <f t="shared" si="10"/>
        <v>https://satepsanone.nesdis.noaa.gov/pub/FIRE/web/HMS/Smoke_Polygons/KML/2021/04/hms_smoke20210421.kml</v>
      </c>
      <c r="F114" t="str">
        <f t="shared" si="13"/>
        <v>https://satepsanone.nesdis.noaa.gov/pub/FIRE/web/HMS/Smoke_Polygons/KML/2021/04/hms_smoke20210421.kml</v>
      </c>
      <c r="G114" s="29" t="str">
        <f t="shared" si="11"/>
        <v>Data</v>
      </c>
      <c r="H114" s="30" t="s">
        <v>38</v>
      </c>
      <c r="I114" t="s">
        <v>39</v>
      </c>
      <c r="J114" s="31" t="s">
        <v>37</v>
      </c>
      <c r="K114" s="31" t="s">
        <v>37</v>
      </c>
      <c r="L114" s="31" t="s">
        <v>37</v>
      </c>
      <c r="M114" s="31" t="s">
        <v>37</v>
      </c>
    </row>
    <row r="115" spans="1:13" x14ac:dyDescent="0.25">
      <c r="A115" s="28">
        <f t="shared" si="12"/>
        <v>44308</v>
      </c>
      <c r="B115">
        <f t="shared" si="7"/>
        <v>2021</v>
      </c>
      <c r="C115" t="str">
        <f t="shared" si="8"/>
        <v>04</v>
      </c>
      <c r="D115">
        <f t="shared" si="9"/>
        <v>22</v>
      </c>
      <c r="E115" t="str">
        <f t="shared" si="10"/>
        <v>https://satepsanone.nesdis.noaa.gov/pub/FIRE/web/HMS/Smoke_Polygons/KML/2021/04/hms_smoke20210422.kml</v>
      </c>
      <c r="F115" t="str">
        <f t="shared" si="13"/>
        <v>https://satepsanone.nesdis.noaa.gov/pub/FIRE/web/HMS/Smoke_Polygons/KML/2021/04/hms_smoke20210422.kml</v>
      </c>
      <c r="G115" s="29" t="str">
        <f t="shared" si="11"/>
        <v>Data</v>
      </c>
      <c r="H115" s="30" t="s">
        <v>38</v>
      </c>
      <c r="I115" t="s">
        <v>39</v>
      </c>
      <c r="J115" s="31" t="s">
        <v>37</v>
      </c>
      <c r="K115" s="31" t="s">
        <v>38</v>
      </c>
      <c r="L115" s="31" t="s">
        <v>37</v>
      </c>
      <c r="M115" s="31" t="s">
        <v>37</v>
      </c>
    </row>
    <row r="116" spans="1:13" x14ac:dyDescent="0.25">
      <c r="A116" s="28">
        <f t="shared" si="12"/>
        <v>44309</v>
      </c>
      <c r="B116">
        <f t="shared" si="7"/>
        <v>2021</v>
      </c>
      <c r="C116" t="str">
        <f t="shared" si="8"/>
        <v>04</v>
      </c>
      <c r="D116">
        <f t="shared" si="9"/>
        <v>23</v>
      </c>
      <c r="E116" t="str">
        <f t="shared" si="10"/>
        <v>https://satepsanone.nesdis.noaa.gov/pub/FIRE/web/HMS/Smoke_Polygons/KML/2021/04/hms_smoke20210423.kml</v>
      </c>
      <c r="F116" t="str">
        <f t="shared" si="13"/>
        <v>https://satepsanone.nesdis.noaa.gov/pub/FIRE/web/HMS/Smoke_Polygons/KML/2021/04/hms_smoke20210423.kml</v>
      </c>
      <c r="G116" s="29" t="str">
        <f t="shared" si="11"/>
        <v>Data</v>
      </c>
      <c r="H116" s="30" t="s">
        <v>37</v>
      </c>
    </row>
    <row r="117" spans="1:13" x14ac:dyDescent="0.25">
      <c r="A117" s="28">
        <f t="shared" si="12"/>
        <v>44310</v>
      </c>
      <c r="B117">
        <f t="shared" si="7"/>
        <v>2021</v>
      </c>
      <c r="C117" t="str">
        <f t="shared" si="8"/>
        <v>04</v>
      </c>
      <c r="D117">
        <f t="shared" si="9"/>
        <v>24</v>
      </c>
      <c r="E117" t="str">
        <f t="shared" si="10"/>
        <v>https://satepsanone.nesdis.noaa.gov/pub/FIRE/web/HMS/Smoke_Polygons/KML/2021/04/hms_smoke20210424.kml</v>
      </c>
      <c r="F117" t="str">
        <f t="shared" si="13"/>
        <v>https://satepsanone.nesdis.noaa.gov/pub/FIRE/web/HMS/Smoke_Polygons/KML/2021/04/hms_smoke20210424.kml</v>
      </c>
      <c r="G117" s="29" t="str">
        <f t="shared" si="11"/>
        <v>Data</v>
      </c>
      <c r="H117" s="30" t="s">
        <v>38</v>
      </c>
      <c r="I117" t="s">
        <v>39</v>
      </c>
      <c r="J117" s="31" t="s">
        <v>37</v>
      </c>
      <c r="K117" s="31" t="s">
        <v>37</v>
      </c>
      <c r="L117" s="31" t="s">
        <v>37</v>
      </c>
      <c r="M117" s="31" t="s">
        <v>37</v>
      </c>
    </row>
    <row r="118" spans="1:13" x14ac:dyDescent="0.25">
      <c r="A118" s="28">
        <f t="shared" si="12"/>
        <v>44311</v>
      </c>
      <c r="B118">
        <f t="shared" si="7"/>
        <v>2021</v>
      </c>
      <c r="C118" t="str">
        <f t="shared" si="8"/>
        <v>04</v>
      </c>
      <c r="D118">
        <f t="shared" si="9"/>
        <v>25</v>
      </c>
      <c r="E118" t="str">
        <f t="shared" si="10"/>
        <v>https://satepsanone.nesdis.noaa.gov/pub/FIRE/web/HMS/Smoke_Polygons/KML/2021/04/hms_smoke20210425.kml</v>
      </c>
      <c r="F118" t="str">
        <f t="shared" si="13"/>
        <v>https://satepsanone.nesdis.noaa.gov/pub/FIRE/web/HMS/Smoke_Polygons/KML/2021/04/hms_smoke20210425.kml</v>
      </c>
      <c r="G118" s="29" t="str">
        <f t="shared" si="11"/>
        <v>Data</v>
      </c>
      <c r="H118" s="30" t="s">
        <v>38</v>
      </c>
      <c r="I118" t="s">
        <v>39</v>
      </c>
      <c r="J118" s="31" t="s">
        <v>37</v>
      </c>
      <c r="K118" s="31" t="s">
        <v>37</v>
      </c>
      <c r="L118" s="31" t="s">
        <v>37</v>
      </c>
      <c r="M118" s="31" t="s">
        <v>37</v>
      </c>
    </row>
    <row r="119" spans="1:13" x14ac:dyDescent="0.25">
      <c r="A119" s="28">
        <f t="shared" si="12"/>
        <v>44312</v>
      </c>
      <c r="B119">
        <f t="shared" si="7"/>
        <v>2021</v>
      </c>
      <c r="C119" t="str">
        <f t="shared" si="8"/>
        <v>04</v>
      </c>
      <c r="D119">
        <f t="shared" si="9"/>
        <v>26</v>
      </c>
      <c r="E119" t="str">
        <f t="shared" si="10"/>
        <v>https://satepsanone.nesdis.noaa.gov/pub/FIRE/web/HMS/Smoke_Polygons/KML/2021/04/hms_smoke20210426.kml</v>
      </c>
      <c r="F119" t="str">
        <f t="shared" si="13"/>
        <v>https://satepsanone.nesdis.noaa.gov/pub/FIRE/web/HMS/Smoke_Polygons/KML/2021/04/hms_smoke20210426.kml</v>
      </c>
      <c r="G119" s="29" t="str">
        <f t="shared" si="11"/>
        <v>Data</v>
      </c>
      <c r="H119" s="30" t="s">
        <v>37</v>
      </c>
    </row>
    <row r="120" spans="1:13" x14ac:dyDescent="0.25">
      <c r="A120" s="28">
        <f t="shared" si="12"/>
        <v>44313</v>
      </c>
      <c r="B120">
        <f t="shared" si="7"/>
        <v>2021</v>
      </c>
      <c r="C120" t="str">
        <f t="shared" si="8"/>
        <v>04</v>
      </c>
      <c r="D120">
        <f t="shared" si="9"/>
        <v>27</v>
      </c>
      <c r="E120" t="str">
        <f t="shared" si="10"/>
        <v>https://satepsanone.nesdis.noaa.gov/pub/FIRE/web/HMS/Smoke_Polygons/KML/2021/04/hms_smoke20210427.kml</v>
      </c>
      <c r="F120" t="str">
        <f t="shared" si="13"/>
        <v>https://satepsanone.nesdis.noaa.gov/pub/FIRE/web/HMS/Smoke_Polygons/KML/2021/04/hms_smoke20210427.kml</v>
      </c>
      <c r="G120" s="29" t="str">
        <f t="shared" si="11"/>
        <v>Data</v>
      </c>
      <c r="H120" s="30" t="s">
        <v>38</v>
      </c>
      <c r="J120" s="31" t="s">
        <v>37</v>
      </c>
      <c r="K120" s="31" t="s">
        <v>37</v>
      </c>
      <c r="L120" s="31" t="s">
        <v>37</v>
      </c>
      <c r="M120" s="31" t="s">
        <v>37</v>
      </c>
    </row>
    <row r="121" spans="1:13" x14ac:dyDescent="0.25">
      <c r="A121" s="28">
        <f t="shared" si="12"/>
        <v>44314</v>
      </c>
      <c r="B121">
        <f t="shared" si="7"/>
        <v>2021</v>
      </c>
      <c r="C121" t="str">
        <f t="shared" si="8"/>
        <v>04</v>
      </c>
      <c r="D121">
        <f t="shared" si="9"/>
        <v>28</v>
      </c>
      <c r="E121" t="str">
        <f t="shared" si="10"/>
        <v>https://satepsanone.nesdis.noaa.gov/pub/FIRE/web/HMS/Smoke_Polygons/KML/2021/04/hms_smoke20210428.kml</v>
      </c>
      <c r="F121" t="str">
        <f t="shared" si="13"/>
        <v>https://satepsanone.nesdis.noaa.gov/pub/FIRE/web/HMS/Smoke_Polygons/KML/2021/04/hms_smoke20210428.kml</v>
      </c>
      <c r="G121" s="29" t="str">
        <f t="shared" si="11"/>
        <v>Data</v>
      </c>
      <c r="H121" s="30" t="s">
        <v>38</v>
      </c>
      <c r="J121" s="31" t="s">
        <v>38</v>
      </c>
      <c r="K121" s="31" t="s">
        <v>38</v>
      </c>
      <c r="L121" s="31" t="s">
        <v>38</v>
      </c>
      <c r="M121" s="31" t="s">
        <v>37</v>
      </c>
    </row>
    <row r="122" spans="1:13" x14ac:dyDescent="0.25">
      <c r="A122" s="28">
        <f t="shared" si="12"/>
        <v>44315</v>
      </c>
      <c r="B122">
        <f t="shared" si="7"/>
        <v>2021</v>
      </c>
      <c r="C122" t="str">
        <f t="shared" si="8"/>
        <v>04</v>
      </c>
      <c r="D122">
        <f t="shared" si="9"/>
        <v>29</v>
      </c>
      <c r="E122" t="str">
        <f t="shared" si="10"/>
        <v>https://satepsanone.nesdis.noaa.gov/pub/FIRE/web/HMS/Smoke_Polygons/KML/2021/04/hms_smoke20210429.kml</v>
      </c>
      <c r="F122" t="str">
        <f t="shared" si="13"/>
        <v>https://satepsanone.nesdis.noaa.gov/pub/FIRE/web/HMS/Smoke_Polygons/KML/2021/04/hms_smoke20210429.kml</v>
      </c>
      <c r="G122" s="29" t="str">
        <f t="shared" si="11"/>
        <v>Data</v>
      </c>
      <c r="H122" s="30" t="s">
        <v>38</v>
      </c>
      <c r="I122" t="s">
        <v>39</v>
      </c>
      <c r="J122" s="31" t="s">
        <v>37</v>
      </c>
      <c r="K122" s="31" t="s">
        <v>37</v>
      </c>
      <c r="L122" s="31" t="s">
        <v>37</v>
      </c>
      <c r="M122" s="31" t="s">
        <v>37</v>
      </c>
    </row>
    <row r="123" spans="1:13" x14ac:dyDescent="0.25">
      <c r="A123" s="28">
        <f t="shared" si="12"/>
        <v>44316</v>
      </c>
      <c r="B123">
        <f t="shared" si="7"/>
        <v>2021</v>
      </c>
      <c r="C123" t="str">
        <f t="shared" si="8"/>
        <v>04</v>
      </c>
      <c r="D123">
        <f t="shared" si="9"/>
        <v>30</v>
      </c>
      <c r="E123" t="str">
        <f t="shared" si="10"/>
        <v>https://satepsanone.nesdis.noaa.gov/pub/FIRE/web/HMS/Smoke_Polygons/KML/2021/04/hms_smoke20210430.kml</v>
      </c>
      <c r="F123" t="str">
        <f t="shared" si="13"/>
        <v>https://satepsanone.nesdis.noaa.gov/pub/FIRE/web/HMS/Smoke_Polygons/KML/2021/04/hms_smoke20210430.kml</v>
      </c>
      <c r="G123" s="29" t="str">
        <f t="shared" si="11"/>
        <v>Data</v>
      </c>
      <c r="H123" s="30" t="s">
        <v>38</v>
      </c>
      <c r="I123" t="s">
        <v>39</v>
      </c>
      <c r="J123" s="31" t="s">
        <v>37</v>
      </c>
      <c r="K123" s="31" t="s">
        <v>37</v>
      </c>
      <c r="L123" s="31" t="s">
        <v>37</v>
      </c>
      <c r="M123" s="31" t="s">
        <v>37</v>
      </c>
    </row>
    <row r="124" spans="1:13" x14ac:dyDescent="0.25">
      <c r="A124" s="28">
        <f t="shared" si="12"/>
        <v>44317</v>
      </c>
      <c r="B124">
        <f t="shared" si="7"/>
        <v>2021</v>
      </c>
      <c r="C124" t="str">
        <f t="shared" si="8"/>
        <v>05</v>
      </c>
      <c r="D124" t="str">
        <f t="shared" si="9"/>
        <v>01</v>
      </c>
      <c r="E124" t="str">
        <f t="shared" si="10"/>
        <v>https://satepsanone.nesdis.noaa.gov/pub/FIRE/web/HMS/Smoke_Polygons/KML/2021/05/hms_smoke20210501.kml</v>
      </c>
      <c r="F124" t="str">
        <f t="shared" si="13"/>
        <v>https://satepsanone.nesdis.noaa.gov/pub/FIRE/web/HMS/Smoke_Polygons/KML/2021/05/hms_smoke20210501.kml</v>
      </c>
      <c r="G124" s="29" t="str">
        <f t="shared" si="11"/>
        <v>Data</v>
      </c>
      <c r="H124" s="30" t="s">
        <v>38</v>
      </c>
      <c r="J124" s="31" t="s">
        <v>38</v>
      </c>
      <c r="K124" s="31" t="s">
        <v>38</v>
      </c>
      <c r="L124" s="31" t="s">
        <v>38</v>
      </c>
      <c r="M124" s="31" t="s">
        <v>38</v>
      </c>
    </row>
    <row r="125" spans="1:13" x14ac:dyDescent="0.25">
      <c r="A125" s="28">
        <f t="shared" si="12"/>
        <v>44318</v>
      </c>
      <c r="B125">
        <f t="shared" si="7"/>
        <v>2021</v>
      </c>
      <c r="C125" t="str">
        <f t="shared" si="8"/>
        <v>05</v>
      </c>
      <c r="D125" t="str">
        <f t="shared" si="9"/>
        <v>02</v>
      </c>
      <c r="E125" t="str">
        <f t="shared" si="10"/>
        <v>https://satepsanone.nesdis.noaa.gov/pub/FIRE/web/HMS/Smoke_Polygons/KML/2021/05/hms_smoke20210502.kml</v>
      </c>
      <c r="F125" t="str">
        <f t="shared" si="13"/>
        <v>https://satepsanone.nesdis.noaa.gov/pub/FIRE/web/HMS/Smoke_Polygons/KML/2021/05/hms_smoke20210502.kml</v>
      </c>
      <c r="G125" s="29" t="str">
        <f t="shared" si="11"/>
        <v>Data</v>
      </c>
      <c r="H125" s="30" t="s">
        <v>37</v>
      </c>
    </row>
    <row r="126" spans="1:13" x14ac:dyDescent="0.25">
      <c r="A126" s="28">
        <f t="shared" si="12"/>
        <v>44319</v>
      </c>
      <c r="B126">
        <f t="shared" si="7"/>
        <v>2021</v>
      </c>
      <c r="C126" t="str">
        <f t="shared" si="8"/>
        <v>05</v>
      </c>
      <c r="D126" t="str">
        <f t="shared" si="9"/>
        <v>03</v>
      </c>
      <c r="E126" t="str">
        <f t="shared" si="10"/>
        <v>https://satepsanone.nesdis.noaa.gov/pub/FIRE/web/HMS/Smoke_Polygons/KML/2021/05/hms_smoke20210503.kml</v>
      </c>
      <c r="F126" t="str">
        <f t="shared" si="13"/>
        <v>https://satepsanone.nesdis.noaa.gov/pub/FIRE/web/HMS/Smoke_Polygons/KML/2021/05/hms_smoke20210503.kml</v>
      </c>
      <c r="G126" s="29" t="str">
        <f t="shared" si="11"/>
        <v>Data</v>
      </c>
      <c r="H126" s="30" t="s">
        <v>37</v>
      </c>
    </row>
    <row r="127" spans="1:13" x14ac:dyDescent="0.25">
      <c r="A127" s="28">
        <f t="shared" si="12"/>
        <v>44320</v>
      </c>
      <c r="B127">
        <f t="shared" si="7"/>
        <v>2021</v>
      </c>
      <c r="C127" t="str">
        <f t="shared" si="8"/>
        <v>05</v>
      </c>
      <c r="D127" t="str">
        <f t="shared" si="9"/>
        <v>04</v>
      </c>
      <c r="E127" t="str">
        <f t="shared" si="10"/>
        <v>https://satepsanone.nesdis.noaa.gov/pub/FIRE/web/HMS/Smoke_Polygons/KML/2021/05/hms_smoke20210504.kml</v>
      </c>
      <c r="F127" t="str">
        <f t="shared" si="13"/>
        <v>https://satepsanone.nesdis.noaa.gov/pub/FIRE/web/HMS/Smoke_Polygons/KML/2021/05/hms_smoke20210504.kml</v>
      </c>
      <c r="G127" s="29" t="str">
        <f t="shared" si="11"/>
        <v>Data</v>
      </c>
      <c r="H127" s="30" t="s">
        <v>38</v>
      </c>
      <c r="I127" t="s">
        <v>39</v>
      </c>
      <c r="J127" s="31" t="s">
        <v>37</v>
      </c>
      <c r="K127" s="31" t="s">
        <v>37</v>
      </c>
      <c r="L127" s="31" t="s">
        <v>37</v>
      </c>
      <c r="M127" s="31" t="s">
        <v>37</v>
      </c>
    </row>
    <row r="128" spans="1:13" x14ac:dyDescent="0.25">
      <c r="A128" s="28">
        <f t="shared" si="12"/>
        <v>44321</v>
      </c>
      <c r="B128">
        <f t="shared" si="7"/>
        <v>2021</v>
      </c>
      <c r="C128" t="str">
        <f t="shared" si="8"/>
        <v>05</v>
      </c>
      <c r="D128" t="str">
        <f t="shared" si="9"/>
        <v>05</v>
      </c>
      <c r="E128" t="str">
        <f t="shared" si="10"/>
        <v>https://satepsanone.nesdis.noaa.gov/pub/FIRE/web/HMS/Smoke_Polygons/KML/2021/05/hms_smoke20210505.kml</v>
      </c>
      <c r="F128" t="str">
        <f t="shared" si="13"/>
        <v>https://satepsanone.nesdis.noaa.gov/pub/FIRE/web/HMS/Smoke_Polygons/KML/2021/05/hms_smoke20210505.kml</v>
      </c>
      <c r="G128" s="29" t="str">
        <f t="shared" si="11"/>
        <v>Data</v>
      </c>
      <c r="H128" s="30" t="s">
        <v>37</v>
      </c>
    </row>
    <row r="129" spans="1:13" x14ac:dyDescent="0.25">
      <c r="A129" s="28">
        <f t="shared" si="12"/>
        <v>44322</v>
      </c>
      <c r="B129">
        <f t="shared" si="7"/>
        <v>2021</v>
      </c>
      <c r="C129" t="str">
        <f t="shared" si="8"/>
        <v>05</v>
      </c>
      <c r="D129" t="str">
        <f t="shared" si="9"/>
        <v>06</v>
      </c>
      <c r="E129" t="str">
        <f t="shared" si="10"/>
        <v>https://satepsanone.nesdis.noaa.gov/pub/FIRE/web/HMS/Smoke_Polygons/KML/2021/05/hms_smoke20210506.kml</v>
      </c>
      <c r="F129" t="str">
        <f t="shared" si="13"/>
        <v>https://satepsanone.nesdis.noaa.gov/pub/FIRE/web/HMS/Smoke_Polygons/KML/2021/05/hms_smoke20210506.kml</v>
      </c>
      <c r="G129" s="29" t="str">
        <f t="shared" si="11"/>
        <v>Data</v>
      </c>
      <c r="H129" s="30" t="s">
        <v>37</v>
      </c>
    </row>
    <row r="130" spans="1:13" x14ac:dyDescent="0.25">
      <c r="A130" s="28">
        <f t="shared" si="12"/>
        <v>44323</v>
      </c>
      <c r="B130">
        <f t="shared" si="7"/>
        <v>2021</v>
      </c>
      <c r="C130" t="str">
        <f t="shared" si="8"/>
        <v>05</v>
      </c>
      <c r="D130" t="str">
        <f t="shared" si="9"/>
        <v>07</v>
      </c>
      <c r="E130" t="str">
        <f t="shared" si="10"/>
        <v>https://satepsanone.nesdis.noaa.gov/pub/FIRE/web/HMS/Smoke_Polygons/KML/2021/05/hms_smoke20210507.kml</v>
      </c>
      <c r="F130" t="str">
        <f t="shared" si="13"/>
        <v>https://satepsanone.nesdis.noaa.gov/pub/FIRE/web/HMS/Smoke_Polygons/KML/2021/05/hms_smoke20210507.kml</v>
      </c>
      <c r="G130" s="29" t="str">
        <f t="shared" si="11"/>
        <v>Data</v>
      </c>
      <c r="H130" s="30" t="s">
        <v>38</v>
      </c>
      <c r="I130" t="s">
        <v>39</v>
      </c>
      <c r="J130" s="31" t="s">
        <v>37</v>
      </c>
      <c r="K130" s="31" t="s">
        <v>37</v>
      </c>
      <c r="L130" s="31" t="s">
        <v>37</v>
      </c>
      <c r="M130" s="31" t="s">
        <v>37</v>
      </c>
    </row>
    <row r="131" spans="1:13" x14ac:dyDescent="0.25">
      <c r="A131" s="28">
        <f t="shared" si="12"/>
        <v>44324</v>
      </c>
      <c r="B131">
        <f t="shared" si="7"/>
        <v>2021</v>
      </c>
      <c r="C131" t="str">
        <f t="shared" si="8"/>
        <v>05</v>
      </c>
      <c r="D131" t="str">
        <f t="shared" si="9"/>
        <v>08</v>
      </c>
      <c r="E131" t="str">
        <f t="shared" si="10"/>
        <v>https://satepsanone.nesdis.noaa.gov/pub/FIRE/web/HMS/Smoke_Polygons/KML/2021/05/hms_smoke20210508.kml</v>
      </c>
      <c r="F131" t="str">
        <f t="shared" si="13"/>
        <v>https://satepsanone.nesdis.noaa.gov/pub/FIRE/web/HMS/Smoke_Polygons/KML/2021/05/hms_smoke20210508.kml</v>
      </c>
      <c r="G131" s="29" t="str">
        <f t="shared" si="11"/>
        <v>Data</v>
      </c>
      <c r="H131" s="30" t="s">
        <v>37</v>
      </c>
    </row>
    <row r="132" spans="1:13" x14ac:dyDescent="0.25">
      <c r="A132" s="28">
        <f t="shared" si="12"/>
        <v>44325</v>
      </c>
      <c r="B132">
        <f t="shared" ref="B132:B195" si="14">YEAR(A132)</f>
        <v>2021</v>
      </c>
      <c r="C132" t="str">
        <f t="shared" ref="C132:C195" si="15">IF(MONTH(A132)&lt;10,"0"&amp;MONTH(A132),MONTH(A132))</f>
        <v>05</v>
      </c>
      <c r="D132" t="str">
        <f t="shared" ref="D132:D195" si="16">IF(DAY(A132)&lt;10,"0"&amp;DAY(A132),DAY(A132))</f>
        <v>09</v>
      </c>
      <c r="E132" t="str">
        <f t="shared" ref="E132:E195" si="17">"https://satepsanone.nesdis.noaa.gov/pub/FIRE/web/HMS/Smoke_Polygons/KML/"&amp;B132&amp;"/"&amp;C132&amp;"/"&amp;"hms_smoke"&amp;B132&amp;C132&amp;D132&amp;".kml"</f>
        <v>https://satepsanone.nesdis.noaa.gov/pub/FIRE/web/HMS/Smoke_Polygons/KML/2021/05/hms_smoke20210509.kml</v>
      </c>
      <c r="F132" t="str">
        <f t="shared" si="13"/>
        <v>https://satepsanone.nesdis.noaa.gov/pub/FIRE/web/HMS/Smoke_Polygons/KML/2021/05/hms_smoke20210509.kml</v>
      </c>
      <c r="G132" s="29" t="str">
        <f t="shared" ref="G132:G195" si="18">HYPERLINK(F132,"Data")</f>
        <v>Data</v>
      </c>
      <c r="H132" s="30" t="s">
        <v>37</v>
      </c>
    </row>
    <row r="133" spans="1:13" x14ac:dyDescent="0.25">
      <c r="A133" s="28">
        <f t="shared" ref="A133:A196" si="19">A132+1</f>
        <v>44326</v>
      </c>
      <c r="B133">
        <f t="shared" si="14"/>
        <v>2021</v>
      </c>
      <c r="C133" t="str">
        <f t="shared" si="15"/>
        <v>05</v>
      </c>
      <c r="D133">
        <f t="shared" si="16"/>
        <v>10</v>
      </c>
      <c r="E133" t="str">
        <f t="shared" si="17"/>
        <v>https://satepsanone.nesdis.noaa.gov/pub/FIRE/web/HMS/Smoke_Polygons/KML/2021/05/hms_smoke20210510.kml</v>
      </c>
      <c r="F133" t="str">
        <f t="shared" ref="F133:F196" si="20">E133</f>
        <v>https://satepsanone.nesdis.noaa.gov/pub/FIRE/web/HMS/Smoke_Polygons/KML/2021/05/hms_smoke20210510.kml</v>
      </c>
      <c r="G133" s="29" t="str">
        <f t="shared" si="18"/>
        <v>Data</v>
      </c>
      <c r="H133" s="30" t="s">
        <v>38</v>
      </c>
      <c r="J133" s="31" t="s">
        <v>38</v>
      </c>
      <c r="K133" s="31" t="s">
        <v>38</v>
      </c>
      <c r="L133" s="31" t="s">
        <v>38</v>
      </c>
      <c r="M133" s="31" t="s">
        <v>38</v>
      </c>
    </row>
    <row r="134" spans="1:13" x14ac:dyDescent="0.25">
      <c r="A134" s="28">
        <f t="shared" si="19"/>
        <v>44327</v>
      </c>
      <c r="B134">
        <f t="shared" si="14"/>
        <v>2021</v>
      </c>
      <c r="C134" t="str">
        <f t="shared" si="15"/>
        <v>05</v>
      </c>
      <c r="D134">
        <f t="shared" si="16"/>
        <v>11</v>
      </c>
      <c r="E134" t="str">
        <f t="shared" si="17"/>
        <v>https://satepsanone.nesdis.noaa.gov/pub/FIRE/web/HMS/Smoke_Polygons/KML/2021/05/hms_smoke20210511.kml</v>
      </c>
      <c r="F134" t="str">
        <f t="shared" si="20"/>
        <v>https://satepsanone.nesdis.noaa.gov/pub/FIRE/web/HMS/Smoke_Polygons/KML/2021/05/hms_smoke20210511.kml</v>
      </c>
      <c r="G134" s="29" t="str">
        <f t="shared" si="18"/>
        <v>Data</v>
      </c>
      <c r="H134" s="30" t="s">
        <v>38</v>
      </c>
      <c r="J134" s="31" t="s">
        <v>38</v>
      </c>
      <c r="K134" s="31" t="s">
        <v>37</v>
      </c>
      <c r="L134" s="31" t="s">
        <v>38</v>
      </c>
      <c r="M134" s="31" t="s">
        <v>38</v>
      </c>
    </row>
    <row r="135" spans="1:13" x14ac:dyDescent="0.25">
      <c r="A135" s="28">
        <f t="shared" si="19"/>
        <v>44328</v>
      </c>
      <c r="B135">
        <f t="shared" si="14"/>
        <v>2021</v>
      </c>
      <c r="C135" t="str">
        <f t="shared" si="15"/>
        <v>05</v>
      </c>
      <c r="D135">
        <f t="shared" si="16"/>
        <v>12</v>
      </c>
      <c r="E135" t="str">
        <f t="shared" si="17"/>
        <v>https://satepsanone.nesdis.noaa.gov/pub/FIRE/web/HMS/Smoke_Polygons/KML/2021/05/hms_smoke20210512.kml</v>
      </c>
      <c r="F135" t="str">
        <f t="shared" si="20"/>
        <v>https://satepsanone.nesdis.noaa.gov/pub/FIRE/web/HMS/Smoke_Polygons/KML/2021/05/hms_smoke20210512.kml</v>
      </c>
      <c r="G135" s="29" t="str">
        <f t="shared" si="18"/>
        <v>Data</v>
      </c>
      <c r="H135" s="30" t="s">
        <v>38</v>
      </c>
      <c r="J135" s="31" t="s">
        <v>37</v>
      </c>
      <c r="K135" s="31" t="s">
        <v>38</v>
      </c>
      <c r="L135" s="31" t="s">
        <v>37</v>
      </c>
      <c r="M135" s="31" t="s">
        <v>37</v>
      </c>
    </row>
    <row r="136" spans="1:13" x14ac:dyDescent="0.25">
      <c r="A136" s="28">
        <f t="shared" si="19"/>
        <v>44329</v>
      </c>
      <c r="B136">
        <f t="shared" si="14"/>
        <v>2021</v>
      </c>
      <c r="C136" t="str">
        <f t="shared" si="15"/>
        <v>05</v>
      </c>
      <c r="D136">
        <f t="shared" si="16"/>
        <v>13</v>
      </c>
      <c r="E136" t="str">
        <f t="shared" si="17"/>
        <v>https://satepsanone.nesdis.noaa.gov/pub/FIRE/web/HMS/Smoke_Polygons/KML/2021/05/hms_smoke20210513.kml</v>
      </c>
      <c r="F136" t="str">
        <f t="shared" si="20"/>
        <v>https://satepsanone.nesdis.noaa.gov/pub/FIRE/web/HMS/Smoke_Polygons/KML/2021/05/hms_smoke20210513.kml</v>
      </c>
      <c r="G136" s="29" t="str">
        <f t="shared" si="18"/>
        <v>Data</v>
      </c>
      <c r="H136" s="30" t="s">
        <v>38</v>
      </c>
      <c r="I136" t="s">
        <v>39</v>
      </c>
      <c r="J136" s="31" t="s">
        <v>37</v>
      </c>
      <c r="K136" s="31" t="s">
        <v>37</v>
      </c>
      <c r="L136" s="31" t="s">
        <v>37</v>
      </c>
      <c r="M136" s="31" t="s">
        <v>37</v>
      </c>
    </row>
    <row r="137" spans="1:13" x14ac:dyDescent="0.25">
      <c r="A137" s="28">
        <f t="shared" si="19"/>
        <v>44330</v>
      </c>
      <c r="B137">
        <f t="shared" si="14"/>
        <v>2021</v>
      </c>
      <c r="C137" t="str">
        <f t="shared" si="15"/>
        <v>05</v>
      </c>
      <c r="D137">
        <f t="shared" si="16"/>
        <v>14</v>
      </c>
      <c r="E137" t="str">
        <f t="shared" si="17"/>
        <v>https://satepsanone.nesdis.noaa.gov/pub/FIRE/web/HMS/Smoke_Polygons/KML/2021/05/hms_smoke20210514.kml</v>
      </c>
      <c r="F137" t="str">
        <f t="shared" si="20"/>
        <v>https://satepsanone.nesdis.noaa.gov/pub/FIRE/web/HMS/Smoke_Polygons/KML/2021/05/hms_smoke20210514.kml</v>
      </c>
      <c r="G137" s="29" t="str">
        <f t="shared" si="18"/>
        <v>Data</v>
      </c>
      <c r="H137" s="30" t="s">
        <v>37</v>
      </c>
    </row>
    <row r="138" spans="1:13" x14ac:dyDescent="0.25">
      <c r="A138" s="28">
        <f t="shared" si="19"/>
        <v>44331</v>
      </c>
      <c r="B138">
        <f t="shared" si="14"/>
        <v>2021</v>
      </c>
      <c r="C138" t="str">
        <f t="shared" si="15"/>
        <v>05</v>
      </c>
      <c r="D138">
        <f t="shared" si="16"/>
        <v>15</v>
      </c>
      <c r="E138" t="str">
        <f t="shared" si="17"/>
        <v>https://satepsanone.nesdis.noaa.gov/pub/FIRE/web/HMS/Smoke_Polygons/KML/2021/05/hms_smoke20210515.kml</v>
      </c>
      <c r="F138" t="str">
        <f t="shared" si="20"/>
        <v>https://satepsanone.nesdis.noaa.gov/pub/FIRE/web/HMS/Smoke_Polygons/KML/2021/05/hms_smoke20210515.kml</v>
      </c>
      <c r="G138" s="29" t="str">
        <f t="shared" si="18"/>
        <v>Data</v>
      </c>
      <c r="H138" s="30" t="s">
        <v>37</v>
      </c>
    </row>
    <row r="139" spans="1:13" x14ac:dyDescent="0.25">
      <c r="A139" s="28">
        <f t="shared" si="19"/>
        <v>44332</v>
      </c>
      <c r="B139">
        <f t="shared" si="14"/>
        <v>2021</v>
      </c>
      <c r="C139" t="str">
        <f t="shared" si="15"/>
        <v>05</v>
      </c>
      <c r="D139">
        <f t="shared" si="16"/>
        <v>16</v>
      </c>
      <c r="E139" t="str">
        <f t="shared" si="17"/>
        <v>https://satepsanone.nesdis.noaa.gov/pub/FIRE/web/HMS/Smoke_Polygons/KML/2021/05/hms_smoke20210516.kml</v>
      </c>
      <c r="F139" t="str">
        <f t="shared" si="20"/>
        <v>https://satepsanone.nesdis.noaa.gov/pub/FIRE/web/HMS/Smoke_Polygons/KML/2021/05/hms_smoke20210516.kml</v>
      </c>
      <c r="G139" s="29" t="str">
        <f t="shared" si="18"/>
        <v>Data</v>
      </c>
      <c r="H139" s="30" t="s">
        <v>37</v>
      </c>
    </row>
    <row r="140" spans="1:13" x14ac:dyDescent="0.25">
      <c r="A140" s="28">
        <f t="shared" si="19"/>
        <v>44333</v>
      </c>
      <c r="B140">
        <f t="shared" si="14"/>
        <v>2021</v>
      </c>
      <c r="C140" t="str">
        <f t="shared" si="15"/>
        <v>05</v>
      </c>
      <c r="D140">
        <f t="shared" si="16"/>
        <v>17</v>
      </c>
      <c r="E140" t="str">
        <f t="shared" si="17"/>
        <v>https://satepsanone.nesdis.noaa.gov/pub/FIRE/web/HMS/Smoke_Polygons/KML/2021/05/hms_smoke20210517.kml</v>
      </c>
      <c r="F140" t="str">
        <f t="shared" si="20"/>
        <v>https://satepsanone.nesdis.noaa.gov/pub/FIRE/web/HMS/Smoke_Polygons/KML/2021/05/hms_smoke20210517.kml</v>
      </c>
      <c r="G140" s="29" t="str">
        <f t="shared" si="18"/>
        <v>Data</v>
      </c>
      <c r="H140" s="30" t="s">
        <v>37</v>
      </c>
    </row>
    <row r="141" spans="1:13" x14ac:dyDescent="0.25">
      <c r="A141" s="28">
        <f t="shared" si="19"/>
        <v>44334</v>
      </c>
      <c r="B141">
        <f t="shared" si="14"/>
        <v>2021</v>
      </c>
      <c r="C141" t="str">
        <f t="shared" si="15"/>
        <v>05</v>
      </c>
      <c r="D141">
        <f t="shared" si="16"/>
        <v>18</v>
      </c>
      <c r="E141" t="str">
        <f t="shared" si="17"/>
        <v>https://satepsanone.nesdis.noaa.gov/pub/FIRE/web/HMS/Smoke_Polygons/KML/2021/05/hms_smoke20210518.kml</v>
      </c>
      <c r="F141" t="str">
        <f t="shared" si="20"/>
        <v>https://satepsanone.nesdis.noaa.gov/pub/FIRE/web/HMS/Smoke_Polygons/KML/2021/05/hms_smoke20210518.kml</v>
      </c>
      <c r="G141" s="29" t="str">
        <f t="shared" si="18"/>
        <v>Data</v>
      </c>
      <c r="H141" s="30" t="s">
        <v>37</v>
      </c>
    </row>
    <row r="142" spans="1:13" x14ac:dyDescent="0.25">
      <c r="A142" s="28">
        <f t="shared" si="19"/>
        <v>44335</v>
      </c>
      <c r="B142">
        <f t="shared" si="14"/>
        <v>2021</v>
      </c>
      <c r="C142" t="str">
        <f t="shared" si="15"/>
        <v>05</v>
      </c>
      <c r="D142">
        <f t="shared" si="16"/>
        <v>19</v>
      </c>
      <c r="E142" t="str">
        <f t="shared" si="17"/>
        <v>https://satepsanone.nesdis.noaa.gov/pub/FIRE/web/HMS/Smoke_Polygons/KML/2021/05/hms_smoke20210519.kml</v>
      </c>
      <c r="F142" t="str">
        <f t="shared" si="20"/>
        <v>https://satepsanone.nesdis.noaa.gov/pub/FIRE/web/HMS/Smoke_Polygons/KML/2021/05/hms_smoke20210519.kml</v>
      </c>
      <c r="G142" s="29" t="str">
        <f t="shared" si="18"/>
        <v>Data</v>
      </c>
      <c r="H142" s="30" t="s">
        <v>37</v>
      </c>
    </row>
    <row r="143" spans="1:13" x14ac:dyDescent="0.25">
      <c r="A143" s="28">
        <f t="shared" si="19"/>
        <v>44336</v>
      </c>
      <c r="B143">
        <f t="shared" si="14"/>
        <v>2021</v>
      </c>
      <c r="C143" t="str">
        <f t="shared" si="15"/>
        <v>05</v>
      </c>
      <c r="D143">
        <f t="shared" si="16"/>
        <v>20</v>
      </c>
      <c r="E143" t="str">
        <f t="shared" si="17"/>
        <v>https://satepsanone.nesdis.noaa.gov/pub/FIRE/web/HMS/Smoke_Polygons/KML/2021/05/hms_smoke20210520.kml</v>
      </c>
      <c r="F143" t="str">
        <f t="shared" si="20"/>
        <v>https://satepsanone.nesdis.noaa.gov/pub/FIRE/web/HMS/Smoke_Polygons/KML/2021/05/hms_smoke20210520.kml</v>
      </c>
      <c r="G143" s="29" t="str">
        <f t="shared" si="18"/>
        <v>Data</v>
      </c>
      <c r="H143" s="30" t="s">
        <v>37</v>
      </c>
    </row>
    <row r="144" spans="1:13" x14ac:dyDescent="0.25">
      <c r="A144" s="28">
        <f t="shared" si="19"/>
        <v>44337</v>
      </c>
      <c r="B144">
        <f t="shared" si="14"/>
        <v>2021</v>
      </c>
      <c r="C144" t="str">
        <f t="shared" si="15"/>
        <v>05</v>
      </c>
      <c r="D144">
        <f t="shared" si="16"/>
        <v>21</v>
      </c>
      <c r="E144" t="str">
        <f t="shared" si="17"/>
        <v>https://satepsanone.nesdis.noaa.gov/pub/FIRE/web/HMS/Smoke_Polygons/KML/2021/05/hms_smoke20210521.kml</v>
      </c>
      <c r="F144" t="str">
        <f t="shared" si="20"/>
        <v>https://satepsanone.nesdis.noaa.gov/pub/FIRE/web/HMS/Smoke_Polygons/KML/2021/05/hms_smoke20210521.kml</v>
      </c>
      <c r="G144" s="29" t="str">
        <f t="shared" si="18"/>
        <v>Data</v>
      </c>
      <c r="H144" s="30" t="s">
        <v>37</v>
      </c>
    </row>
    <row r="145" spans="1:13" x14ac:dyDescent="0.25">
      <c r="A145" s="28">
        <f t="shared" si="19"/>
        <v>44338</v>
      </c>
      <c r="B145">
        <f t="shared" si="14"/>
        <v>2021</v>
      </c>
      <c r="C145" t="str">
        <f t="shared" si="15"/>
        <v>05</v>
      </c>
      <c r="D145">
        <f t="shared" si="16"/>
        <v>22</v>
      </c>
      <c r="E145" t="str">
        <f t="shared" si="17"/>
        <v>https://satepsanone.nesdis.noaa.gov/pub/FIRE/web/HMS/Smoke_Polygons/KML/2021/05/hms_smoke20210522.kml</v>
      </c>
      <c r="F145" t="str">
        <f t="shared" si="20"/>
        <v>https://satepsanone.nesdis.noaa.gov/pub/FIRE/web/HMS/Smoke_Polygons/KML/2021/05/hms_smoke20210522.kml</v>
      </c>
      <c r="G145" s="29" t="str">
        <f t="shared" si="18"/>
        <v>Data</v>
      </c>
      <c r="H145" s="30" t="s">
        <v>37</v>
      </c>
    </row>
    <row r="146" spans="1:13" x14ac:dyDescent="0.25">
      <c r="A146" s="28">
        <f t="shared" si="19"/>
        <v>44339</v>
      </c>
      <c r="B146">
        <f t="shared" si="14"/>
        <v>2021</v>
      </c>
      <c r="C146" t="str">
        <f t="shared" si="15"/>
        <v>05</v>
      </c>
      <c r="D146">
        <f t="shared" si="16"/>
        <v>23</v>
      </c>
      <c r="E146" t="str">
        <f t="shared" si="17"/>
        <v>https://satepsanone.nesdis.noaa.gov/pub/FIRE/web/HMS/Smoke_Polygons/KML/2021/05/hms_smoke20210523.kml</v>
      </c>
      <c r="F146" t="str">
        <f t="shared" si="20"/>
        <v>https://satepsanone.nesdis.noaa.gov/pub/FIRE/web/HMS/Smoke_Polygons/KML/2021/05/hms_smoke20210523.kml</v>
      </c>
      <c r="G146" s="29" t="str">
        <f t="shared" si="18"/>
        <v>Data</v>
      </c>
      <c r="H146" s="30" t="s">
        <v>37</v>
      </c>
    </row>
    <row r="147" spans="1:13" x14ac:dyDescent="0.25">
      <c r="A147" s="28">
        <f t="shared" si="19"/>
        <v>44340</v>
      </c>
      <c r="B147">
        <f t="shared" si="14"/>
        <v>2021</v>
      </c>
      <c r="C147" t="str">
        <f t="shared" si="15"/>
        <v>05</v>
      </c>
      <c r="D147">
        <f t="shared" si="16"/>
        <v>24</v>
      </c>
      <c r="E147" t="str">
        <f t="shared" si="17"/>
        <v>https://satepsanone.nesdis.noaa.gov/pub/FIRE/web/HMS/Smoke_Polygons/KML/2021/05/hms_smoke20210524.kml</v>
      </c>
      <c r="F147" t="str">
        <f t="shared" si="20"/>
        <v>https://satepsanone.nesdis.noaa.gov/pub/FIRE/web/HMS/Smoke_Polygons/KML/2021/05/hms_smoke20210524.kml</v>
      </c>
      <c r="G147" s="29" t="str">
        <f t="shared" si="18"/>
        <v>Data</v>
      </c>
      <c r="H147" s="30" t="s">
        <v>37</v>
      </c>
    </row>
    <row r="148" spans="1:13" x14ac:dyDescent="0.25">
      <c r="A148" s="28">
        <f t="shared" si="19"/>
        <v>44341</v>
      </c>
      <c r="B148">
        <f t="shared" si="14"/>
        <v>2021</v>
      </c>
      <c r="C148" t="str">
        <f t="shared" si="15"/>
        <v>05</v>
      </c>
      <c r="D148">
        <f t="shared" si="16"/>
        <v>25</v>
      </c>
      <c r="E148" t="str">
        <f t="shared" si="17"/>
        <v>https://satepsanone.nesdis.noaa.gov/pub/FIRE/web/HMS/Smoke_Polygons/KML/2021/05/hms_smoke20210525.kml</v>
      </c>
      <c r="F148" t="str">
        <f t="shared" si="20"/>
        <v>https://satepsanone.nesdis.noaa.gov/pub/FIRE/web/HMS/Smoke_Polygons/KML/2021/05/hms_smoke20210525.kml</v>
      </c>
      <c r="G148" s="29" t="str">
        <f t="shared" si="18"/>
        <v>Data</v>
      </c>
      <c r="H148" s="30" t="s">
        <v>37</v>
      </c>
    </row>
    <row r="149" spans="1:13" x14ac:dyDescent="0.25">
      <c r="A149" s="28">
        <f t="shared" si="19"/>
        <v>44342</v>
      </c>
      <c r="B149">
        <f t="shared" si="14"/>
        <v>2021</v>
      </c>
      <c r="C149" t="str">
        <f t="shared" si="15"/>
        <v>05</v>
      </c>
      <c r="D149">
        <f t="shared" si="16"/>
        <v>26</v>
      </c>
      <c r="E149" t="str">
        <f t="shared" si="17"/>
        <v>https://satepsanone.nesdis.noaa.gov/pub/FIRE/web/HMS/Smoke_Polygons/KML/2021/05/hms_smoke20210526.kml</v>
      </c>
      <c r="F149" t="str">
        <f t="shared" si="20"/>
        <v>https://satepsanone.nesdis.noaa.gov/pub/FIRE/web/HMS/Smoke_Polygons/KML/2021/05/hms_smoke20210526.kml</v>
      </c>
      <c r="G149" s="29" t="str">
        <f t="shared" si="18"/>
        <v>Data</v>
      </c>
      <c r="H149" s="30" t="s">
        <v>37</v>
      </c>
    </row>
    <row r="150" spans="1:13" x14ac:dyDescent="0.25">
      <c r="A150" s="28">
        <f t="shared" si="19"/>
        <v>44343</v>
      </c>
      <c r="B150">
        <f t="shared" si="14"/>
        <v>2021</v>
      </c>
      <c r="C150" t="str">
        <f t="shared" si="15"/>
        <v>05</v>
      </c>
      <c r="D150">
        <f t="shared" si="16"/>
        <v>27</v>
      </c>
      <c r="E150" t="str">
        <f t="shared" si="17"/>
        <v>https://satepsanone.nesdis.noaa.gov/pub/FIRE/web/HMS/Smoke_Polygons/KML/2021/05/hms_smoke20210527.kml</v>
      </c>
      <c r="F150" t="str">
        <f t="shared" si="20"/>
        <v>https://satepsanone.nesdis.noaa.gov/pub/FIRE/web/HMS/Smoke_Polygons/KML/2021/05/hms_smoke20210527.kml</v>
      </c>
      <c r="G150" s="29" t="str">
        <f t="shared" si="18"/>
        <v>Data</v>
      </c>
      <c r="H150" s="30" t="s">
        <v>37</v>
      </c>
    </row>
    <row r="151" spans="1:13" x14ac:dyDescent="0.25">
      <c r="A151" s="28">
        <f t="shared" si="19"/>
        <v>44344</v>
      </c>
      <c r="B151">
        <f t="shared" si="14"/>
        <v>2021</v>
      </c>
      <c r="C151" t="str">
        <f t="shared" si="15"/>
        <v>05</v>
      </c>
      <c r="D151">
        <f t="shared" si="16"/>
        <v>28</v>
      </c>
      <c r="E151" t="str">
        <f t="shared" si="17"/>
        <v>https://satepsanone.nesdis.noaa.gov/pub/FIRE/web/HMS/Smoke_Polygons/KML/2021/05/hms_smoke20210528.kml</v>
      </c>
      <c r="F151" t="str">
        <f t="shared" si="20"/>
        <v>https://satepsanone.nesdis.noaa.gov/pub/FIRE/web/HMS/Smoke_Polygons/KML/2021/05/hms_smoke20210528.kml</v>
      </c>
      <c r="G151" s="29" t="str">
        <f t="shared" si="18"/>
        <v>Data</v>
      </c>
      <c r="H151" s="30" t="s">
        <v>37</v>
      </c>
    </row>
    <row r="152" spans="1:13" x14ac:dyDescent="0.25">
      <c r="A152" s="28">
        <f t="shared" si="19"/>
        <v>44345</v>
      </c>
      <c r="B152">
        <f t="shared" si="14"/>
        <v>2021</v>
      </c>
      <c r="C152" t="str">
        <f t="shared" si="15"/>
        <v>05</v>
      </c>
      <c r="D152">
        <f t="shared" si="16"/>
        <v>29</v>
      </c>
      <c r="E152" t="str">
        <f t="shared" si="17"/>
        <v>https://satepsanone.nesdis.noaa.gov/pub/FIRE/web/HMS/Smoke_Polygons/KML/2021/05/hms_smoke20210529.kml</v>
      </c>
      <c r="F152" t="str">
        <f t="shared" si="20"/>
        <v>https://satepsanone.nesdis.noaa.gov/pub/FIRE/web/HMS/Smoke_Polygons/KML/2021/05/hms_smoke20210529.kml</v>
      </c>
      <c r="G152" s="29" t="str">
        <f t="shared" si="18"/>
        <v>Data</v>
      </c>
      <c r="H152" s="30" t="s">
        <v>38</v>
      </c>
      <c r="J152" s="31" t="s">
        <v>37</v>
      </c>
      <c r="K152" s="31" t="s">
        <v>37</v>
      </c>
      <c r="L152" s="31" t="s">
        <v>37</v>
      </c>
      <c r="M152" s="31" t="s">
        <v>37</v>
      </c>
    </row>
    <row r="153" spans="1:13" x14ac:dyDescent="0.25">
      <c r="A153" s="28">
        <f t="shared" si="19"/>
        <v>44346</v>
      </c>
      <c r="B153">
        <f t="shared" si="14"/>
        <v>2021</v>
      </c>
      <c r="C153" t="str">
        <f t="shared" si="15"/>
        <v>05</v>
      </c>
      <c r="D153">
        <f t="shared" si="16"/>
        <v>30</v>
      </c>
      <c r="E153" t="str">
        <f t="shared" si="17"/>
        <v>https://satepsanone.nesdis.noaa.gov/pub/FIRE/web/HMS/Smoke_Polygons/KML/2021/05/hms_smoke20210530.kml</v>
      </c>
      <c r="F153" t="str">
        <f t="shared" si="20"/>
        <v>https://satepsanone.nesdis.noaa.gov/pub/FIRE/web/HMS/Smoke_Polygons/KML/2021/05/hms_smoke20210530.kml</v>
      </c>
      <c r="G153" s="29" t="str">
        <f t="shared" si="18"/>
        <v>Data</v>
      </c>
      <c r="H153" s="30" t="s">
        <v>37</v>
      </c>
    </row>
    <row r="154" spans="1:13" x14ac:dyDescent="0.25">
      <c r="A154" s="28">
        <f t="shared" si="19"/>
        <v>44347</v>
      </c>
      <c r="B154">
        <f t="shared" si="14"/>
        <v>2021</v>
      </c>
      <c r="C154" t="str">
        <f t="shared" si="15"/>
        <v>05</v>
      </c>
      <c r="D154">
        <f t="shared" si="16"/>
        <v>31</v>
      </c>
      <c r="E154" t="str">
        <f t="shared" si="17"/>
        <v>https://satepsanone.nesdis.noaa.gov/pub/FIRE/web/HMS/Smoke_Polygons/KML/2021/05/hms_smoke20210531.kml</v>
      </c>
      <c r="F154" t="str">
        <f t="shared" si="20"/>
        <v>https://satepsanone.nesdis.noaa.gov/pub/FIRE/web/HMS/Smoke_Polygons/KML/2021/05/hms_smoke20210531.kml</v>
      </c>
      <c r="G154" s="29" t="str">
        <f t="shared" si="18"/>
        <v>Data</v>
      </c>
      <c r="H154" s="30" t="s">
        <v>37</v>
      </c>
    </row>
    <row r="155" spans="1:13" x14ac:dyDescent="0.25">
      <c r="A155" s="28">
        <f t="shared" si="19"/>
        <v>44348</v>
      </c>
      <c r="B155">
        <f t="shared" si="14"/>
        <v>2021</v>
      </c>
      <c r="C155" t="str">
        <f t="shared" si="15"/>
        <v>06</v>
      </c>
      <c r="D155" t="str">
        <f t="shared" si="16"/>
        <v>01</v>
      </c>
      <c r="E155" t="str">
        <f t="shared" si="17"/>
        <v>https://satepsanone.nesdis.noaa.gov/pub/FIRE/web/HMS/Smoke_Polygons/KML/2021/06/hms_smoke20210601.kml</v>
      </c>
      <c r="F155" t="str">
        <f t="shared" si="20"/>
        <v>https://satepsanone.nesdis.noaa.gov/pub/FIRE/web/HMS/Smoke_Polygons/KML/2021/06/hms_smoke20210601.kml</v>
      </c>
      <c r="G155" s="29" t="str">
        <f t="shared" si="18"/>
        <v>Data</v>
      </c>
      <c r="H155" s="30" t="s">
        <v>38</v>
      </c>
      <c r="J155" s="31" t="s">
        <v>38</v>
      </c>
      <c r="K155" s="31" t="s">
        <v>38</v>
      </c>
      <c r="L155" s="31" t="s">
        <v>38</v>
      </c>
      <c r="M155" s="31" t="s">
        <v>37</v>
      </c>
    </row>
    <row r="156" spans="1:13" x14ac:dyDescent="0.25">
      <c r="A156" s="28">
        <f t="shared" si="19"/>
        <v>44349</v>
      </c>
      <c r="B156">
        <f t="shared" si="14"/>
        <v>2021</v>
      </c>
      <c r="C156" t="str">
        <f t="shared" si="15"/>
        <v>06</v>
      </c>
      <c r="D156" t="str">
        <f t="shared" si="16"/>
        <v>02</v>
      </c>
      <c r="E156" t="str">
        <f t="shared" si="17"/>
        <v>https://satepsanone.nesdis.noaa.gov/pub/FIRE/web/HMS/Smoke_Polygons/KML/2021/06/hms_smoke20210602.kml</v>
      </c>
      <c r="F156" t="str">
        <f t="shared" si="20"/>
        <v>https://satepsanone.nesdis.noaa.gov/pub/FIRE/web/HMS/Smoke_Polygons/KML/2021/06/hms_smoke20210602.kml</v>
      </c>
      <c r="G156" s="29" t="str">
        <f t="shared" si="18"/>
        <v>Data</v>
      </c>
      <c r="H156" s="30" t="s">
        <v>38</v>
      </c>
      <c r="J156" s="31" t="s">
        <v>38</v>
      </c>
      <c r="K156" s="31" t="s">
        <v>38</v>
      </c>
      <c r="L156" s="31" t="s">
        <v>38</v>
      </c>
      <c r="M156" s="31" t="s">
        <v>38</v>
      </c>
    </row>
    <row r="157" spans="1:13" x14ac:dyDescent="0.25">
      <c r="A157" s="28">
        <f t="shared" si="19"/>
        <v>44350</v>
      </c>
      <c r="B157">
        <f t="shared" si="14"/>
        <v>2021</v>
      </c>
      <c r="C157" t="str">
        <f t="shared" si="15"/>
        <v>06</v>
      </c>
      <c r="D157" t="str">
        <f t="shared" si="16"/>
        <v>03</v>
      </c>
      <c r="E157" t="str">
        <f t="shared" si="17"/>
        <v>https://satepsanone.nesdis.noaa.gov/pub/FIRE/web/HMS/Smoke_Polygons/KML/2021/06/hms_smoke20210603.kml</v>
      </c>
      <c r="F157" t="str">
        <f t="shared" si="20"/>
        <v>https://satepsanone.nesdis.noaa.gov/pub/FIRE/web/HMS/Smoke_Polygons/KML/2021/06/hms_smoke20210603.kml</v>
      </c>
      <c r="G157" s="29" t="str">
        <f t="shared" si="18"/>
        <v>Data</v>
      </c>
      <c r="H157" s="30" t="s">
        <v>37</v>
      </c>
    </row>
    <row r="158" spans="1:13" x14ac:dyDescent="0.25">
      <c r="A158" s="28">
        <f t="shared" si="19"/>
        <v>44351</v>
      </c>
      <c r="B158">
        <f t="shared" si="14"/>
        <v>2021</v>
      </c>
      <c r="C158" t="str">
        <f t="shared" si="15"/>
        <v>06</v>
      </c>
      <c r="D158" t="str">
        <f t="shared" si="16"/>
        <v>04</v>
      </c>
      <c r="E158" t="str">
        <f t="shared" si="17"/>
        <v>https://satepsanone.nesdis.noaa.gov/pub/FIRE/web/HMS/Smoke_Polygons/KML/2021/06/hms_smoke20210604.kml</v>
      </c>
      <c r="F158" t="str">
        <f t="shared" si="20"/>
        <v>https://satepsanone.nesdis.noaa.gov/pub/FIRE/web/HMS/Smoke_Polygons/KML/2021/06/hms_smoke20210604.kml</v>
      </c>
      <c r="G158" s="29" t="str">
        <f t="shared" si="18"/>
        <v>Data</v>
      </c>
      <c r="H158" s="30" t="s">
        <v>38</v>
      </c>
      <c r="J158" s="31" t="s">
        <v>38</v>
      </c>
      <c r="K158" s="31" t="s">
        <v>38</v>
      </c>
      <c r="L158" s="31" t="s">
        <v>38</v>
      </c>
      <c r="M158" s="31" t="s">
        <v>38</v>
      </c>
    </row>
    <row r="159" spans="1:13" x14ac:dyDescent="0.25">
      <c r="A159" s="28">
        <f t="shared" si="19"/>
        <v>44352</v>
      </c>
      <c r="B159">
        <f t="shared" si="14"/>
        <v>2021</v>
      </c>
      <c r="C159" t="str">
        <f t="shared" si="15"/>
        <v>06</v>
      </c>
      <c r="D159" t="str">
        <f t="shared" si="16"/>
        <v>05</v>
      </c>
      <c r="E159" t="str">
        <f t="shared" si="17"/>
        <v>https://satepsanone.nesdis.noaa.gov/pub/FIRE/web/HMS/Smoke_Polygons/KML/2021/06/hms_smoke20210605.kml</v>
      </c>
      <c r="F159" t="str">
        <f t="shared" si="20"/>
        <v>https://satepsanone.nesdis.noaa.gov/pub/FIRE/web/HMS/Smoke_Polygons/KML/2021/06/hms_smoke20210605.kml</v>
      </c>
      <c r="G159" s="29" t="str">
        <f t="shared" si="18"/>
        <v>Data</v>
      </c>
      <c r="H159" s="30" t="s">
        <v>37</v>
      </c>
    </row>
    <row r="160" spans="1:13" x14ac:dyDescent="0.25">
      <c r="A160" s="28">
        <f t="shared" si="19"/>
        <v>44353</v>
      </c>
      <c r="B160">
        <f t="shared" si="14"/>
        <v>2021</v>
      </c>
      <c r="C160" t="str">
        <f t="shared" si="15"/>
        <v>06</v>
      </c>
      <c r="D160" t="str">
        <f t="shared" si="16"/>
        <v>06</v>
      </c>
      <c r="E160" t="str">
        <f t="shared" si="17"/>
        <v>https://satepsanone.nesdis.noaa.gov/pub/FIRE/web/HMS/Smoke_Polygons/KML/2021/06/hms_smoke20210606.kml</v>
      </c>
      <c r="F160" t="str">
        <f t="shared" si="20"/>
        <v>https://satepsanone.nesdis.noaa.gov/pub/FIRE/web/HMS/Smoke_Polygons/KML/2021/06/hms_smoke20210606.kml</v>
      </c>
      <c r="G160" s="29" t="str">
        <f t="shared" si="18"/>
        <v>Data</v>
      </c>
      <c r="H160" s="30" t="s">
        <v>37</v>
      </c>
    </row>
    <row r="161" spans="1:13" x14ac:dyDescent="0.25">
      <c r="A161" s="28">
        <f t="shared" si="19"/>
        <v>44354</v>
      </c>
      <c r="B161">
        <f t="shared" si="14"/>
        <v>2021</v>
      </c>
      <c r="C161" t="str">
        <f t="shared" si="15"/>
        <v>06</v>
      </c>
      <c r="D161" t="str">
        <f t="shared" si="16"/>
        <v>07</v>
      </c>
      <c r="E161" t="str">
        <f t="shared" si="17"/>
        <v>https://satepsanone.nesdis.noaa.gov/pub/FIRE/web/HMS/Smoke_Polygons/KML/2021/06/hms_smoke20210607.kml</v>
      </c>
      <c r="F161" t="str">
        <f t="shared" si="20"/>
        <v>https://satepsanone.nesdis.noaa.gov/pub/FIRE/web/HMS/Smoke_Polygons/KML/2021/06/hms_smoke20210607.kml</v>
      </c>
      <c r="G161" s="29" t="str">
        <f t="shared" si="18"/>
        <v>Data</v>
      </c>
      <c r="H161" s="30" t="s">
        <v>38</v>
      </c>
      <c r="J161" s="31" t="s">
        <v>38</v>
      </c>
      <c r="K161" s="31" t="s">
        <v>38</v>
      </c>
      <c r="L161" s="31" t="s">
        <v>37</v>
      </c>
      <c r="M161" s="31" t="s">
        <v>38</v>
      </c>
    </row>
    <row r="162" spans="1:13" x14ac:dyDescent="0.25">
      <c r="A162" s="28">
        <f t="shared" si="19"/>
        <v>44355</v>
      </c>
      <c r="B162">
        <f t="shared" si="14"/>
        <v>2021</v>
      </c>
      <c r="C162" t="str">
        <f t="shared" si="15"/>
        <v>06</v>
      </c>
      <c r="D162" t="str">
        <f t="shared" si="16"/>
        <v>08</v>
      </c>
      <c r="E162" t="str">
        <f t="shared" si="17"/>
        <v>https://satepsanone.nesdis.noaa.gov/pub/FIRE/web/HMS/Smoke_Polygons/KML/2021/06/hms_smoke20210608.kml</v>
      </c>
      <c r="F162" t="str">
        <f t="shared" si="20"/>
        <v>https://satepsanone.nesdis.noaa.gov/pub/FIRE/web/HMS/Smoke_Polygons/KML/2021/06/hms_smoke20210608.kml</v>
      </c>
      <c r="G162" s="29" t="str">
        <f t="shared" si="18"/>
        <v>Data</v>
      </c>
      <c r="H162" s="30" t="s">
        <v>38</v>
      </c>
      <c r="J162" s="31" t="s">
        <v>38</v>
      </c>
      <c r="K162" s="31" t="s">
        <v>38</v>
      </c>
      <c r="L162" s="31" t="s">
        <v>37</v>
      </c>
      <c r="M162" s="31" t="s">
        <v>38</v>
      </c>
    </row>
    <row r="163" spans="1:13" x14ac:dyDescent="0.25">
      <c r="A163" s="28">
        <f t="shared" si="19"/>
        <v>44356</v>
      </c>
      <c r="B163">
        <f t="shared" si="14"/>
        <v>2021</v>
      </c>
      <c r="C163" t="str">
        <f t="shared" si="15"/>
        <v>06</v>
      </c>
      <c r="D163" t="str">
        <f t="shared" si="16"/>
        <v>09</v>
      </c>
      <c r="E163" t="str">
        <f t="shared" si="17"/>
        <v>https://satepsanone.nesdis.noaa.gov/pub/FIRE/web/HMS/Smoke_Polygons/KML/2021/06/hms_smoke20210609.kml</v>
      </c>
      <c r="F163" t="str">
        <f t="shared" si="20"/>
        <v>https://satepsanone.nesdis.noaa.gov/pub/FIRE/web/HMS/Smoke_Polygons/KML/2021/06/hms_smoke20210609.kml</v>
      </c>
      <c r="G163" s="29" t="str">
        <f t="shared" si="18"/>
        <v>Data</v>
      </c>
      <c r="H163" s="30" t="s">
        <v>38</v>
      </c>
      <c r="J163" s="31" t="s">
        <v>38</v>
      </c>
      <c r="K163" s="31" t="s">
        <v>38</v>
      </c>
      <c r="L163" s="31" t="s">
        <v>38</v>
      </c>
      <c r="M163" s="31" t="s">
        <v>38</v>
      </c>
    </row>
    <row r="164" spans="1:13" x14ac:dyDescent="0.25">
      <c r="A164" s="28">
        <f t="shared" si="19"/>
        <v>44357</v>
      </c>
      <c r="B164">
        <f t="shared" si="14"/>
        <v>2021</v>
      </c>
      <c r="C164" t="str">
        <f t="shared" si="15"/>
        <v>06</v>
      </c>
      <c r="D164">
        <f t="shared" si="16"/>
        <v>10</v>
      </c>
      <c r="E164" t="str">
        <f t="shared" si="17"/>
        <v>https://satepsanone.nesdis.noaa.gov/pub/FIRE/web/HMS/Smoke_Polygons/KML/2021/06/hms_smoke20210610.kml</v>
      </c>
      <c r="F164" t="str">
        <f t="shared" si="20"/>
        <v>https://satepsanone.nesdis.noaa.gov/pub/FIRE/web/HMS/Smoke_Polygons/KML/2021/06/hms_smoke20210610.kml</v>
      </c>
      <c r="G164" s="29" t="str">
        <f t="shared" si="18"/>
        <v>Data</v>
      </c>
      <c r="H164" s="30" t="s">
        <v>38</v>
      </c>
      <c r="J164" s="31" t="s">
        <v>38</v>
      </c>
      <c r="K164" s="31" t="s">
        <v>38</v>
      </c>
      <c r="L164" s="31" t="s">
        <v>38</v>
      </c>
      <c r="M164" s="31" t="s">
        <v>38</v>
      </c>
    </row>
    <row r="165" spans="1:13" x14ac:dyDescent="0.25">
      <c r="A165" s="28">
        <f t="shared" si="19"/>
        <v>44358</v>
      </c>
      <c r="B165">
        <f t="shared" si="14"/>
        <v>2021</v>
      </c>
      <c r="C165" t="str">
        <f t="shared" si="15"/>
        <v>06</v>
      </c>
      <c r="D165">
        <f t="shared" si="16"/>
        <v>11</v>
      </c>
      <c r="E165" t="str">
        <f t="shared" si="17"/>
        <v>https://satepsanone.nesdis.noaa.gov/pub/FIRE/web/HMS/Smoke_Polygons/KML/2021/06/hms_smoke20210611.kml</v>
      </c>
      <c r="F165" t="str">
        <f t="shared" si="20"/>
        <v>https://satepsanone.nesdis.noaa.gov/pub/FIRE/web/HMS/Smoke_Polygons/KML/2021/06/hms_smoke20210611.kml</v>
      </c>
      <c r="G165" s="29" t="str">
        <f t="shared" si="18"/>
        <v>Data</v>
      </c>
      <c r="H165" s="30" t="s">
        <v>38</v>
      </c>
      <c r="J165" s="31" t="s">
        <v>38</v>
      </c>
      <c r="K165" s="31" t="s">
        <v>38</v>
      </c>
      <c r="L165" s="31" t="s">
        <v>38</v>
      </c>
      <c r="M165" s="31" t="s">
        <v>38</v>
      </c>
    </row>
    <row r="166" spans="1:13" x14ac:dyDescent="0.25">
      <c r="A166" s="28">
        <f t="shared" si="19"/>
        <v>44359</v>
      </c>
      <c r="B166">
        <f t="shared" si="14"/>
        <v>2021</v>
      </c>
      <c r="C166" t="str">
        <f t="shared" si="15"/>
        <v>06</v>
      </c>
      <c r="D166">
        <f t="shared" si="16"/>
        <v>12</v>
      </c>
      <c r="E166" t="str">
        <f t="shared" si="17"/>
        <v>https://satepsanone.nesdis.noaa.gov/pub/FIRE/web/HMS/Smoke_Polygons/KML/2021/06/hms_smoke20210612.kml</v>
      </c>
      <c r="F166" t="str">
        <f t="shared" si="20"/>
        <v>https://satepsanone.nesdis.noaa.gov/pub/FIRE/web/HMS/Smoke_Polygons/KML/2021/06/hms_smoke20210612.kml</v>
      </c>
      <c r="G166" s="29" t="str">
        <f t="shared" si="18"/>
        <v>Data</v>
      </c>
      <c r="H166" s="30" t="s">
        <v>38</v>
      </c>
      <c r="J166" s="31" t="s">
        <v>38</v>
      </c>
      <c r="K166" s="31" t="s">
        <v>38</v>
      </c>
      <c r="L166" s="31" t="s">
        <v>38</v>
      </c>
      <c r="M166" s="31" t="s">
        <v>38</v>
      </c>
    </row>
    <row r="167" spans="1:13" x14ac:dyDescent="0.25">
      <c r="A167" s="28">
        <f t="shared" si="19"/>
        <v>44360</v>
      </c>
      <c r="B167">
        <f t="shared" si="14"/>
        <v>2021</v>
      </c>
      <c r="C167" t="str">
        <f t="shared" si="15"/>
        <v>06</v>
      </c>
      <c r="D167">
        <f t="shared" si="16"/>
        <v>13</v>
      </c>
      <c r="E167" t="str">
        <f t="shared" si="17"/>
        <v>https://satepsanone.nesdis.noaa.gov/pub/FIRE/web/HMS/Smoke_Polygons/KML/2021/06/hms_smoke20210613.kml</v>
      </c>
      <c r="F167" t="str">
        <f t="shared" si="20"/>
        <v>https://satepsanone.nesdis.noaa.gov/pub/FIRE/web/HMS/Smoke_Polygons/KML/2021/06/hms_smoke20210613.kml</v>
      </c>
      <c r="G167" s="29" t="str">
        <f t="shared" si="18"/>
        <v>Data</v>
      </c>
      <c r="H167" s="30" t="s">
        <v>38</v>
      </c>
      <c r="J167" s="31" t="s">
        <v>37</v>
      </c>
      <c r="K167" s="31" t="s">
        <v>37</v>
      </c>
      <c r="L167" s="31" t="s">
        <v>37</v>
      </c>
      <c r="M167" s="31" t="s">
        <v>37</v>
      </c>
    </row>
    <row r="168" spans="1:13" x14ac:dyDescent="0.25">
      <c r="A168" s="28">
        <f t="shared" si="19"/>
        <v>44361</v>
      </c>
      <c r="B168">
        <f t="shared" si="14"/>
        <v>2021</v>
      </c>
      <c r="C168" t="str">
        <f t="shared" si="15"/>
        <v>06</v>
      </c>
      <c r="D168">
        <f t="shared" si="16"/>
        <v>14</v>
      </c>
      <c r="E168" t="str">
        <f t="shared" si="17"/>
        <v>https://satepsanone.nesdis.noaa.gov/pub/FIRE/web/HMS/Smoke_Polygons/KML/2021/06/hms_smoke20210614.kml</v>
      </c>
      <c r="F168" t="str">
        <f t="shared" si="20"/>
        <v>https://satepsanone.nesdis.noaa.gov/pub/FIRE/web/HMS/Smoke_Polygons/KML/2021/06/hms_smoke20210614.kml</v>
      </c>
      <c r="G168" s="29" t="str">
        <f t="shared" si="18"/>
        <v>Data</v>
      </c>
      <c r="H168" s="30" t="s">
        <v>38</v>
      </c>
      <c r="J168" s="31" t="s">
        <v>38</v>
      </c>
      <c r="K168" s="31" t="s">
        <v>38</v>
      </c>
      <c r="L168" s="31" t="s">
        <v>38</v>
      </c>
      <c r="M168" s="31" t="s">
        <v>38</v>
      </c>
    </row>
    <row r="169" spans="1:13" x14ac:dyDescent="0.25">
      <c r="A169" s="28">
        <f t="shared" si="19"/>
        <v>44362</v>
      </c>
      <c r="B169">
        <f t="shared" si="14"/>
        <v>2021</v>
      </c>
      <c r="C169" t="str">
        <f t="shared" si="15"/>
        <v>06</v>
      </c>
      <c r="D169">
        <f t="shared" si="16"/>
        <v>15</v>
      </c>
      <c r="E169" t="str">
        <f t="shared" si="17"/>
        <v>https://satepsanone.nesdis.noaa.gov/pub/FIRE/web/HMS/Smoke_Polygons/KML/2021/06/hms_smoke20210615.kml</v>
      </c>
      <c r="F169" t="str">
        <f t="shared" si="20"/>
        <v>https://satepsanone.nesdis.noaa.gov/pub/FIRE/web/HMS/Smoke_Polygons/KML/2021/06/hms_smoke20210615.kml</v>
      </c>
      <c r="G169" s="29" t="str">
        <f t="shared" si="18"/>
        <v>Data</v>
      </c>
      <c r="H169" s="30" t="s">
        <v>38</v>
      </c>
      <c r="J169" s="31" t="s">
        <v>37</v>
      </c>
      <c r="K169" s="31" t="s">
        <v>37</v>
      </c>
      <c r="L169" s="31" t="s">
        <v>37</v>
      </c>
      <c r="M169" s="31" t="s">
        <v>37</v>
      </c>
    </row>
    <row r="170" spans="1:13" x14ac:dyDescent="0.25">
      <c r="A170" s="28">
        <f t="shared" si="19"/>
        <v>44363</v>
      </c>
      <c r="B170">
        <f t="shared" si="14"/>
        <v>2021</v>
      </c>
      <c r="C170" t="str">
        <f t="shared" si="15"/>
        <v>06</v>
      </c>
      <c r="D170">
        <f t="shared" si="16"/>
        <v>16</v>
      </c>
      <c r="E170" t="str">
        <f t="shared" si="17"/>
        <v>https://satepsanone.nesdis.noaa.gov/pub/FIRE/web/HMS/Smoke_Polygons/KML/2021/06/hms_smoke20210616.kml</v>
      </c>
      <c r="F170" t="str">
        <f t="shared" si="20"/>
        <v>https://satepsanone.nesdis.noaa.gov/pub/FIRE/web/HMS/Smoke_Polygons/KML/2021/06/hms_smoke20210616.kml</v>
      </c>
      <c r="G170" s="29" t="str">
        <f t="shared" si="18"/>
        <v>Data</v>
      </c>
      <c r="H170" s="30" t="s">
        <v>38</v>
      </c>
      <c r="J170" s="31" t="s">
        <v>37</v>
      </c>
      <c r="K170" s="31" t="s">
        <v>38</v>
      </c>
      <c r="L170" s="31" t="s">
        <v>37</v>
      </c>
      <c r="M170" s="31" t="s">
        <v>38</v>
      </c>
    </row>
    <row r="171" spans="1:13" x14ac:dyDescent="0.25">
      <c r="A171" s="28">
        <f t="shared" si="19"/>
        <v>44364</v>
      </c>
      <c r="B171">
        <f t="shared" si="14"/>
        <v>2021</v>
      </c>
      <c r="C171" t="str">
        <f t="shared" si="15"/>
        <v>06</v>
      </c>
      <c r="D171">
        <f t="shared" si="16"/>
        <v>17</v>
      </c>
      <c r="E171" t="str">
        <f t="shared" si="17"/>
        <v>https://satepsanone.nesdis.noaa.gov/pub/FIRE/web/HMS/Smoke_Polygons/KML/2021/06/hms_smoke20210617.kml</v>
      </c>
      <c r="F171" t="str">
        <f t="shared" si="20"/>
        <v>https://satepsanone.nesdis.noaa.gov/pub/FIRE/web/HMS/Smoke_Polygons/KML/2021/06/hms_smoke20210617.kml</v>
      </c>
      <c r="G171" s="29" t="str">
        <f t="shared" si="18"/>
        <v>Data</v>
      </c>
      <c r="H171" s="30" t="s">
        <v>38</v>
      </c>
      <c r="J171" s="31" t="s">
        <v>38</v>
      </c>
      <c r="K171" s="31" t="s">
        <v>38</v>
      </c>
      <c r="L171" s="31" t="s">
        <v>38</v>
      </c>
      <c r="M171" s="31" t="s">
        <v>38</v>
      </c>
    </row>
    <row r="172" spans="1:13" x14ac:dyDescent="0.25">
      <c r="A172" s="28">
        <f t="shared" si="19"/>
        <v>44365</v>
      </c>
      <c r="B172">
        <f t="shared" si="14"/>
        <v>2021</v>
      </c>
      <c r="C172" t="str">
        <f t="shared" si="15"/>
        <v>06</v>
      </c>
      <c r="D172">
        <f t="shared" si="16"/>
        <v>18</v>
      </c>
      <c r="E172" t="str">
        <f t="shared" si="17"/>
        <v>https://satepsanone.nesdis.noaa.gov/pub/FIRE/web/HMS/Smoke_Polygons/KML/2021/06/hms_smoke20210618.kml</v>
      </c>
      <c r="F172" t="str">
        <f t="shared" si="20"/>
        <v>https://satepsanone.nesdis.noaa.gov/pub/FIRE/web/HMS/Smoke_Polygons/KML/2021/06/hms_smoke20210618.kml</v>
      </c>
      <c r="G172" s="29" t="str">
        <f t="shared" si="18"/>
        <v>Data</v>
      </c>
      <c r="H172" s="30" t="s">
        <v>38</v>
      </c>
      <c r="J172" s="31" t="s">
        <v>38</v>
      </c>
      <c r="K172" s="31" t="s">
        <v>38</v>
      </c>
      <c r="L172" s="31" t="s">
        <v>38</v>
      </c>
      <c r="M172" s="31" t="s">
        <v>38</v>
      </c>
    </row>
    <row r="173" spans="1:13" x14ac:dyDescent="0.25">
      <c r="A173" s="28">
        <f t="shared" si="19"/>
        <v>44366</v>
      </c>
      <c r="B173">
        <f t="shared" si="14"/>
        <v>2021</v>
      </c>
      <c r="C173" t="str">
        <f t="shared" si="15"/>
        <v>06</v>
      </c>
      <c r="D173">
        <f t="shared" si="16"/>
        <v>19</v>
      </c>
      <c r="E173" t="str">
        <f t="shared" si="17"/>
        <v>https://satepsanone.nesdis.noaa.gov/pub/FIRE/web/HMS/Smoke_Polygons/KML/2021/06/hms_smoke20210619.kml</v>
      </c>
      <c r="F173" t="str">
        <f t="shared" si="20"/>
        <v>https://satepsanone.nesdis.noaa.gov/pub/FIRE/web/HMS/Smoke_Polygons/KML/2021/06/hms_smoke20210619.kml</v>
      </c>
      <c r="G173" s="29" t="str">
        <f t="shared" si="18"/>
        <v>Data</v>
      </c>
      <c r="H173" s="30" t="s">
        <v>38</v>
      </c>
      <c r="J173" s="31" t="s">
        <v>38</v>
      </c>
      <c r="K173" s="31" t="s">
        <v>38</v>
      </c>
      <c r="L173" s="31" t="s">
        <v>38</v>
      </c>
      <c r="M173" s="31" t="s">
        <v>38</v>
      </c>
    </row>
    <row r="174" spans="1:13" x14ac:dyDescent="0.25">
      <c r="A174" s="28">
        <f t="shared" si="19"/>
        <v>44367</v>
      </c>
      <c r="B174">
        <f t="shared" si="14"/>
        <v>2021</v>
      </c>
      <c r="C174" t="str">
        <f t="shared" si="15"/>
        <v>06</v>
      </c>
      <c r="D174">
        <f t="shared" si="16"/>
        <v>20</v>
      </c>
      <c r="E174" t="str">
        <f t="shared" si="17"/>
        <v>https://satepsanone.nesdis.noaa.gov/pub/FIRE/web/HMS/Smoke_Polygons/KML/2021/06/hms_smoke20210620.kml</v>
      </c>
      <c r="F174" t="str">
        <f t="shared" si="20"/>
        <v>https://satepsanone.nesdis.noaa.gov/pub/FIRE/web/HMS/Smoke_Polygons/KML/2021/06/hms_smoke20210620.kml</v>
      </c>
      <c r="G174" s="29" t="str">
        <f t="shared" si="18"/>
        <v>Data</v>
      </c>
      <c r="H174" s="30" t="s">
        <v>38</v>
      </c>
      <c r="J174" s="31" t="s">
        <v>38</v>
      </c>
      <c r="K174" s="31" t="s">
        <v>38</v>
      </c>
      <c r="L174" s="31" t="s">
        <v>38</v>
      </c>
      <c r="M174" s="31" t="s">
        <v>38</v>
      </c>
    </row>
    <row r="175" spans="1:13" x14ac:dyDescent="0.25">
      <c r="A175" s="28">
        <f t="shared" si="19"/>
        <v>44368</v>
      </c>
      <c r="B175">
        <f t="shared" si="14"/>
        <v>2021</v>
      </c>
      <c r="C175" t="str">
        <f t="shared" si="15"/>
        <v>06</v>
      </c>
      <c r="D175">
        <f t="shared" si="16"/>
        <v>21</v>
      </c>
      <c r="E175" t="str">
        <f t="shared" si="17"/>
        <v>https://satepsanone.nesdis.noaa.gov/pub/FIRE/web/HMS/Smoke_Polygons/KML/2021/06/hms_smoke20210621.kml</v>
      </c>
      <c r="F175" t="str">
        <f t="shared" si="20"/>
        <v>https://satepsanone.nesdis.noaa.gov/pub/FIRE/web/HMS/Smoke_Polygons/KML/2021/06/hms_smoke20210621.kml</v>
      </c>
      <c r="G175" s="29" t="str">
        <f t="shared" si="18"/>
        <v>Data</v>
      </c>
      <c r="H175" s="30" t="s">
        <v>37</v>
      </c>
    </row>
    <row r="176" spans="1:13" x14ac:dyDescent="0.25">
      <c r="A176" s="28">
        <f t="shared" si="19"/>
        <v>44369</v>
      </c>
      <c r="B176">
        <f t="shared" si="14"/>
        <v>2021</v>
      </c>
      <c r="C176" t="str">
        <f t="shared" si="15"/>
        <v>06</v>
      </c>
      <c r="D176">
        <f t="shared" si="16"/>
        <v>22</v>
      </c>
      <c r="E176" t="str">
        <f t="shared" si="17"/>
        <v>https://satepsanone.nesdis.noaa.gov/pub/FIRE/web/HMS/Smoke_Polygons/KML/2021/06/hms_smoke20210622.kml</v>
      </c>
      <c r="F176" t="str">
        <f t="shared" si="20"/>
        <v>https://satepsanone.nesdis.noaa.gov/pub/FIRE/web/HMS/Smoke_Polygons/KML/2021/06/hms_smoke20210622.kml</v>
      </c>
      <c r="G176" s="29" t="str">
        <f t="shared" si="18"/>
        <v>Data</v>
      </c>
      <c r="H176" s="30" t="s">
        <v>38</v>
      </c>
      <c r="J176" s="31" t="s">
        <v>38</v>
      </c>
      <c r="K176" s="31" t="s">
        <v>38</v>
      </c>
      <c r="L176" s="31" t="s">
        <v>38</v>
      </c>
      <c r="M176" s="31" t="s">
        <v>38</v>
      </c>
    </row>
    <row r="177" spans="1:13" x14ac:dyDescent="0.25">
      <c r="A177" s="28">
        <f t="shared" si="19"/>
        <v>44370</v>
      </c>
      <c r="B177">
        <f t="shared" si="14"/>
        <v>2021</v>
      </c>
      <c r="C177" t="str">
        <f t="shared" si="15"/>
        <v>06</v>
      </c>
      <c r="D177">
        <f t="shared" si="16"/>
        <v>23</v>
      </c>
      <c r="E177" t="str">
        <f t="shared" si="17"/>
        <v>https://satepsanone.nesdis.noaa.gov/pub/FIRE/web/HMS/Smoke_Polygons/KML/2021/06/hms_smoke20210623.kml</v>
      </c>
      <c r="F177" t="str">
        <f t="shared" si="20"/>
        <v>https://satepsanone.nesdis.noaa.gov/pub/FIRE/web/HMS/Smoke_Polygons/KML/2021/06/hms_smoke20210623.kml</v>
      </c>
      <c r="G177" s="29" t="str">
        <f t="shared" si="18"/>
        <v>Data</v>
      </c>
      <c r="H177" s="30" t="s">
        <v>38</v>
      </c>
      <c r="J177" s="31" t="s">
        <v>38</v>
      </c>
      <c r="K177" s="31" t="s">
        <v>38</v>
      </c>
      <c r="L177" s="31" t="s">
        <v>38</v>
      </c>
      <c r="M177" s="31" t="s">
        <v>38</v>
      </c>
    </row>
    <row r="178" spans="1:13" x14ac:dyDescent="0.25">
      <c r="A178" s="28">
        <f t="shared" si="19"/>
        <v>44371</v>
      </c>
      <c r="B178">
        <f t="shared" si="14"/>
        <v>2021</v>
      </c>
      <c r="C178" t="str">
        <f t="shared" si="15"/>
        <v>06</v>
      </c>
      <c r="D178">
        <f t="shared" si="16"/>
        <v>24</v>
      </c>
      <c r="E178" t="str">
        <f t="shared" si="17"/>
        <v>https://satepsanone.nesdis.noaa.gov/pub/FIRE/web/HMS/Smoke_Polygons/KML/2021/06/hms_smoke20210624.kml</v>
      </c>
      <c r="F178" t="str">
        <f t="shared" si="20"/>
        <v>https://satepsanone.nesdis.noaa.gov/pub/FIRE/web/HMS/Smoke_Polygons/KML/2021/06/hms_smoke20210624.kml</v>
      </c>
      <c r="G178" s="29" t="str">
        <f t="shared" si="18"/>
        <v>Data</v>
      </c>
      <c r="H178" s="30" t="s">
        <v>38</v>
      </c>
      <c r="J178" s="31" t="s">
        <v>37</v>
      </c>
      <c r="K178" s="31" t="s">
        <v>37</v>
      </c>
      <c r="L178" s="31" t="s">
        <v>37</v>
      </c>
      <c r="M178" s="31" t="s">
        <v>37</v>
      </c>
    </row>
    <row r="179" spans="1:13" x14ac:dyDescent="0.25">
      <c r="A179" s="28">
        <f t="shared" si="19"/>
        <v>44372</v>
      </c>
      <c r="B179">
        <f t="shared" si="14"/>
        <v>2021</v>
      </c>
      <c r="C179" t="str">
        <f t="shared" si="15"/>
        <v>06</v>
      </c>
      <c r="D179">
        <f t="shared" si="16"/>
        <v>25</v>
      </c>
      <c r="E179" t="str">
        <f t="shared" si="17"/>
        <v>https://satepsanone.nesdis.noaa.gov/pub/FIRE/web/HMS/Smoke_Polygons/KML/2021/06/hms_smoke20210625.kml</v>
      </c>
      <c r="F179" t="str">
        <f t="shared" si="20"/>
        <v>https://satepsanone.nesdis.noaa.gov/pub/FIRE/web/HMS/Smoke_Polygons/KML/2021/06/hms_smoke20210625.kml</v>
      </c>
      <c r="G179" s="29" t="str">
        <f t="shared" si="18"/>
        <v>Data</v>
      </c>
      <c r="H179" s="30" t="s">
        <v>38</v>
      </c>
      <c r="J179" s="31" t="s">
        <v>37</v>
      </c>
      <c r="K179" s="31" t="s">
        <v>38</v>
      </c>
      <c r="L179" s="31" t="s">
        <v>38</v>
      </c>
      <c r="M179" s="31" t="s">
        <v>38</v>
      </c>
    </row>
    <row r="180" spans="1:13" x14ac:dyDescent="0.25">
      <c r="A180" s="28">
        <f t="shared" si="19"/>
        <v>44373</v>
      </c>
      <c r="B180">
        <f t="shared" si="14"/>
        <v>2021</v>
      </c>
      <c r="C180" t="str">
        <f t="shared" si="15"/>
        <v>06</v>
      </c>
      <c r="D180">
        <f t="shared" si="16"/>
        <v>26</v>
      </c>
      <c r="E180" t="str">
        <f t="shared" si="17"/>
        <v>https://satepsanone.nesdis.noaa.gov/pub/FIRE/web/HMS/Smoke_Polygons/KML/2021/06/hms_smoke20210626.kml</v>
      </c>
      <c r="F180" t="str">
        <f t="shared" si="20"/>
        <v>https://satepsanone.nesdis.noaa.gov/pub/FIRE/web/HMS/Smoke_Polygons/KML/2021/06/hms_smoke20210626.kml</v>
      </c>
      <c r="G180" s="29" t="str">
        <f t="shared" si="18"/>
        <v>Data</v>
      </c>
      <c r="H180" s="30" t="s">
        <v>37</v>
      </c>
    </row>
    <row r="181" spans="1:13" x14ac:dyDescent="0.25">
      <c r="A181" s="28">
        <f t="shared" si="19"/>
        <v>44374</v>
      </c>
      <c r="B181">
        <f t="shared" si="14"/>
        <v>2021</v>
      </c>
      <c r="C181" t="str">
        <f t="shared" si="15"/>
        <v>06</v>
      </c>
      <c r="D181">
        <f t="shared" si="16"/>
        <v>27</v>
      </c>
      <c r="E181" t="str">
        <f t="shared" si="17"/>
        <v>https://satepsanone.nesdis.noaa.gov/pub/FIRE/web/HMS/Smoke_Polygons/KML/2021/06/hms_smoke20210627.kml</v>
      </c>
      <c r="F181" t="str">
        <f t="shared" si="20"/>
        <v>https://satepsanone.nesdis.noaa.gov/pub/FIRE/web/HMS/Smoke_Polygons/KML/2021/06/hms_smoke20210627.kml</v>
      </c>
      <c r="G181" s="29" t="str">
        <f t="shared" si="18"/>
        <v>Data</v>
      </c>
      <c r="H181" s="30" t="s">
        <v>37</v>
      </c>
    </row>
    <row r="182" spans="1:13" x14ac:dyDescent="0.25">
      <c r="A182" s="28">
        <f t="shared" si="19"/>
        <v>44375</v>
      </c>
      <c r="B182">
        <f t="shared" si="14"/>
        <v>2021</v>
      </c>
      <c r="C182" t="str">
        <f t="shared" si="15"/>
        <v>06</v>
      </c>
      <c r="D182">
        <f t="shared" si="16"/>
        <v>28</v>
      </c>
      <c r="E182" t="str">
        <f t="shared" si="17"/>
        <v>https://satepsanone.nesdis.noaa.gov/pub/FIRE/web/HMS/Smoke_Polygons/KML/2021/06/hms_smoke20210628.kml</v>
      </c>
      <c r="F182" t="str">
        <f t="shared" si="20"/>
        <v>https://satepsanone.nesdis.noaa.gov/pub/FIRE/web/HMS/Smoke_Polygons/KML/2021/06/hms_smoke20210628.kml</v>
      </c>
      <c r="G182" s="29" t="str">
        <f t="shared" si="18"/>
        <v>Data</v>
      </c>
      <c r="H182" s="30" t="s">
        <v>37</v>
      </c>
    </row>
    <row r="183" spans="1:13" x14ac:dyDescent="0.25">
      <c r="A183" s="28">
        <f t="shared" si="19"/>
        <v>44376</v>
      </c>
      <c r="B183">
        <f t="shared" si="14"/>
        <v>2021</v>
      </c>
      <c r="C183" t="str">
        <f t="shared" si="15"/>
        <v>06</v>
      </c>
      <c r="D183">
        <f t="shared" si="16"/>
        <v>29</v>
      </c>
      <c r="E183" t="str">
        <f t="shared" si="17"/>
        <v>https://satepsanone.nesdis.noaa.gov/pub/FIRE/web/HMS/Smoke_Polygons/KML/2021/06/hms_smoke20210629.kml</v>
      </c>
      <c r="F183" t="str">
        <f t="shared" si="20"/>
        <v>https://satepsanone.nesdis.noaa.gov/pub/FIRE/web/HMS/Smoke_Polygons/KML/2021/06/hms_smoke20210629.kml</v>
      </c>
      <c r="G183" s="29" t="str">
        <f t="shared" si="18"/>
        <v>Data</v>
      </c>
      <c r="H183" s="30" t="s">
        <v>37</v>
      </c>
    </row>
    <row r="184" spans="1:13" x14ac:dyDescent="0.25">
      <c r="A184" s="28">
        <f t="shared" si="19"/>
        <v>44377</v>
      </c>
      <c r="B184">
        <f t="shared" si="14"/>
        <v>2021</v>
      </c>
      <c r="C184" t="str">
        <f t="shared" si="15"/>
        <v>06</v>
      </c>
      <c r="D184">
        <f t="shared" si="16"/>
        <v>30</v>
      </c>
      <c r="E184" t="str">
        <f t="shared" si="17"/>
        <v>https://satepsanone.nesdis.noaa.gov/pub/FIRE/web/HMS/Smoke_Polygons/KML/2021/06/hms_smoke20210630.kml</v>
      </c>
      <c r="F184" t="str">
        <f t="shared" si="20"/>
        <v>https://satepsanone.nesdis.noaa.gov/pub/FIRE/web/HMS/Smoke_Polygons/KML/2021/06/hms_smoke20210630.kml</v>
      </c>
      <c r="G184" s="29" t="str">
        <f t="shared" si="18"/>
        <v>Data</v>
      </c>
      <c r="H184" s="30" t="s">
        <v>38</v>
      </c>
      <c r="J184" s="31" t="s">
        <v>37</v>
      </c>
      <c r="K184" s="31" t="s">
        <v>37</v>
      </c>
      <c r="L184" s="31" t="s">
        <v>37</v>
      </c>
      <c r="M184" s="31" t="s">
        <v>37</v>
      </c>
    </row>
    <row r="185" spans="1:13" x14ac:dyDescent="0.25">
      <c r="A185" s="28">
        <f t="shared" si="19"/>
        <v>44378</v>
      </c>
      <c r="B185">
        <f t="shared" si="14"/>
        <v>2021</v>
      </c>
      <c r="C185" t="str">
        <f t="shared" si="15"/>
        <v>07</v>
      </c>
      <c r="D185" t="str">
        <f t="shared" si="16"/>
        <v>01</v>
      </c>
      <c r="E185" t="str">
        <f t="shared" si="17"/>
        <v>https://satepsanone.nesdis.noaa.gov/pub/FIRE/web/HMS/Smoke_Polygons/KML/2021/07/hms_smoke20210701.kml</v>
      </c>
      <c r="F185" t="str">
        <f t="shared" si="20"/>
        <v>https://satepsanone.nesdis.noaa.gov/pub/FIRE/web/HMS/Smoke_Polygons/KML/2021/07/hms_smoke20210701.kml</v>
      </c>
      <c r="G185" s="29" t="str">
        <f t="shared" si="18"/>
        <v>Data</v>
      </c>
      <c r="H185" s="30" t="s">
        <v>38</v>
      </c>
      <c r="J185" s="31" t="s">
        <v>38</v>
      </c>
      <c r="K185" s="31" t="s">
        <v>38</v>
      </c>
      <c r="L185" s="31" t="s">
        <v>38</v>
      </c>
      <c r="M185" s="31" t="s">
        <v>38</v>
      </c>
    </row>
    <row r="186" spans="1:13" x14ac:dyDescent="0.25">
      <c r="A186" s="28">
        <f t="shared" si="19"/>
        <v>44379</v>
      </c>
      <c r="B186">
        <f t="shared" si="14"/>
        <v>2021</v>
      </c>
      <c r="C186" t="str">
        <f t="shared" si="15"/>
        <v>07</v>
      </c>
      <c r="D186" t="str">
        <f t="shared" si="16"/>
        <v>02</v>
      </c>
      <c r="E186" t="str">
        <f t="shared" si="17"/>
        <v>https://satepsanone.nesdis.noaa.gov/pub/FIRE/web/HMS/Smoke_Polygons/KML/2021/07/hms_smoke20210702.kml</v>
      </c>
      <c r="F186" t="str">
        <f t="shared" si="20"/>
        <v>https://satepsanone.nesdis.noaa.gov/pub/FIRE/web/HMS/Smoke_Polygons/KML/2021/07/hms_smoke20210702.kml</v>
      </c>
      <c r="G186" s="29" t="str">
        <f t="shared" si="18"/>
        <v>Data</v>
      </c>
      <c r="H186" s="30" t="s">
        <v>38</v>
      </c>
      <c r="J186" s="31" t="s">
        <v>38</v>
      </c>
      <c r="K186" s="31" t="s">
        <v>38</v>
      </c>
      <c r="L186" s="31" t="s">
        <v>38</v>
      </c>
      <c r="M186" s="31" t="s">
        <v>38</v>
      </c>
    </row>
    <row r="187" spans="1:13" x14ac:dyDescent="0.25">
      <c r="A187" s="28">
        <f t="shared" si="19"/>
        <v>44380</v>
      </c>
      <c r="B187">
        <f t="shared" si="14"/>
        <v>2021</v>
      </c>
      <c r="C187" t="str">
        <f t="shared" si="15"/>
        <v>07</v>
      </c>
      <c r="D187" t="str">
        <f t="shared" si="16"/>
        <v>03</v>
      </c>
      <c r="E187" t="str">
        <f t="shared" si="17"/>
        <v>https://satepsanone.nesdis.noaa.gov/pub/FIRE/web/HMS/Smoke_Polygons/KML/2021/07/hms_smoke20210703.kml</v>
      </c>
      <c r="F187" t="str">
        <f t="shared" si="20"/>
        <v>https://satepsanone.nesdis.noaa.gov/pub/FIRE/web/HMS/Smoke_Polygons/KML/2021/07/hms_smoke20210703.kml</v>
      </c>
      <c r="G187" s="29" t="str">
        <f t="shared" si="18"/>
        <v>Data</v>
      </c>
      <c r="H187" s="30" t="s">
        <v>38</v>
      </c>
      <c r="J187" s="31" t="s">
        <v>38</v>
      </c>
      <c r="K187" s="31" t="s">
        <v>38</v>
      </c>
      <c r="L187" s="31" t="s">
        <v>38</v>
      </c>
      <c r="M187" s="31" t="s">
        <v>38</v>
      </c>
    </row>
    <row r="188" spans="1:13" x14ac:dyDescent="0.25">
      <c r="A188" s="28">
        <f t="shared" si="19"/>
        <v>44381</v>
      </c>
      <c r="B188">
        <f t="shared" si="14"/>
        <v>2021</v>
      </c>
      <c r="C188" t="str">
        <f t="shared" si="15"/>
        <v>07</v>
      </c>
      <c r="D188" t="str">
        <f t="shared" si="16"/>
        <v>04</v>
      </c>
      <c r="E188" t="str">
        <f t="shared" si="17"/>
        <v>https://satepsanone.nesdis.noaa.gov/pub/FIRE/web/HMS/Smoke_Polygons/KML/2021/07/hms_smoke20210704.kml</v>
      </c>
      <c r="F188" t="str">
        <f t="shared" si="20"/>
        <v>https://satepsanone.nesdis.noaa.gov/pub/FIRE/web/HMS/Smoke_Polygons/KML/2021/07/hms_smoke20210704.kml</v>
      </c>
      <c r="G188" s="29" t="str">
        <f t="shared" si="18"/>
        <v>Data</v>
      </c>
      <c r="H188" s="30" t="s">
        <v>38</v>
      </c>
      <c r="J188" s="31" t="s">
        <v>38</v>
      </c>
      <c r="K188" s="31" t="s">
        <v>38</v>
      </c>
      <c r="L188" s="31" t="s">
        <v>38</v>
      </c>
      <c r="M188" s="31" t="s">
        <v>38</v>
      </c>
    </row>
    <row r="189" spans="1:13" x14ac:dyDescent="0.25">
      <c r="A189" s="28">
        <f t="shared" si="19"/>
        <v>44382</v>
      </c>
      <c r="B189">
        <f t="shared" si="14"/>
        <v>2021</v>
      </c>
      <c r="C189" t="str">
        <f t="shared" si="15"/>
        <v>07</v>
      </c>
      <c r="D189" t="str">
        <f t="shared" si="16"/>
        <v>05</v>
      </c>
      <c r="E189" t="str">
        <f t="shared" si="17"/>
        <v>https://satepsanone.nesdis.noaa.gov/pub/FIRE/web/HMS/Smoke_Polygons/KML/2021/07/hms_smoke20210705.kml</v>
      </c>
      <c r="F189" t="str">
        <f t="shared" si="20"/>
        <v>https://satepsanone.nesdis.noaa.gov/pub/FIRE/web/HMS/Smoke_Polygons/KML/2021/07/hms_smoke20210705.kml</v>
      </c>
      <c r="G189" s="29" t="str">
        <f t="shared" si="18"/>
        <v>Data</v>
      </c>
      <c r="H189" s="30" t="s">
        <v>38</v>
      </c>
      <c r="J189" s="31" t="s">
        <v>38</v>
      </c>
      <c r="K189" s="31" t="s">
        <v>38</v>
      </c>
      <c r="L189" s="31" t="s">
        <v>38</v>
      </c>
      <c r="M189" s="31" t="s">
        <v>38</v>
      </c>
    </row>
    <row r="190" spans="1:13" x14ac:dyDescent="0.25">
      <c r="A190" s="28">
        <f t="shared" si="19"/>
        <v>44383</v>
      </c>
      <c r="B190">
        <f t="shared" si="14"/>
        <v>2021</v>
      </c>
      <c r="C190" t="str">
        <f t="shared" si="15"/>
        <v>07</v>
      </c>
      <c r="D190" t="str">
        <f t="shared" si="16"/>
        <v>06</v>
      </c>
      <c r="E190" t="str">
        <f t="shared" si="17"/>
        <v>https://satepsanone.nesdis.noaa.gov/pub/FIRE/web/HMS/Smoke_Polygons/KML/2021/07/hms_smoke20210706.kml</v>
      </c>
      <c r="F190" t="str">
        <f t="shared" si="20"/>
        <v>https://satepsanone.nesdis.noaa.gov/pub/FIRE/web/HMS/Smoke_Polygons/KML/2021/07/hms_smoke20210706.kml</v>
      </c>
      <c r="G190" s="29" t="str">
        <f t="shared" si="18"/>
        <v>Data</v>
      </c>
      <c r="H190" s="30" t="s">
        <v>38</v>
      </c>
      <c r="J190" s="31" t="s">
        <v>38</v>
      </c>
      <c r="K190" s="31" t="s">
        <v>38</v>
      </c>
      <c r="L190" s="31" t="s">
        <v>38</v>
      </c>
      <c r="M190" s="31" t="s">
        <v>38</v>
      </c>
    </row>
    <row r="191" spans="1:13" x14ac:dyDescent="0.25">
      <c r="A191" s="28">
        <f t="shared" si="19"/>
        <v>44384</v>
      </c>
      <c r="B191">
        <f t="shared" si="14"/>
        <v>2021</v>
      </c>
      <c r="C191" t="str">
        <f t="shared" si="15"/>
        <v>07</v>
      </c>
      <c r="D191" t="str">
        <f t="shared" si="16"/>
        <v>07</v>
      </c>
      <c r="E191" t="str">
        <f t="shared" si="17"/>
        <v>https://satepsanone.nesdis.noaa.gov/pub/FIRE/web/HMS/Smoke_Polygons/KML/2021/07/hms_smoke20210707.kml</v>
      </c>
      <c r="F191" t="str">
        <f t="shared" si="20"/>
        <v>https://satepsanone.nesdis.noaa.gov/pub/FIRE/web/HMS/Smoke_Polygons/KML/2021/07/hms_smoke20210707.kml</v>
      </c>
      <c r="G191" s="29" t="str">
        <f t="shared" si="18"/>
        <v>Data</v>
      </c>
      <c r="H191" s="30" t="s">
        <v>38</v>
      </c>
      <c r="J191" s="31" t="s">
        <v>38</v>
      </c>
      <c r="K191" s="31" t="s">
        <v>38</v>
      </c>
      <c r="L191" s="31" t="s">
        <v>38</v>
      </c>
      <c r="M191" s="31" t="s">
        <v>38</v>
      </c>
    </row>
    <row r="192" spans="1:13" x14ac:dyDescent="0.25">
      <c r="A192" s="28">
        <f t="shared" si="19"/>
        <v>44385</v>
      </c>
      <c r="B192">
        <f t="shared" si="14"/>
        <v>2021</v>
      </c>
      <c r="C192" t="str">
        <f t="shared" si="15"/>
        <v>07</v>
      </c>
      <c r="D192" t="str">
        <f t="shared" si="16"/>
        <v>08</v>
      </c>
      <c r="E192" t="str">
        <f t="shared" si="17"/>
        <v>https://satepsanone.nesdis.noaa.gov/pub/FIRE/web/HMS/Smoke_Polygons/KML/2021/07/hms_smoke20210708.kml</v>
      </c>
      <c r="F192" t="str">
        <f t="shared" si="20"/>
        <v>https://satepsanone.nesdis.noaa.gov/pub/FIRE/web/HMS/Smoke_Polygons/KML/2021/07/hms_smoke20210708.kml</v>
      </c>
      <c r="G192" s="29" t="str">
        <f t="shared" si="18"/>
        <v>Data</v>
      </c>
      <c r="H192" s="30" t="s">
        <v>38</v>
      </c>
      <c r="J192" s="31" t="s">
        <v>38</v>
      </c>
      <c r="K192" s="31" t="s">
        <v>38</v>
      </c>
      <c r="L192" s="31" t="s">
        <v>38</v>
      </c>
      <c r="M192" s="31" t="s">
        <v>38</v>
      </c>
    </row>
    <row r="193" spans="1:13" x14ac:dyDescent="0.25">
      <c r="A193" s="28">
        <f t="shared" si="19"/>
        <v>44386</v>
      </c>
      <c r="B193">
        <f t="shared" si="14"/>
        <v>2021</v>
      </c>
      <c r="C193" t="str">
        <f t="shared" si="15"/>
        <v>07</v>
      </c>
      <c r="D193" t="str">
        <f t="shared" si="16"/>
        <v>09</v>
      </c>
      <c r="E193" t="str">
        <f t="shared" si="17"/>
        <v>https://satepsanone.nesdis.noaa.gov/pub/FIRE/web/HMS/Smoke_Polygons/KML/2021/07/hms_smoke20210709.kml</v>
      </c>
      <c r="F193" t="str">
        <f t="shared" si="20"/>
        <v>https://satepsanone.nesdis.noaa.gov/pub/FIRE/web/HMS/Smoke_Polygons/KML/2021/07/hms_smoke20210709.kml</v>
      </c>
      <c r="G193" s="29" t="str">
        <f t="shared" si="18"/>
        <v>Data</v>
      </c>
      <c r="H193" s="30" t="s">
        <v>38</v>
      </c>
      <c r="J193" s="31" t="s">
        <v>38</v>
      </c>
      <c r="K193" s="31" t="s">
        <v>38</v>
      </c>
      <c r="L193" s="31" t="s">
        <v>38</v>
      </c>
      <c r="M193" s="31" t="s">
        <v>38</v>
      </c>
    </row>
    <row r="194" spans="1:13" x14ac:dyDescent="0.25">
      <c r="A194" s="28">
        <f t="shared" si="19"/>
        <v>44387</v>
      </c>
      <c r="B194">
        <f t="shared" si="14"/>
        <v>2021</v>
      </c>
      <c r="C194" t="str">
        <f t="shared" si="15"/>
        <v>07</v>
      </c>
      <c r="D194">
        <f t="shared" si="16"/>
        <v>10</v>
      </c>
      <c r="E194" t="str">
        <f t="shared" si="17"/>
        <v>https://satepsanone.nesdis.noaa.gov/pub/FIRE/web/HMS/Smoke_Polygons/KML/2021/07/hms_smoke20210710.kml</v>
      </c>
      <c r="F194" t="str">
        <f t="shared" si="20"/>
        <v>https://satepsanone.nesdis.noaa.gov/pub/FIRE/web/HMS/Smoke_Polygons/KML/2021/07/hms_smoke20210710.kml</v>
      </c>
      <c r="G194" s="29" t="str">
        <f t="shared" si="18"/>
        <v>Data</v>
      </c>
      <c r="H194" s="30" t="s">
        <v>38</v>
      </c>
      <c r="J194" s="31" t="s">
        <v>38</v>
      </c>
      <c r="K194" s="31" t="s">
        <v>38</v>
      </c>
      <c r="L194" s="31" t="s">
        <v>37</v>
      </c>
      <c r="M194" s="31" t="s">
        <v>38</v>
      </c>
    </row>
    <row r="195" spans="1:13" x14ac:dyDescent="0.25">
      <c r="A195" s="28">
        <f t="shared" si="19"/>
        <v>44388</v>
      </c>
      <c r="B195">
        <f t="shared" si="14"/>
        <v>2021</v>
      </c>
      <c r="C195" t="str">
        <f t="shared" si="15"/>
        <v>07</v>
      </c>
      <c r="D195">
        <f t="shared" si="16"/>
        <v>11</v>
      </c>
      <c r="E195" t="str">
        <f t="shared" si="17"/>
        <v>https://satepsanone.nesdis.noaa.gov/pub/FIRE/web/HMS/Smoke_Polygons/KML/2021/07/hms_smoke20210711.kml</v>
      </c>
      <c r="F195" t="str">
        <f t="shared" si="20"/>
        <v>https://satepsanone.nesdis.noaa.gov/pub/FIRE/web/HMS/Smoke_Polygons/KML/2021/07/hms_smoke20210711.kml</v>
      </c>
      <c r="G195" s="29" t="str">
        <f t="shared" si="18"/>
        <v>Data</v>
      </c>
      <c r="H195" s="30" t="s">
        <v>38</v>
      </c>
      <c r="J195" s="31" t="s">
        <v>37</v>
      </c>
      <c r="K195" s="31" t="s">
        <v>37</v>
      </c>
      <c r="L195" s="31" t="s">
        <v>37</v>
      </c>
      <c r="M195" s="31" t="s">
        <v>37</v>
      </c>
    </row>
    <row r="196" spans="1:13" x14ac:dyDescent="0.25">
      <c r="A196" s="28">
        <f t="shared" si="19"/>
        <v>44389</v>
      </c>
      <c r="B196">
        <f t="shared" ref="B196:B259" si="21">YEAR(A196)</f>
        <v>2021</v>
      </c>
      <c r="C196" t="str">
        <f t="shared" ref="C196:C259" si="22">IF(MONTH(A196)&lt;10,"0"&amp;MONTH(A196),MONTH(A196))</f>
        <v>07</v>
      </c>
      <c r="D196">
        <f t="shared" ref="D196:D259" si="23">IF(DAY(A196)&lt;10,"0"&amp;DAY(A196),DAY(A196))</f>
        <v>12</v>
      </c>
      <c r="E196" t="str">
        <f t="shared" ref="E196:E259" si="24">"https://satepsanone.nesdis.noaa.gov/pub/FIRE/web/HMS/Smoke_Polygons/KML/"&amp;B196&amp;"/"&amp;C196&amp;"/"&amp;"hms_smoke"&amp;B196&amp;C196&amp;D196&amp;".kml"</f>
        <v>https://satepsanone.nesdis.noaa.gov/pub/FIRE/web/HMS/Smoke_Polygons/KML/2021/07/hms_smoke20210712.kml</v>
      </c>
      <c r="F196" t="str">
        <f t="shared" si="20"/>
        <v>https://satepsanone.nesdis.noaa.gov/pub/FIRE/web/HMS/Smoke_Polygons/KML/2021/07/hms_smoke20210712.kml</v>
      </c>
      <c r="G196" s="29" t="str">
        <f t="shared" ref="G196:G259" si="25">HYPERLINK(F196,"Data")</f>
        <v>Data</v>
      </c>
      <c r="H196" s="30" t="s">
        <v>38</v>
      </c>
      <c r="J196" s="31" t="s">
        <v>37</v>
      </c>
      <c r="K196" s="31" t="s">
        <v>37</v>
      </c>
      <c r="L196" s="31" t="s">
        <v>37</v>
      </c>
      <c r="M196" s="31" t="s">
        <v>37</v>
      </c>
    </row>
    <row r="197" spans="1:13" x14ac:dyDescent="0.25">
      <c r="A197" s="28">
        <f t="shared" ref="A197:A260" si="26">A196+1</f>
        <v>44390</v>
      </c>
      <c r="B197">
        <f t="shared" si="21"/>
        <v>2021</v>
      </c>
      <c r="C197" t="str">
        <f t="shared" si="22"/>
        <v>07</v>
      </c>
      <c r="D197">
        <f t="shared" si="23"/>
        <v>13</v>
      </c>
      <c r="E197" t="str">
        <f t="shared" si="24"/>
        <v>https://satepsanone.nesdis.noaa.gov/pub/FIRE/web/HMS/Smoke_Polygons/KML/2021/07/hms_smoke20210713.kml</v>
      </c>
      <c r="F197" t="str">
        <f t="shared" ref="F197:F260" si="27">E197</f>
        <v>https://satepsanone.nesdis.noaa.gov/pub/FIRE/web/HMS/Smoke_Polygons/KML/2021/07/hms_smoke20210713.kml</v>
      </c>
      <c r="G197" s="29" t="str">
        <f t="shared" si="25"/>
        <v>Data</v>
      </c>
      <c r="H197" s="30" t="s">
        <v>38</v>
      </c>
      <c r="J197" s="31" t="s">
        <v>38</v>
      </c>
      <c r="K197" s="31" t="s">
        <v>38</v>
      </c>
      <c r="L197" s="31" t="s">
        <v>38</v>
      </c>
      <c r="M197" s="31" t="s">
        <v>38</v>
      </c>
    </row>
    <row r="198" spans="1:13" x14ac:dyDescent="0.25">
      <c r="A198" s="28">
        <f t="shared" si="26"/>
        <v>44391</v>
      </c>
      <c r="B198">
        <f t="shared" si="21"/>
        <v>2021</v>
      </c>
      <c r="C198" t="str">
        <f t="shared" si="22"/>
        <v>07</v>
      </c>
      <c r="D198">
        <f t="shared" si="23"/>
        <v>14</v>
      </c>
      <c r="E198" t="str">
        <f t="shared" si="24"/>
        <v>https://satepsanone.nesdis.noaa.gov/pub/FIRE/web/HMS/Smoke_Polygons/KML/2021/07/hms_smoke20210714.kml</v>
      </c>
      <c r="F198" t="str">
        <f t="shared" si="27"/>
        <v>https://satepsanone.nesdis.noaa.gov/pub/FIRE/web/HMS/Smoke_Polygons/KML/2021/07/hms_smoke20210714.kml</v>
      </c>
      <c r="G198" s="29" t="str">
        <f t="shared" si="25"/>
        <v>Data</v>
      </c>
      <c r="H198" s="30" t="s">
        <v>38</v>
      </c>
      <c r="J198" s="31" t="s">
        <v>38</v>
      </c>
      <c r="K198" s="31" t="s">
        <v>38</v>
      </c>
      <c r="L198" s="31" t="s">
        <v>38</v>
      </c>
      <c r="M198" s="31" t="s">
        <v>38</v>
      </c>
    </row>
    <row r="199" spans="1:13" x14ac:dyDescent="0.25">
      <c r="A199" s="28">
        <f t="shared" si="26"/>
        <v>44392</v>
      </c>
      <c r="B199">
        <f t="shared" si="21"/>
        <v>2021</v>
      </c>
      <c r="C199" t="str">
        <f t="shared" si="22"/>
        <v>07</v>
      </c>
      <c r="D199">
        <f t="shared" si="23"/>
        <v>15</v>
      </c>
      <c r="E199" t="str">
        <f t="shared" si="24"/>
        <v>https://satepsanone.nesdis.noaa.gov/pub/FIRE/web/HMS/Smoke_Polygons/KML/2021/07/hms_smoke20210715.kml</v>
      </c>
      <c r="F199" t="str">
        <f t="shared" si="27"/>
        <v>https://satepsanone.nesdis.noaa.gov/pub/FIRE/web/HMS/Smoke_Polygons/KML/2021/07/hms_smoke20210715.kml</v>
      </c>
      <c r="G199" s="29" t="str">
        <f t="shared" si="25"/>
        <v>Data</v>
      </c>
      <c r="H199" s="30" t="s">
        <v>38</v>
      </c>
      <c r="J199" s="31" t="s">
        <v>38</v>
      </c>
      <c r="K199" s="31" t="s">
        <v>38</v>
      </c>
      <c r="L199" s="31" t="s">
        <v>38</v>
      </c>
      <c r="M199" s="31" t="s">
        <v>38</v>
      </c>
    </row>
    <row r="200" spans="1:13" x14ac:dyDescent="0.25">
      <c r="A200" s="28">
        <f t="shared" si="26"/>
        <v>44393</v>
      </c>
      <c r="B200">
        <f t="shared" si="21"/>
        <v>2021</v>
      </c>
      <c r="C200" t="str">
        <f t="shared" si="22"/>
        <v>07</v>
      </c>
      <c r="D200">
        <f t="shared" si="23"/>
        <v>16</v>
      </c>
      <c r="E200" t="str">
        <f t="shared" si="24"/>
        <v>https://satepsanone.nesdis.noaa.gov/pub/FIRE/web/HMS/Smoke_Polygons/KML/2021/07/hms_smoke20210716.kml</v>
      </c>
      <c r="F200" t="str">
        <f t="shared" si="27"/>
        <v>https://satepsanone.nesdis.noaa.gov/pub/FIRE/web/HMS/Smoke_Polygons/KML/2021/07/hms_smoke20210716.kml</v>
      </c>
      <c r="G200" s="29" t="str">
        <f t="shared" si="25"/>
        <v>Data</v>
      </c>
      <c r="H200" s="30" t="s">
        <v>38</v>
      </c>
      <c r="J200" s="31" t="s">
        <v>38</v>
      </c>
      <c r="K200" s="31" t="s">
        <v>38</v>
      </c>
      <c r="L200" s="31" t="s">
        <v>38</v>
      </c>
      <c r="M200" s="31" t="s">
        <v>38</v>
      </c>
    </row>
    <row r="201" spans="1:13" x14ac:dyDescent="0.25">
      <c r="A201" s="28">
        <f t="shared" si="26"/>
        <v>44394</v>
      </c>
      <c r="B201">
        <f t="shared" si="21"/>
        <v>2021</v>
      </c>
      <c r="C201" t="str">
        <f t="shared" si="22"/>
        <v>07</v>
      </c>
      <c r="D201">
        <f t="shared" si="23"/>
        <v>17</v>
      </c>
      <c r="E201" t="str">
        <f t="shared" si="24"/>
        <v>https://satepsanone.nesdis.noaa.gov/pub/FIRE/web/HMS/Smoke_Polygons/KML/2021/07/hms_smoke20210717.kml</v>
      </c>
      <c r="F201" t="str">
        <f t="shared" si="27"/>
        <v>https://satepsanone.nesdis.noaa.gov/pub/FIRE/web/HMS/Smoke_Polygons/KML/2021/07/hms_smoke20210717.kml</v>
      </c>
      <c r="G201" s="29" t="str">
        <f t="shared" si="25"/>
        <v>Data</v>
      </c>
      <c r="H201" s="30" t="s">
        <v>38</v>
      </c>
      <c r="J201" s="31" t="s">
        <v>38</v>
      </c>
      <c r="K201" s="31" t="s">
        <v>38</v>
      </c>
      <c r="L201" s="31" t="s">
        <v>38</v>
      </c>
      <c r="M201" s="31" t="s">
        <v>38</v>
      </c>
    </row>
    <row r="202" spans="1:13" x14ac:dyDescent="0.25">
      <c r="A202" s="28">
        <f t="shared" si="26"/>
        <v>44395</v>
      </c>
      <c r="B202">
        <f t="shared" si="21"/>
        <v>2021</v>
      </c>
      <c r="C202" t="str">
        <f t="shared" si="22"/>
        <v>07</v>
      </c>
      <c r="D202">
        <f t="shared" si="23"/>
        <v>18</v>
      </c>
      <c r="E202" t="str">
        <f t="shared" si="24"/>
        <v>https://satepsanone.nesdis.noaa.gov/pub/FIRE/web/HMS/Smoke_Polygons/KML/2021/07/hms_smoke20210718.kml</v>
      </c>
      <c r="F202" t="str">
        <f t="shared" si="27"/>
        <v>https://satepsanone.nesdis.noaa.gov/pub/FIRE/web/HMS/Smoke_Polygons/KML/2021/07/hms_smoke20210718.kml</v>
      </c>
      <c r="G202" s="29" t="str">
        <f t="shared" si="25"/>
        <v>Data</v>
      </c>
      <c r="H202" s="30" t="s">
        <v>38</v>
      </c>
      <c r="J202" s="31" t="s">
        <v>38</v>
      </c>
      <c r="K202" s="31" t="s">
        <v>38</v>
      </c>
      <c r="L202" s="31" t="s">
        <v>38</v>
      </c>
      <c r="M202" s="31" t="s">
        <v>38</v>
      </c>
    </row>
    <row r="203" spans="1:13" x14ac:dyDescent="0.25">
      <c r="A203" s="28">
        <f t="shared" si="26"/>
        <v>44396</v>
      </c>
      <c r="B203">
        <f t="shared" si="21"/>
        <v>2021</v>
      </c>
      <c r="C203" t="str">
        <f t="shared" si="22"/>
        <v>07</v>
      </c>
      <c r="D203">
        <f t="shared" si="23"/>
        <v>19</v>
      </c>
      <c r="E203" t="str">
        <f t="shared" si="24"/>
        <v>https://satepsanone.nesdis.noaa.gov/pub/FIRE/web/HMS/Smoke_Polygons/KML/2021/07/hms_smoke20210719.kml</v>
      </c>
      <c r="F203" t="str">
        <f t="shared" si="27"/>
        <v>https://satepsanone.nesdis.noaa.gov/pub/FIRE/web/HMS/Smoke_Polygons/KML/2021/07/hms_smoke20210719.kml</v>
      </c>
      <c r="G203" s="29" t="str">
        <f t="shared" si="25"/>
        <v>Data</v>
      </c>
      <c r="H203" s="30" t="s">
        <v>38</v>
      </c>
      <c r="J203" s="31" t="s">
        <v>38</v>
      </c>
      <c r="K203" s="31" t="s">
        <v>38</v>
      </c>
      <c r="L203" s="31" t="s">
        <v>38</v>
      </c>
      <c r="M203" s="31" t="s">
        <v>38</v>
      </c>
    </row>
    <row r="204" spans="1:13" x14ac:dyDescent="0.25">
      <c r="A204" s="28">
        <f t="shared" si="26"/>
        <v>44397</v>
      </c>
      <c r="B204">
        <f t="shared" si="21"/>
        <v>2021</v>
      </c>
      <c r="C204" t="str">
        <f t="shared" si="22"/>
        <v>07</v>
      </c>
      <c r="D204">
        <f t="shared" si="23"/>
        <v>20</v>
      </c>
      <c r="E204" t="str">
        <f t="shared" si="24"/>
        <v>https://satepsanone.nesdis.noaa.gov/pub/FIRE/web/HMS/Smoke_Polygons/KML/2021/07/hms_smoke20210720.kml</v>
      </c>
      <c r="F204" t="str">
        <f t="shared" si="27"/>
        <v>https://satepsanone.nesdis.noaa.gov/pub/FIRE/web/HMS/Smoke_Polygons/KML/2021/07/hms_smoke20210720.kml</v>
      </c>
      <c r="G204" s="29" t="str">
        <f t="shared" si="25"/>
        <v>Data</v>
      </c>
      <c r="H204" s="30" t="s">
        <v>38</v>
      </c>
      <c r="J204" s="31" t="s">
        <v>38</v>
      </c>
      <c r="K204" s="31" t="s">
        <v>38</v>
      </c>
      <c r="L204" s="31" t="s">
        <v>38</v>
      </c>
      <c r="M204" s="31" t="s">
        <v>38</v>
      </c>
    </row>
    <row r="205" spans="1:13" x14ac:dyDescent="0.25">
      <c r="A205" s="28">
        <f t="shared" si="26"/>
        <v>44398</v>
      </c>
      <c r="B205">
        <f t="shared" si="21"/>
        <v>2021</v>
      </c>
      <c r="C205" t="str">
        <f t="shared" si="22"/>
        <v>07</v>
      </c>
      <c r="D205">
        <f t="shared" si="23"/>
        <v>21</v>
      </c>
      <c r="E205" t="str">
        <f t="shared" si="24"/>
        <v>https://satepsanone.nesdis.noaa.gov/pub/FIRE/web/HMS/Smoke_Polygons/KML/2021/07/hms_smoke20210721.kml</v>
      </c>
      <c r="F205" t="str">
        <f t="shared" si="27"/>
        <v>https://satepsanone.nesdis.noaa.gov/pub/FIRE/web/HMS/Smoke_Polygons/KML/2021/07/hms_smoke20210721.kml</v>
      </c>
      <c r="G205" s="29" t="str">
        <f t="shared" si="25"/>
        <v>Data</v>
      </c>
      <c r="H205" s="30" t="s">
        <v>38</v>
      </c>
      <c r="J205" s="31" t="s">
        <v>38</v>
      </c>
      <c r="K205" s="31" t="s">
        <v>38</v>
      </c>
      <c r="L205" s="31" t="s">
        <v>38</v>
      </c>
      <c r="M205" s="31" t="s">
        <v>38</v>
      </c>
    </row>
    <row r="206" spans="1:13" x14ac:dyDescent="0.25">
      <c r="A206" s="28">
        <f t="shared" si="26"/>
        <v>44399</v>
      </c>
      <c r="B206">
        <f t="shared" si="21"/>
        <v>2021</v>
      </c>
      <c r="C206" t="str">
        <f t="shared" si="22"/>
        <v>07</v>
      </c>
      <c r="D206">
        <f t="shared" si="23"/>
        <v>22</v>
      </c>
      <c r="E206" t="str">
        <f t="shared" si="24"/>
        <v>https://satepsanone.nesdis.noaa.gov/pub/FIRE/web/HMS/Smoke_Polygons/KML/2021/07/hms_smoke20210722.kml</v>
      </c>
      <c r="F206" t="str">
        <f t="shared" si="27"/>
        <v>https://satepsanone.nesdis.noaa.gov/pub/FIRE/web/HMS/Smoke_Polygons/KML/2021/07/hms_smoke20210722.kml</v>
      </c>
      <c r="G206" s="29" t="str">
        <f t="shared" si="25"/>
        <v>Data</v>
      </c>
      <c r="H206" s="30" t="s">
        <v>38</v>
      </c>
      <c r="J206" s="31" t="s">
        <v>38</v>
      </c>
      <c r="K206" s="31" t="s">
        <v>38</v>
      </c>
      <c r="L206" s="31" t="s">
        <v>38</v>
      </c>
      <c r="M206" s="31" t="s">
        <v>38</v>
      </c>
    </row>
    <row r="207" spans="1:13" x14ac:dyDescent="0.25">
      <c r="A207" s="28">
        <f t="shared" si="26"/>
        <v>44400</v>
      </c>
      <c r="B207">
        <f t="shared" si="21"/>
        <v>2021</v>
      </c>
      <c r="C207" t="str">
        <f t="shared" si="22"/>
        <v>07</v>
      </c>
      <c r="D207">
        <f t="shared" si="23"/>
        <v>23</v>
      </c>
      <c r="E207" t="str">
        <f t="shared" si="24"/>
        <v>https://satepsanone.nesdis.noaa.gov/pub/FIRE/web/HMS/Smoke_Polygons/KML/2021/07/hms_smoke20210723.kml</v>
      </c>
      <c r="F207" t="str">
        <f t="shared" si="27"/>
        <v>https://satepsanone.nesdis.noaa.gov/pub/FIRE/web/HMS/Smoke_Polygons/KML/2021/07/hms_smoke20210723.kml</v>
      </c>
      <c r="G207" s="29" t="str">
        <f t="shared" si="25"/>
        <v>Data</v>
      </c>
      <c r="H207" s="30" t="s">
        <v>38</v>
      </c>
      <c r="J207" s="31" t="s">
        <v>38</v>
      </c>
      <c r="K207" s="31" t="s">
        <v>38</v>
      </c>
      <c r="L207" s="31" t="s">
        <v>38</v>
      </c>
      <c r="M207" s="31" t="s">
        <v>38</v>
      </c>
    </row>
    <row r="208" spans="1:13" x14ac:dyDescent="0.25">
      <c r="A208" s="28">
        <f t="shared" si="26"/>
        <v>44401</v>
      </c>
      <c r="B208">
        <f t="shared" si="21"/>
        <v>2021</v>
      </c>
      <c r="C208" t="str">
        <f t="shared" si="22"/>
        <v>07</v>
      </c>
      <c r="D208">
        <f t="shared" si="23"/>
        <v>24</v>
      </c>
      <c r="E208" t="str">
        <f t="shared" si="24"/>
        <v>https://satepsanone.nesdis.noaa.gov/pub/FIRE/web/HMS/Smoke_Polygons/KML/2021/07/hms_smoke20210724.kml</v>
      </c>
      <c r="F208" t="str">
        <f t="shared" si="27"/>
        <v>https://satepsanone.nesdis.noaa.gov/pub/FIRE/web/HMS/Smoke_Polygons/KML/2021/07/hms_smoke20210724.kml</v>
      </c>
      <c r="G208" s="29" t="str">
        <f t="shared" si="25"/>
        <v>Data</v>
      </c>
      <c r="H208" s="30" t="s">
        <v>38</v>
      </c>
      <c r="J208" s="31" t="s">
        <v>38</v>
      </c>
      <c r="K208" s="31" t="s">
        <v>38</v>
      </c>
      <c r="L208" s="31" t="s">
        <v>38</v>
      </c>
      <c r="M208" s="31" t="s">
        <v>38</v>
      </c>
    </row>
    <row r="209" spans="1:13" x14ac:dyDescent="0.25">
      <c r="A209" s="28">
        <f t="shared" si="26"/>
        <v>44402</v>
      </c>
      <c r="B209">
        <f t="shared" si="21"/>
        <v>2021</v>
      </c>
      <c r="C209" t="str">
        <f t="shared" si="22"/>
        <v>07</v>
      </c>
      <c r="D209">
        <f t="shared" si="23"/>
        <v>25</v>
      </c>
      <c r="E209" t="str">
        <f t="shared" si="24"/>
        <v>https://satepsanone.nesdis.noaa.gov/pub/FIRE/web/HMS/Smoke_Polygons/KML/2021/07/hms_smoke20210725.kml</v>
      </c>
      <c r="F209" t="str">
        <f t="shared" si="27"/>
        <v>https://satepsanone.nesdis.noaa.gov/pub/FIRE/web/HMS/Smoke_Polygons/KML/2021/07/hms_smoke20210725.kml</v>
      </c>
      <c r="G209" s="29" t="str">
        <f t="shared" si="25"/>
        <v>Data</v>
      </c>
      <c r="H209" s="30" t="s">
        <v>38</v>
      </c>
      <c r="J209" s="31" t="s">
        <v>38</v>
      </c>
      <c r="K209" s="31" t="s">
        <v>38</v>
      </c>
      <c r="L209" s="31" t="s">
        <v>38</v>
      </c>
      <c r="M209" s="31" t="s">
        <v>38</v>
      </c>
    </row>
    <row r="210" spans="1:13" x14ac:dyDescent="0.25">
      <c r="A210" s="28">
        <f t="shared" si="26"/>
        <v>44403</v>
      </c>
      <c r="B210">
        <f t="shared" si="21"/>
        <v>2021</v>
      </c>
      <c r="C210" t="str">
        <f t="shared" si="22"/>
        <v>07</v>
      </c>
      <c r="D210">
        <f t="shared" si="23"/>
        <v>26</v>
      </c>
      <c r="E210" t="str">
        <f t="shared" si="24"/>
        <v>https://satepsanone.nesdis.noaa.gov/pub/FIRE/web/HMS/Smoke_Polygons/KML/2021/07/hms_smoke20210726.kml</v>
      </c>
      <c r="F210" t="str">
        <f t="shared" si="27"/>
        <v>https://satepsanone.nesdis.noaa.gov/pub/FIRE/web/HMS/Smoke_Polygons/KML/2021/07/hms_smoke20210726.kml</v>
      </c>
      <c r="G210" s="29" t="str">
        <f t="shared" si="25"/>
        <v>Data</v>
      </c>
      <c r="H210" s="30" t="s">
        <v>38</v>
      </c>
      <c r="J210" s="31" t="s">
        <v>38</v>
      </c>
      <c r="K210" s="31" t="s">
        <v>38</v>
      </c>
      <c r="L210" s="31" t="s">
        <v>38</v>
      </c>
      <c r="M210" s="31" t="s">
        <v>38</v>
      </c>
    </row>
    <row r="211" spans="1:13" x14ac:dyDescent="0.25">
      <c r="A211" s="28">
        <f t="shared" si="26"/>
        <v>44404</v>
      </c>
      <c r="B211">
        <f t="shared" si="21"/>
        <v>2021</v>
      </c>
      <c r="C211" t="str">
        <f t="shared" si="22"/>
        <v>07</v>
      </c>
      <c r="D211">
        <f t="shared" si="23"/>
        <v>27</v>
      </c>
      <c r="E211" t="str">
        <f t="shared" si="24"/>
        <v>https://satepsanone.nesdis.noaa.gov/pub/FIRE/web/HMS/Smoke_Polygons/KML/2021/07/hms_smoke20210727.kml</v>
      </c>
      <c r="F211" t="str">
        <f t="shared" si="27"/>
        <v>https://satepsanone.nesdis.noaa.gov/pub/FIRE/web/HMS/Smoke_Polygons/KML/2021/07/hms_smoke20210727.kml</v>
      </c>
      <c r="G211" s="29" t="str">
        <f t="shared" si="25"/>
        <v>Data</v>
      </c>
      <c r="H211" s="30" t="s">
        <v>38</v>
      </c>
      <c r="J211" s="31" t="s">
        <v>38</v>
      </c>
      <c r="K211" s="31" t="s">
        <v>38</v>
      </c>
      <c r="L211" s="31" t="s">
        <v>38</v>
      </c>
      <c r="M211" s="31" t="s">
        <v>38</v>
      </c>
    </row>
    <row r="212" spans="1:13" x14ac:dyDescent="0.25">
      <c r="A212" s="28">
        <f t="shared" si="26"/>
        <v>44405</v>
      </c>
      <c r="B212">
        <f t="shared" si="21"/>
        <v>2021</v>
      </c>
      <c r="C212" t="str">
        <f t="shared" si="22"/>
        <v>07</v>
      </c>
      <c r="D212">
        <f t="shared" si="23"/>
        <v>28</v>
      </c>
      <c r="E212" t="str">
        <f t="shared" si="24"/>
        <v>https://satepsanone.nesdis.noaa.gov/pub/FIRE/web/HMS/Smoke_Polygons/KML/2021/07/hms_smoke20210728.kml</v>
      </c>
      <c r="F212" t="str">
        <f t="shared" si="27"/>
        <v>https://satepsanone.nesdis.noaa.gov/pub/FIRE/web/HMS/Smoke_Polygons/KML/2021/07/hms_smoke20210728.kml</v>
      </c>
      <c r="G212" s="29" t="str">
        <f t="shared" si="25"/>
        <v>Data</v>
      </c>
      <c r="H212" s="30" t="s">
        <v>38</v>
      </c>
      <c r="J212" s="31" t="s">
        <v>38</v>
      </c>
      <c r="K212" s="31" t="s">
        <v>38</v>
      </c>
      <c r="L212" s="31" t="s">
        <v>38</v>
      </c>
      <c r="M212" s="31" t="s">
        <v>38</v>
      </c>
    </row>
    <row r="213" spans="1:13" x14ac:dyDescent="0.25">
      <c r="A213" s="28">
        <f t="shared" si="26"/>
        <v>44406</v>
      </c>
      <c r="B213">
        <f t="shared" si="21"/>
        <v>2021</v>
      </c>
      <c r="C213" t="str">
        <f t="shared" si="22"/>
        <v>07</v>
      </c>
      <c r="D213">
        <f t="shared" si="23"/>
        <v>29</v>
      </c>
      <c r="E213" t="str">
        <f t="shared" si="24"/>
        <v>https://satepsanone.nesdis.noaa.gov/pub/FIRE/web/HMS/Smoke_Polygons/KML/2021/07/hms_smoke20210729.kml</v>
      </c>
      <c r="F213" t="str">
        <f t="shared" si="27"/>
        <v>https://satepsanone.nesdis.noaa.gov/pub/FIRE/web/HMS/Smoke_Polygons/KML/2021/07/hms_smoke20210729.kml</v>
      </c>
      <c r="G213" s="29" t="str">
        <f t="shared" si="25"/>
        <v>Data</v>
      </c>
      <c r="H213" s="30" t="s">
        <v>38</v>
      </c>
      <c r="J213" s="31" t="s">
        <v>38</v>
      </c>
      <c r="K213" s="31" t="s">
        <v>38</v>
      </c>
      <c r="L213" s="31" t="s">
        <v>38</v>
      </c>
      <c r="M213" s="31" t="s">
        <v>38</v>
      </c>
    </row>
    <row r="214" spans="1:13" x14ac:dyDescent="0.25">
      <c r="A214" s="28">
        <f t="shared" si="26"/>
        <v>44407</v>
      </c>
      <c r="B214">
        <f t="shared" si="21"/>
        <v>2021</v>
      </c>
      <c r="C214" t="str">
        <f t="shared" si="22"/>
        <v>07</v>
      </c>
      <c r="D214">
        <f t="shared" si="23"/>
        <v>30</v>
      </c>
      <c r="E214" t="str">
        <f t="shared" si="24"/>
        <v>https://satepsanone.nesdis.noaa.gov/pub/FIRE/web/HMS/Smoke_Polygons/KML/2021/07/hms_smoke20210730.kml</v>
      </c>
      <c r="F214" t="str">
        <f t="shared" si="27"/>
        <v>https://satepsanone.nesdis.noaa.gov/pub/FIRE/web/HMS/Smoke_Polygons/KML/2021/07/hms_smoke20210730.kml</v>
      </c>
      <c r="G214" s="29" t="str">
        <f t="shared" si="25"/>
        <v>Data</v>
      </c>
      <c r="H214" s="30" t="s">
        <v>38</v>
      </c>
      <c r="J214" s="31" t="s">
        <v>38</v>
      </c>
      <c r="K214" s="31" t="s">
        <v>38</v>
      </c>
      <c r="L214" s="31" t="s">
        <v>38</v>
      </c>
      <c r="M214" s="31" t="s">
        <v>38</v>
      </c>
    </row>
    <row r="215" spans="1:13" x14ac:dyDescent="0.25">
      <c r="A215" s="28">
        <f t="shared" si="26"/>
        <v>44408</v>
      </c>
      <c r="B215">
        <f t="shared" si="21"/>
        <v>2021</v>
      </c>
      <c r="C215" t="str">
        <f t="shared" si="22"/>
        <v>07</v>
      </c>
      <c r="D215">
        <f t="shared" si="23"/>
        <v>31</v>
      </c>
      <c r="E215" t="str">
        <f t="shared" si="24"/>
        <v>https://satepsanone.nesdis.noaa.gov/pub/FIRE/web/HMS/Smoke_Polygons/KML/2021/07/hms_smoke20210731.kml</v>
      </c>
      <c r="F215" t="str">
        <f t="shared" si="27"/>
        <v>https://satepsanone.nesdis.noaa.gov/pub/FIRE/web/HMS/Smoke_Polygons/KML/2021/07/hms_smoke20210731.kml</v>
      </c>
      <c r="G215" s="29" t="str">
        <f t="shared" si="25"/>
        <v>Data</v>
      </c>
      <c r="H215" s="30" t="s">
        <v>38</v>
      </c>
      <c r="J215" s="31" t="s">
        <v>38</v>
      </c>
      <c r="K215" s="31" t="s">
        <v>38</v>
      </c>
      <c r="L215" s="31" t="s">
        <v>38</v>
      </c>
      <c r="M215" s="31" t="s">
        <v>38</v>
      </c>
    </row>
    <row r="216" spans="1:13" x14ac:dyDescent="0.25">
      <c r="A216" s="28">
        <f t="shared" si="26"/>
        <v>44409</v>
      </c>
      <c r="B216">
        <f t="shared" si="21"/>
        <v>2021</v>
      </c>
      <c r="C216" t="str">
        <f t="shared" si="22"/>
        <v>08</v>
      </c>
      <c r="D216" t="str">
        <f t="shared" si="23"/>
        <v>01</v>
      </c>
      <c r="E216" t="str">
        <f t="shared" si="24"/>
        <v>https://satepsanone.nesdis.noaa.gov/pub/FIRE/web/HMS/Smoke_Polygons/KML/2021/08/hms_smoke20210801.kml</v>
      </c>
      <c r="F216" t="str">
        <f t="shared" si="27"/>
        <v>https://satepsanone.nesdis.noaa.gov/pub/FIRE/web/HMS/Smoke_Polygons/KML/2021/08/hms_smoke20210801.kml</v>
      </c>
      <c r="G216" s="29" t="str">
        <f t="shared" si="25"/>
        <v>Data</v>
      </c>
      <c r="H216" s="30" t="s">
        <v>38</v>
      </c>
      <c r="J216" s="31" t="s">
        <v>38</v>
      </c>
      <c r="K216" s="31" t="s">
        <v>38</v>
      </c>
      <c r="L216" s="31" t="s">
        <v>38</v>
      </c>
      <c r="M216" s="31" t="s">
        <v>38</v>
      </c>
    </row>
    <row r="217" spans="1:13" x14ac:dyDescent="0.25">
      <c r="A217" s="28">
        <f t="shared" si="26"/>
        <v>44410</v>
      </c>
      <c r="B217">
        <f t="shared" si="21"/>
        <v>2021</v>
      </c>
      <c r="C217" t="str">
        <f t="shared" si="22"/>
        <v>08</v>
      </c>
      <c r="D217" t="str">
        <f t="shared" si="23"/>
        <v>02</v>
      </c>
      <c r="E217" t="str">
        <f t="shared" si="24"/>
        <v>https://satepsanone.nesdis.noaa.gov/pub/FIRE/web/HMS/Smoke_Polygons/KML/2021/08/hms_smoke20210802.kml</v>
      </c>
      <c r="F217" t="str">
        <f t="shared" si="27"/>
        <v>https://satepsanone.nesdis.noaa.gov/pub/FIRE/web/HMS/Smoke_Polygons/KML/2021/08/hms_smoke20210802.kml</v>
      </c>
      <c r="G217" s="29" t="str">
        <f t="shared" si="25"/>
        <v>Data</v>
      </c>
      <c r="H217" s="30" t="s">
        <v>38</v>
      </c>
      <c r="J217" s="31" t="s">
        <v>38</v>
      </c>
      <c r="K217" s="31" t="s">
        <v>38</v>
      </c>
      <c r="L217" s="31" t="s">
        <v>38</v>
      </c>
      <c r="M217" s="31" t="s">
        <v>38</v>
      </c>
    </row>
    <row r="218" spans="1:13" x14ac:dyDescent="0.25">
      <c r="A218" s="28">
        <f t="shared" si="26"/>
        <v>44411</v>
      </c>
      <c r="B218">
        <f t="shared" si="21"/>
        <v>2021</v>
      </c>
      <c r="C218" t="str">
        <f t="shared" si="22"/>
        <v>08</v>
      </c>
      <c r="D218" t="str">
        <f t="shared" si="23"/>
        <v>03</v>
      </c>
      <c r="E218" t="str">
        <f t="shared" si="24"/>
        <v>https://satepsanone.nesdis.noaa.gov/pub/FIRE/web/HMS/Smoke_Polygons/KML/2021/08/hms_smoke20210803.kml</v>
      </c>
      <c r="F218" t="str">
        <f t="shared" si="27"/>
        <v>https://satepsanone.nesdis.noaa.gov/pub/FIRE/web/HMS/Smoke_Polygons/KML/2021/08/hms_smoke20210803.kml</v>
      </c>
      <c r="G218" s="29" t="str">
        <f t="shared" si="25"/>
        <v>Data</v>
      </c>
      <c r="H218" s="30" t="s">
        <v>38</v>
      </c>
      <c r="J218" s="31" t="s">
        <v>38</v>
      </c>
      <c r="K218" s="31" t="s">
        <v>38</v>
      </c>
      <c r="L218" s="31" t="s">
        <v>38</v>
      </c>
      <c r="M218" s="31" t="s">
        <v>38</v>
      </c>
    </row>
    <row r="219" spans="1:13" x14ac:dyDescent="0.25">
      <c r="A219" s="28">
        <f t="shared" si="26"/>
        <v>44412</v>
      </c>
      <c r="B219">
        <f t="shared" si="21"/>
        <v>2021</v>
      </c>
      <c r="C219" t="str">
        <f t="shared" si="22"/>
        <v>08</v>
      </c>
      <c r="D219" t="str">
        <f t="shared" si="23"/>
        <v>04</v>
      </c>
      <c r="E219" t="str">
        <f t="shared" si="24"/>
        <v>https://satepsanone.nesdis.noaa.gov/pub/FIRE/web/HMS/Smoke_Polygons/KML/2021/08/hms_smoke20210804.kml</v>
      </c>
      <c r="F219" t="str">
        <f t="shared" si="27"/>
        <v>https://satepsanone.nesdis.noaa.gov/pub/FIRE/web/HMS/Smoke_Polygons/KML/2021/08/hms_smoke20210804.kml</v>
      </c>
      <c r="G219" s="29" t="str">
        <f t="shared" si="25"/>
        <v>Data</v>
      </c>
      <c r="H219" s="30" t="s">
        <v>38</v>
      </c>
      <c r="J219" s="31" t="s">
        <v>38</v>
      </c>
      <c r="K219" s="31" t="s">
        <v>38</v>
      </c>
      <c r="L219" s="31" t="s">
        <v>38</v>
      </c>
      <c r="M219" s="31" t="s">
        <v>38</v>
      </c>
    </row>
    <row r="220" spans="1:13" x14ac:dyDescent="0.25">
      <c r="A220" s="28">
        <f t="shared" si="26"/>
        <v>44413</v>
      </c>
      <c r="B220">
        <f t="shared" si="21"/>
        <v>2021</v>
      </c>
      <c r="C220" t="str">
        <f t="shared" si="22"/>
        <v>08</v>
      </c>
      <c r="D220" t="str">
        <f t="shared" si="23"/>
        <v>05</v>
      </c>
      <c r="E220" t="str">
        <f t="shared" si="24"/>
        <v>https://satepsanone.nesdis.noaa.gov/pub/FIRE/web/HMS/Smoke_Polygons/KML/2021/08/hms_smoke20210805.kml</v>
      </c>
      <c r="F220" t="str">
        <f t="shared" si="27"/>
        <v>https://satepsanone.nesdis.noaa.gov/pub/FIRE/web/HMS/Smoke_Polygons/KML/2021/08/hms_smoke20210805.kml</v>
      </c>
      <c r="G220" s="29" t="str">
        <f t="shared" si="25"/>
        <v>Data</v>
      </c>
      <c r="H220" s="30" t="s">
        <v>38</v>
      </c>
      <c r="J220" s="31" t="s">
        <v>38</v>
      </c>
      <c r="K220" s="31" t="s">
        <v>38</v>
      </c>
      <c r="L220" s="31" t="s">
        <v>38</v>
      </c>
      <c r="M220" s="31" t="s">
        <v>38</v>
      </c>
    </row>
    <row r="221" spans="1:13" x14ac:dyDescent="0.25">
      <c r="A221" s="28">
        <f t="shared" si="26"/>
        <v>44414</v>
      </c>
      <c r="B221">
        <f t="shared" si="21"/>
        <v>2021</v>
      </c>
      <c r="C221" t="str">
        <f t="shared" si="22"/>
        <v>08</v>
      </c>
      <c r="D221" t="str">
        <f t="shared" si="23"/>
        <v>06</v>
      </c>
      <c r="E221" t="str">
        <f t="shared" si="24"/>
        <v>https://satepsanone.nesdis.noaa.gov/pub/FIRE/web/HMS/Smoke_Polygons/KML/2021/08/hms_smoke20210806.kml</v>
      </c>
      <c r="F221" t="str">
        <f t="shared" si="27"/>
        <v>https://satepsanone.nesdis.noaa.gov/pub/FIRE/web/HMS/Smoke_Polygons/KML/2021/08/hms_smoke20210806.kml</v>
      </c>
      <c r="G221" s="29" t="str">
        <f t="shared" si="25"/>
        <v>Data</v>
      </c>
      <c r="H221" s="30" t="s">
        <v>38</v>
      </c>
      <c r="J221" s="31" t="s">
        <v>38</v>
      </c>
      <c r="K221" s="31" t="s">
        <v>38</v>
      </c>
      <c r="L221" s="31" t="s">
        <v>38</v>
      </c>
      <c r="M221" s="31" t="s">
        <v>38</v>
      </c>
    </row>
    <row r="222" spans="1:13" x14ac:dyDescent="0.25">
      <c r="A222" s="28">
        <f t="shared" si="26"/>
        <v>44415</v>
      </c>
      <c r="B222">
        <f t="shared" si="21"/>
        <v>2021</v>
      </c>
      <c r="C222" t="str">
        <f t="shared" si="22"/>
        <v>08</v>
      </c>
      <c r="D222" t="str">
        <f t="shared" si="23"/>
        <v>07</v>
      </c>
      <c r="E222" t="str">
        <f t="shared" si="24"/>
        <v>https://satepsanone.nesdis.noaa.gov/pub/FIRE/web/HMS/Smoke_Polygons/KML/2021/08/hms_smoke20210807.kml</v>
      </c>
      <c r="F222" t="str">
        <f t="shared" si="27"/>
        <v>https://satepsanone.nesdis.noaa.gov/pub/FIRE/web/HMS/Smoke_Polygons/KML/2021/08/hms_smoke20210807.kml</v>
      </c>
      <c r="G222" s="29" t="str">
        <f t="shared" si="25"/>
        <v>Data</v>
      </c>
      <c r="H222" s="30" t="s">
        <v>38</v>
      </c>
      <c r="J222" s="31" t="s">
        <v>38</v>
      </c>
      <c r="K222" s="31" t="s">
        <v>38</v>
      </c>
      <c r="L222" s="31" t="s">
        <v>38</v>
      </c>
      <c r="M222" s="31" t="s">
        <v>38</v>
      </c>
    </row>
    <row r="223" spans="1:13" x14ac:dyDescent="0.25">
      <c r="A223" s="28">
        <f t="shared" si="26"/>
        <v>44416</v>
      </c>
      <c r="B223">
        <f t="shared" si="21"/>
        <v>2021</v>
      </c>
      <c r="C223" t="str">
        <f t="shared" si="22"/>
        <v>08</v>
      </c>
      <c r="D223" t="str">
        <f t="shared" si="23"/>
        <v>08</v>
      </c>
      <c r="E223" t="str">
        <f t="shared" si="24"/>
        <v>https://satepsanone.nesdis.noaa.gov/pub/FIRE/web/HMS/Smoke_Polygons/KML/2021/08/hms_smoke20210808.kml</v>
      </c>
      <c r="F223" t="str">
        <f t="shared" si="27"/>
        <v>https://satepsanone.nesdis.noaa.gov/pub/FIRE/web/HMS/Smoke_Polygons/KML/2021/08/hms_smoke20210808.kml</v>
      </c>
      <c r="G223" s="29" t="str">
        <f t="shared" si="25"/>
        <v>Data</v>
      </c>
      <c r="H223" s="30" t="s">
        <v>38</v>
      </c>
      <c r="J223" s="31" t="s">
        <v>38</v>
      </c>
      <c r="K223" s="31" t="s">
        <v>38</v>
      </c>
      <c r="L223" s="31" t="s">
        <v>38</v>
      </c>
      <c r="M223" s="31" t="s">
        <v>38</v>
      </c>
    </row>
    <row r="224" spans="1:13" x14ac:dyDescent="0.25">
      <c r="A224" s="28">
        <f t="shared" si="26"/>
        <v>44417</v>
      </c>
      <c r="B224">
        <f t="shared" si="21"/>
        <v>2021</v>
      </c>
      <c r="C224" t="str">
        <f t="shared" si="22"/>
        <v>08</v>
      </c>
      <c r="D224" t="str">
        <f t="shared" si="23"/>
        <v>09</v>
      </c>
      <c r="E224" t="str">
        <f t="shared" si="24"/>
        <v>https://satepsanone.nesdis.noaa.gov/pub/FIRE/web/HMS/Smoke_Polygons/KML/2021/08/hms_smoke20210809.kml</v>
      </c>
      <c r="F224" t="str">
        <f t="shared" si="27"/>
        <v>https://satepsanone.nesdis.noaa.gov/pub/FIRE/web/HMS/Smoke_Polygons/KML/2021/08/hms_smoke20210809.kml</v>
      </c>
      <c r="G224" s="29" t="str">
        <f t="shared" si="25"/>
        <v>Data</v>
      </c>
      <c r="H224" s="30" t="s">
        <v>38</v>
      </c>
      <c r="J224" s="31" t="s">
        <v>38</v>
      </c>
      <c r="K224" s="31" t="s">
        <v>38</v>
      </c>
      <c r="L224" s="31" t="s">
        <v>38</v>
      </c>
      <c r="M224" s="31" t="s">
        <v>38</v>
      </c>
    </row>
    <row r="225" spans="1:13" x14ac:dyDescent="0.25">
      <c r="A225" s="28">
        <f t="shared" si="26"/>
        <v>44418</v>
      </c>
      <c r="B225">
        <f t="shared" si="21"/>
        <v>2021</v>
      </c>
      <c r="C225" t="str">
        <f t="shared" si="22"/>
        <v>08</v>
      </c>
      <c r="D225">
        <f t="shared" si="23"/>
        <v>10</v>
      </c>
      <c r="E225" t="str">
        <f t="shared" si="24"/>
        <v>https://satepsanone.nesdis.noaa.gov/pub/FIRE/web/HMS/Smoke_Polygons/KML/2021/08/hms_smoke20210810.kml</v>
      </c>
      <c r="F225" t="str">
        <f t="shared" si="27"/>
        <v>https://satepsanone.nesdis.noaa.gov/pub/FIRE/web/HMS/Smoke_Polygons/KML/2021/08/hms_smoke20210810.kml</v>
      </c>
      <c r="G225" s="29" t="str">
        <f t="shared" si="25"/>
        <v>Data</v>
      </c>
      <c r="H225" s="30" t="s">
        <v>38</v>
      </c>
      <c r="J225" s="31" t="s">
        <v>38</v>
      </c>
      <c r="K225" s="31" t="s">
        <v>38</v>
      </c>
      <c r="L225" s="31" t="s">
        <v>38</v>
      </c>
      <c r="M225" s="31" t="s">
        <v>38</v>
      </c>
    </row>
    <row r="226" spans="1:13" x14ac:dyDescent="0.25">
      <c r="A226" s="28">
        <f t="shared" si="26"/>
        <v>44419</v>
      </c>
      <c r="B226">
        <f t="shared" si="21"/>
        <v>2021</v>
      </c>
      <c r="C226" t="str">
        <f t="shared" si="22"/>
        <v>08</v>
      </c>
      <c r="D226">
        <f t="shared" si="23"/>
        <v>11</v>
      </c>
      <c r="E226" t="str">
        <f t="shared" si="24"/>
        <v>https://satepsanone.nesdis.noaa.gov/pub/FIRE/web/HMS/Smoke_Polygons/KML/2021/08/hms_smoke20210811.kml</v>
      </c>
      <c r="F226" t="str">
        <f t="shared" si="27"/>
        <v>https://satepsanone.nesdis.noaa.gov/pub/FIRE/web/HMS/Smoke_Polygons/KML/2021/08/hms_smoke20210811.kml</v>
      </c>
      <c r="G226" s="29" t="str">
        <f t="shared" si="25"/>
        <v>Data</v>
      </c>
      <c r="H226" s="30" t="s">
        <v>38</v>
      </c>
      <c r="J226" s="31" t="s">
        <v>38</v>
      </c>
      <c r="K226" s="31" t="s">
        <v>38</v>
      </c>
      <c r="L226" s="31" t="s">
        <v>38</v>
      </c>
      <c r="M226" s="31" t="s">
        <v>38</v>
      </c>
    </row>
    <row r="227" spans="1:13" x14ac:dyDescent="0.25">
      <c r="A227" s="28">
        <f t="shared" si="26"/>
        <v>44420</v>
      </c>
      <c r="B227">
        <f t="shared" si="21"/>
        <v>2021</v>
      </c>
      <c r="C227" t="str">
        <f t="shared" si="22"/>
        <v>08</v>
      </c>
      <c r="D227">
        <f t="shared" si="23"/>
        <v>12</v>
      </c>
      <c r="E227" t="str">
        <f t="shared" si="24"/>
        <v>https://satepsanone.nesdis.noaa.gov/pub/FIRE/web/HMS/Smoke_Polygons/KML/2021/08/hms_smoke20210812.kml</v>
      </c>
      <c r="F227" t="str">
        <f t="shared" si="27"/>
        <v>https://satepsanone.nesdis.noaa.gov/pub/FIRE/web/HMS/Smoke_Polygons/KML/2021/08/hms_smoke20210812.kml</v>
      </c>
      <c r="G227" s="29" t="str">
        <f t="shared" si="25"/>
        <v>Data</v>
      </c>
      <c r="H227" s="30" t="s">
        <v>38</v>
      </c>
      <c r="J227" s="31" t="s">
        <v>38</v>
      </c>
      <c r="K227" s="31" t="s">
        <v>38</v>
      </c>
      <c r="L227" s="31" t="s">
        <v>38</v>
      </c>
      <c r="M227" s="31" t="s">
        <v>38</v>
      </c>
    </row>
    <row r="228" spans="1:13" x14ac:dyDescent="0.25">
      <c r="A228" s="28">
        <f t="shared" si="26"/>
        <v>44421</v>
      </c>
      <c r="B228">
        <f t="shared" si="21"/>
        <v>2021</v>
      </c>
      <c r="C228" t="str">
        <f t="shared" si="22"/>
        <v>08</v>
      </c>
      <c r="D228">
        <f t="shared" si="23"/>
        <v>13</v>
      </c>
      <c r="E228" t="str">
        <f t="shared" si="24"/>
        <v>https://satepsanone.nesdis.noaa.gov/pub/FIRE/web/HMS/Smoke_Polygons/KML/2021/08/hms_smoke20210813.kml</v>
      </c>
      <c r="F228" t="str">
        <f t="shared" si="27"/>
        <v>https://satepsanone.nesdis.noaa.gov/pub/FIRE/web/HMS/Smoke_Polygons/KML/2021/08/hms_smoke20210813.kml</v>
      </c>
      <c r="G228" s="29" t="str">
        <f t="shared" si="25"/>
        <v>Data</v>
      </c>
      <c r="H228" s="30" t="s">
        <v>38</v>
      </c>
      <c r="J228" s="31" t="s">
        <v>38</v>
      </c>
      <c r="K228" s="31" t="s">
        <v>38</v>
      </c>
      <c r="L228" s="31" t="s">
        <v>38</v>
      </c>
      <c r="M228" s="31" t="s">
        <v>38</v>
      </c>
    </row>
    <row r="229" spans="1:13" x14ac:dyDescent="0.25">
      <c r="A229" s="28">
        <f t="shared" si="26"/>
        <v>44422</v>
      </c>
      <c r="B229">
        <f t="shared" si="21"/>
        <v>2021</v>
      </c>
      <c r="C229" t="str">
        <f t="shared" si="22"/>
        <v>08</v>
      </c>
      <c r="D229">
        <f t="shared" si="23"/>
        <v>14</v>
      </c>
      <c r="E229" t="str">
        <f t="shared" si="24"/>
        <v>https://satepsanone.nesdis.noaa.gov/pub/FIRE/web/HMS/Smoke_Polygons/KML/2021/08/hms_smoke20210814.kml</v>
      </c>
      <c r="F229" t="str">
        <f t="shared" si="27"/>
        <v>https://satepsanone.nesdis.noaa.gov/pub/FIRE/web/HMS/Smoke_Polygons/KML/2021/08/hms_smoke20210814.kml</v>
      </c>
      <c r="G229" s="29" t="str">
        <f t="shared" si="25"/>
        <v>Data</v>
      </c>
      <c r="H229" s="30" t="s">
        <v>38</v>
      </c>
      <c r="J229" s="31" t="s">
        <v>37</v>
      </c>
      <c r="K229" s="31" t="s">
        <v>37</v>
      </c>
      <c r="L229" s="31" t="s">
        <v>37</v>
      </c>
      <c r="M229" s="31" t="s">
        <v>37</v>
      </c>
    </row>
    <row r="230" spans="1:13" x14ac:dyDescent="0.25">
      <c r="A230" s="28">
        <f t="shared" si="26"/>
        <v>44423</v>
      </c>
      <c r="B230">
        <f t="shared" si="21"/>
        <v>2021</v>
      </c>
      <c r="C230" t="str">
        <f t="shared" si="22"/>
        <v>08</v>
      </c>
      <c r="D230">
        <f t="shared" si="23"/>
        <v>15</v>
      </c>
      <c r="E230" t="str">
        <f t="shared" si="24"/>
        <v>https://satepsanone.nesdis.noaa.gov/pub/FIRE/web/HMS/Smoke_Polygons/KML/2021/08/hms_smoke20210815.kml</v>
      </c>
      <c r="F230" t="str">
        <f t="shared" si="27"/>
        <v>https://satepsanone.nesdis.noaa.gov/pub/FIRE/web/HMS/Smoke_Polygons/KML/2021/08/hms_smoke20210815.kml</v>
      </c>
      <c r="G230" s="29" t="str">
        <f t="shared" si="25"/>
        <v>Data</v>
      </c>
      <c r="H230" s="30" t="s">
        <v>38</v>
      </c>
      <c r="J230" s="31" t="s">
        <v>37</v>
      </c>
      <c r="K230" s="31" t="s">
        <v>38</v>
      </c>
      <c r="L230" s="31" t="s">
        <v>38</v>
      </c>
      <c r="M230" s="31" t="s">
        <v>38</v>
      </c>
    </row>
    <row r="231" spans="1:13" x14ac:dyDescent="0.25">
      <c r="A231" s="28">
        <f t="shared" si="26"/>
        <v>44424</v>
      </c>
      <c r="B231">
        <f t="shared" si="21"/>
        <v>2021</v>
      </c>
      <c r="C231" t="str">
        <f t="shared" si="22"/>
        <v>08</v>
      </c>
      <c r="D231">
        <f t="shared" si="23"/>
        <v>16</v>
      </c>
      <c r="E231" t="str">
        <f t="shared" si="24"/>
        <v>https://satepsanone.nesdis.noaa.gov/pub/FIRE/web/HMS/Smoke_Polygons/KML/2021/08/hms_smoke20210816.kml</v>
      </c>
      <c r="F231" t="str">
        <f t="shared" si="27"/>
        <v>https://satepsanone.nesdis.noaa.gov/pub/FIRE/web/HMS/Smoke_Polygons/KML/2021/08/hms_smoke20210816.kml</v>
      </c>
      <c r="G231" s="29" t="str">
        <f t="shared" si="25"/>
        <v>Data</v>
      </c>
      <c r="H231" s="30" t="s">
        <v>38</v>
      </c>
      <c r="J231" s="31" t="s">
        <v>37</v>
      </c>
      <c r="K231" s="31" t="s">
        <v>38</v>
      </c>
      <c r="L231" s="31" t="s">
        <v>37</v>
      </c>
      <c r="M231" s="31" t="s">
        <v>38</v>
      </c>
    </row>
    <row r="232" spans="1:13" x14ac:dyDescent="0.25">
      <c r="A232" s="28">
        <f t="shared" si="26"/>
        <v>44425</v>
      </c>
      <c r="B232">
        <f t="shared" si="21"/>
        <v>2021</v>
      </c>
      <c r="C232" t="str">
        <f t="shared" si="22"/>
        <v>08</v>
      </c>
      <c r="D232">
        <f t="shared" si="23"/>
        <v>17</v>
      </c>
      <c r="E232" t="str">
        <f t="shared" si="24"/>
        <v>https://satepsanone.nesdis.noaa.gov/pub/FIRE/web/HMS/Smoke_Polygons/KML/2021/08/hms_smoke20210817.kml</v>
      </c>
      <c r="F232" t="str">
        <f t="shared" si="27"/>
        <v>https://satepsanone.nesdis.noaa.gov/pub/FIRE/web/HMS/Smoke_Polygons/KML/2021/08/hms_smoke20210817.kml</v>
      </c>
      <c r="G232" s="29" t="str">
        <f t="shared" si="25"/>
        <v>Data</v>
      </c>
      <c r="H232" s="30" t="s">
        <v>38</v>
      </c>
      <c r="J232" s="31" t="s">
        <v>38</v>
      </c>
      <c r="K232" s="31" t="s">
        <v>38</v>
      </c>
      <c r="L232" s="31" t="s">
        <v>38</v>
      </c>
      <c r="M232" s="31" t="s">
        <v>38</v>
      </c>
    </row>
    <row r="233" spans="1:13" x14ac:dyDescent="0.25">
      <c r="A233" s="28">
        <f t="shared" si="26"/>
        <v>44426</v>
      </c>
      <c r="B233">
        <f t="shared" si="21"/>
        <v>2021</v>
      </c>
      <c r="C233" t="str">
        <f t="shared" si="22"/>
        <v>08</v>
      </c>
      <c r="D233">
        <f t="shared" si="23"/>
        <v>18</v>
      </c>
      <c r="E233" t="str">
        <f t="shared" si="24"/>
        <v>https://satepsanone.nesdis.noaa.gov/pub/FIRE/web/HMS/Smoke_Polygons/KML/2021/08/hms_smoke20210818.kml</v>
      </c>
      <c r="F233" t="str">
        <f t="shared" si="27"/>
        <v>https://satepsanone.nesdis.noaa.gov/pub/FIRE/web/HMS/Smoke_Polygons/KML/2021/08/hms_smoke20210818.kml</v>
      </c>
      <c r="G233" s="29" t="str">
        <f t="shared" si="25"/>
        <v>Data</v>
      </c>
      <c r="H233" s="30" t="s">
        <v>38</v>
      </c>
      <c r="J233" s="31" t="s">
        <v>38</v>
      </c>
      <c r="K233" s="31" t="s">
        <v>38</v>
      </c>
      <c r="L233" s="31" t="s">
        <v>38</v>
      </c>
      <c r="M233" s="31" t="s">
        <v>38</v>
      </c>
    </row>
    <row r="234" spans="1:13" x14ac:dyDescent="0.25">
      <c r="A234" s="28">
        <f t="shared" si="26"/>
        <v>44427</v>
      </c>
      <c r="B234">
        <f t="shared" si="21"/>
        <v>2021</v>
      </c>
      <c r="C234" t="str">
        <f t="shared" si="22"/>
        <v>08</v>
      </c>
      <c r="D234">
        <f t="shared" si="23"/>
        <v>19</v>
      </c>
      <c r="E234" t="str">
        <f t="shared" si="24"/>
        <v>https://satepsanone.nesdis.noaa.gov/pub/FIRE/web/HMS/Smoke_Polygons/KML/2021/08/hms_smoke20210819.kml</v>
      </c>
      <c r="F234" t="str">
        <f t="shared" si="27"/>
        <v>https://satepsanone.nesdis.noaa.gov/pub/FIRE/web/HMS/Smoke_Polygons/KML/2021/08/hms_smoke20210819.kml</v>
      </c>
      <c r="G234" s="29" t="str">
        <f t="shared" si="25"/>
        <v>Data</v>
      </c>
      <c r="H234" s="30" t="s">
        <v>38</v>
      </c>
      <c r="J234" s="31" t="s">
        <v>38</v>
      </c>
      <c r="K234" s="31" t="s">
        <v>38</v>
      </c>
      <c r="L234" s="31" t="s">
        <v>38</v>
      </c>
      <c r="M234" s="31" t="s">
        <v>38</v>
      </c>
    </row>
    <row r="235" spans="1:13" x14ac:dyDescent="0.25">
      <c r="A235" s="28">
        <f t="shared" si="26"/>
        <v>44428</v>
      </c>
      <c r="B235">
        <f t="shared" si="21"/>
        <v>2021</v>
      </c>
      <c r="C235" t="str">
        <f t="shared" si="22"/>
        <v>08</v>
      </c>
      <c r="D235">
        <f t="shared" si="23"/>
        <v>20</v>
      </c>
      <c r="E235" t="str">
        <f t="shared" si="24"/>
        <v>https://satepsanone.nesdis.noaa.gov/pub/FIRE/web/HMS/Smoke_Polygons/KML/2021/08/hms_smoke20210820.kml</v>
      </c>
      <c r="F235" t="str">
        <f t="shared" si="27"/>
        <v>https://satepsanone.nesdis.noaa.gov/pub/FIRE/web/HMS/Smoke_Polygons/KML/2021/08/hms_smoke20210820.kml</v>
      </c>
      <c r="G235" s="29" t="str">
        <f t="shared" si="25"/>
        <v>Data</v>
      </c>
      <c r="H235" s="30" t="s">
        <v>38</v>
      </c>
      <c r="J235" s="31" t="s">
        <v>38</v>
      </c>
      <c r="K235" s="31" t="s">
        <v>38</v>
      </c>
      <c r="L235" s="31" t="s">
        <v>38</v>
      </c>
      <c r="M235" s="31" t="s">
        <v>38</v>
      </c>
    </row>
    <row r="236" spans="1:13" x14ac:dyDescent="0.25">
      <c r="A236" s="28">
        <f t="shared" si="26"/>
        <v>44429</v>
      </c>
      <c r="B236">
        <f t="shared" si="21"/>
        <v>2021</v>
      </c>
      <c r="C236" t="str">
        <f t="shared" si="22"/>
        <v>08</v>
      </c>
      <c r="D236">
        <f t="shared" si="23"/>
        <v>21</v>
      </c>
      <c r="E236" t="str">
        <f t="shared" si="24"/>
        <v>https://satepsanone.nesdis.noaa.gov/pub/FIRE/web/HMS/Smoke_Polygons/KML/2021/08/hms_smoke20210821.kml</v>
      </c>
      <c r="F236" t="str">
        <f t="shared" si="27"/>
        <v>https://satepsanone.nesdis.noaa.gov/pub/FIRE/web/HMS/Smoke_Polygons/KML/2021/08/hms_smoke20210821.kml</v>
      </c>
      <c r="G236" s="29" t="str">
        <f t="shared" si="25"/>
        <v>Data</v>
      </c>
      <c r="H236" s="30" t="s">
        <v>38</v>
      </c>
      <c r="J236" s="31" t="s">
        <v>38</v>
      </c>
      <c r="K236" s="31" t="s">
        <v>38</v>
      </c>
      <c r="L236" s="31" t="s">
        <v>38</v>
      </c>
      <c r="M236" s="31" t="s">
        <v>38</v>
      </c>
    </row>
    <row r="237" spans="1:13" x14ac:dyDescent="0.25">
      <c r="A237" s="28">
        <f t="shared" si="26"/>
        <v>44430</v>
      </c>
      <c r="B237">
        <f t="shared" si="21"/>
        <v>2021</v>
      </c>
      <c r="C237" t="str">
        <f t="shared" si="22"/>
        <v>08</v>
      </c>
      <c r="D237">
        <f t="shared" si="23"/>
        <v>22</v>
      </c>
      <c r="E237" t="str">
        <f t="shared" si="24"/>
        <v>https://satepsanone.nesdis.noaa.gov/pub/FIRE/web/HMS/Smoke_Polygons/KML/2021/08/hms_smoke20210822.kml</v>
      </c>
      <c r="F237" t="str">
        <f t="shared" si="27"/>
        <v>https://satepsanone.nesdis.noaa.gov/pub/FIRE/web/HMS/Smoke_Polygons/KML/2021/08/hms_smoke20210822.kml</v>
      </c>
      <c r="G237" s="29" t="str">
        <f t="shared" si="25"/>
        <v>Data</v>
      </c>
      <c r="H237" s="30" t="s">
        <v>38</v>
      </c>
      <c r="J237" s="31" t="s">
        <v>37</v>
      </c>
      <c r="K237" s="31" t="s">
        <v>38</v>
      </c>
      <c r="L237" s="31" t="s">
        <v>37</v>
      </c>
      <c r="M237" s="31" t="s">
        <v>37</v>
      </c>
    </row>
    <row r="238" spans="1:13" x14ac:dyDescent="0.25">
      <c r="A238" s="28">
        <f t="shared" si="26"/>
        <v>44431</v>
      </c>
      <c r="B238">
        <f t="shared" si="21"/>
        <v>2021</v>
      </c>
      <c r="C238" t="str">
        <f t="shared" si="22"/>
        <v>08</v>
      </c>
      <c r="D238">
        <f t="shared" si="23"/>
        <v>23</v>
      </c>
      <c r="E238" t="str">
        <f t="shared" si="24"/>
        <v>https://satepsanone.nesdis.noaa.gov/pub/FIRE/web/HMS/Smoke_Polygons/KML/2021/08/hms_smoke20210823.kml</v>
      </c>
      <c r="F238" t="str">
        <f t="shared" si="27"/>
        <v>https://satepsanone.nesdis.noaa.gov/pub/FIRE/web/HMS/Smoke_Polygons/KML/2021/08/hms_smoke20210823.kml</v>
      </c>
      <c r="G238" s="29" t="str">
        <f t="shared" si="25"/>
        <v>Data</v>
      </c>
      <c r="H238" s="30" t="s">
        <v>38</v>
      </c>
      <c r="J238" s="31" t="s">
        <v>38</v>
      </c>
      <c r="K238" s="31" t="s">
        <v>38</v>
      </c>
      <c r="L238" s="31" t="s">
        <v>38</v>
      </c>
      <c r="M238" s="31" t="s">
        <v>38</v>
      </c>
    </row>
    <row r="239" spans="1:13" x14ac:dyDescent="0.25">
      <c r="A239" s="28">
        <f t="shared" si="26"/>
        <v>44432</v>
      </c>
      <c r="B239">
        <f t="shared" si="21"/>
        <v>2021</v>
      </c>
      <c r="C239" t="str">
        <f t="shared" si="22"/>
        <v>08</v>
      </c>
      <c r="D239">
        <f t="shared" si="23"/>
        <v>24</v>
      </c>
      <c r="E239" t="str">
        <f t="shared" si="24"/>
        <v>https://satepsanone.nesdis.noaa.gov/pub/FIRE/web/HMS/Smoke_Polygons/KML/2021/08/hms_smoke20210824.kml</v>
      </c>
      <c r="F239" t="str">
        <f t="shared" si="27"/>
        <v>https://satepsanone.nesdis.noaa.gov/pub/FIRE/web/HMS/Smoke_Polygons/KML/2021/08/hms_smoke20210824.kml</v>
      </c>
      <c r="G239" s="29" t="str">
        <f t="shared" si="25"/>
        <v>Data</v>
      </c>
      <c r="H239" s="30" t="s">
        <v>38</v>
      </c>
      <c r="J239" s="31" t="s">
        <v>38</v>
      </c>
      <c r="K239" s="31" t="s">
        <v>38</v>
      </c>
      <c r="L239" s="31" t="s">
        <v>38</v>
      </c>
      <c r="M239" s="31" t="s">
        <v>38</v>
      </c>
    </row>
    <row r="240" spans="1:13" x14ac:dyDescent="0.25">
      <c r="A240" s="28">
        <f t="shared" si="26"/>
        <v>44433</v>
      </c>
      <c r="B240">
        <f t="shared" si="21"/>
        <v>2021</v>
      </c>
      <c r="C240" t="str">
        <f t="shared" si="22"/>
        <v>08</v>
      </c>
      <c r="D240">
        <f t="shared" si="23"/>
        <v>25</v>
      </c>
      <c r="E240" t="str">
        <f t="shared" si="24"/>
        <v>https://satepsanone.nesdis.noaa.gov/pub/FIRE/web/HMS/Smoke_Polygons/KML/2021/08/hms_smoke20210825.kml</v>
      </c>
      <c r="F240" t="str">
        <f t="shared" si="27"/>
        <v>https://satepsanone.nesdis.noaa.gov/pub/FIRE/web/HMS/Smoke_Polygons/KML/2021/08/hms_smoke20210825.kml</v>
      </c>
      <c r="G240" s="29" t="str">
        <f t="shared" si="25"/>
        <v>Data</v>
      </c>
      <c r="H240" s="30" t="s">
        <v>38</v>
      </c>
      <c r="J240" s="31" t="s">
        <v>38</v>
      </c>
      <c r="K240" s="31" t="s">
        <v>38</v>
      </c>
      <c r="L240" s="31" t="s">
        <v>38</v>
      </c>
      <c r="M240" s="31" t="s">
        <v>38</v>
      </c>
    </row>
    <row r="241" spans="1:13" x14ac:dyDescent="0.25">
      <c r="A241" s="28">
        <f t="shared" si="26"/>
        <v>44434</v>
      </c>
      <c r="B241">
        <f t="shared" si="21"/>
        <v>2021</v>
      </c>
      <c r="C241" t="str">
        <f t="shared" si="22"/>
        <v>08</v>
      </c>
      <c r="D241">
        <f t="shared" si="23"/>
        <v>26</v>
      </c>
      <c r="E241" t="str">
        <f t="shared" si="24"/>
        <v>https://satepsanone.nesdis.noaa.gov/pub/FIRE/web/HMS/Smoke_Polygons/KML/2021/08/hms_smoke20210826.kml</v>
      </c>
      <c r="F241" t="str">
        <f t="shared" si="27"/>
        <v>https://satepsanone.nesdis.noaa.gov/pub/FIRE/web/HMS/Smoke_Polygons/KML/2021/08/hms_smoke20210826.kml</v>
      </c>
      <c r="G241" s="29" t="str">
        <f t="shared" si="25"/>
        <v>Data</v>
      </c>
      <c r="H241" s="30" t="s">
        <v>38</v>
      </c>
      <c r="J241" s="31" t="s">
        <v>37</v>
      </c>
      <c r="K241" s="31" t="s">
        <v>37</v>
      </c>
      <c r="L241" s="31" t="s">
        <v>37</v>
      </c>
      <c r="M241" s="31" t="s">
        <v>37</v>
      </c>
    </row>
    <row r="242" spans="1:13" x14ac:dyDescent="0.25">
      <c r="A242" s="28">
        <f t="shared" si="26"/>
        <v>44435</v>
      </c>
      <c r="B242">
        <f t="shared" si="21"/>
        <v>2021</v>
      </c>
      <c r="C242" t="str">
        <f t="shared" si="22"/>
        <v>08</v>
      </c>
      <c r="D242">
        <f t="shared" si="23"/>
        <v>27</v>
      </c>
      <c r="E242" t="str">
        <f t="shared" si="24"/>
        <v>https://satepsanone.nesdis.noaa.gov/pub/FIRE/web/HMS/Smoke_Polygons/KML/2021/08/hms_smoke20210827.kml</v>
      </c>
      <c r="F242" t="str">
        <f t="shared" si="27"/>
        <v>https://satepsanone.nesdis.noaa.gov/pub/FIRE/web/HMS/Smoke_Polygons/KML/2021/08/hms_smoke20210827.kml</v>
      </c>
      <c r="G242" s="29" t="str">
        <f t="shared" si="25"/>
        <v>Data</v>
      </c>
      <c r="H242" s="30" t="s">
        <v>38</v>
      </c>
      <c r="J242" s="31" t="s">
        <v>38</v>
      </c>
      <c r="K242" s="31" t="s">
        <v>38</v>
      </c>
      <c r="L242" s="31" t="s">
        <v>38</v>
      </c>
      <c r="M242" s="31" t="s">
        <v>38</v>
      </c>
    </row>
    <row r="243" spans="1:13" x14ac:dyDescent="0.25">
      <c r="A243" s="28">
        <f t="shared" si="26"/>
        <v>44436</v>
      </c>
      <c r="B243">
        <f t="shared" si="21"/>
        <v>2021</v>
      </c>
      <c r="C243" t="str">
        <f t="shared" si="22"/>
        <v>08</v>
      </c>
      <c r="D243">
        <f t="shared" si="23"/>
        <v>28</v>
      </c>
      <c r="E243" t="str">
        <f t="shared" si="24"/>
        <v>https://satepsanone.nesdis.noaa.gov/pub/FIRE/web/HMS/Smoke_Polygons/KML/2021/08/hms_smoke20210828.kml</v>
      </c>
      <c r="F243" t="str">
        <f t="shared" si="27"/>
        <v>https://satepsanone.nesdis.noaa.gov/pub/FIRE/web/HMS/Smoke_Polygons/KML/2021/08/hms_smoke20210828.kml</v>
      </c>
      <c r="G243" s="29" t="str">
        <f t="shared" si="25"/>
        <v>Data</v>
      </c>
      <c r="H243" s="30" t="s">
        <v>38</v>
      </c>
      <c r="J243" s="31" t="s">
        <v>37</v>
      </c>
      <c r="K243" s="31" t="s">
        <v>38</v>
      </c>
      <c r="L243" s="31" t="s">
        <v>37</v>
      </c>
      <c r="M243" s="31" t="s">
        <v>37</v>
      </c>
    </row>
    <row r="244" spans="1:13" x14ac:dyDescent="0.25">
      <c r="A244" s="28">
        <f t="shared" si="26"/>
        <v>44437</v>
      </c>
      <c r="B244">
        <f t="shared" si="21"/>
        <v>2021</v>
      </c>
      <c r="C244" t="str">
        <f t="shared" si="22"/>
        <v>08</v>
      </c>
      <c r="D244">
        <f t="shared" si="23"/>
        <v>29</v>
      </c>
      <c r="E244" t="str">
        <f t="shared" si="24"/>
        <v>https://satepsanone.nesdis.noaa.gov/pub/FIRE/web/HMS/Smoke_Polygons/KML/2021/08/hms_smoke20210829.kml</v>
      </c>
      <c r="F244" t="str">
        <f t="shared" si="27"/>
        <v>https://satepsanone.nesdis.noaa.gov/pub/FIRE/web/HMS/Smoke_Polygons/KML/2021/08/hms_smoke20210829.kml</v>
      </c>
      <c r="G244" s="29" t="str">
        <f t="shared" si="25"/>
        <v>Data</v>
      </c>
      <c r="H244" s="30" t="s">
        <v>38</v>
      </c>
      <c r="J244" s="31" t="s">
        <v>37</v>
      </c>
      <c r="K244" s="31" t="s">
        <v>37</v>
      </c>
      <c r="L244" s="31" t="s">
        <v>37</v>
      </c>
      <c r="M244" s="31" t="s">
        <v>37</v>
      </c>
    </row>
    <row r="245" spans="1:13" x14ac:dyDescent="0.25">
      <c r="A245" s="28">
        <f t="shared" si="26"/>
        <v>44438</v>
      </c>
      <c r="B245">
        <f t="shared" si="21"/>
        <v>2021</v>
      </c>
      <c r="C245" t="str">
        <f t="shared" si="22"/>
        <v>08</v>
      </c>
      <c r="D245">
        <f t="shared" si="23"/>
        <v>30</v>
      </c>
      <c r="E245" t="str">
        <f t="shared" si="24"/>
        <v>https://satepsanone.nesdis.noaa.gov/pub/FIRE/web/HMS/Smoke_Polygons/KML/2021/08/hms_smoke20210830.kml</v>
      </c>
      <c r="F245" t="str">
        <f t="shared" si="27"/>
        <v>https://satepsanone.nesdis.noaa.gov/pub/FIRE/web/HMS/Smoke_Polygons/KML/2021/08/hms_smoke20210830.kml</v>
      </c>
      <c r="G245" s="29" t="str">
        <f t="shared" si="25"/>
        <v>Data</v>
      </c>
      <c r="H245" s="30" t="s">
        <v>38</v>
      </c>
      <c r="J245" s="31" t="s">
        <v>38</v>
      </c>
      <c r="K245" s="31" t="s">
        <v>38</v>
      </c>
      <c r="L245" s="31" t="s">
        <v>38</v>
      </c>
      <c r="M245" s="31" t="s">
        <v>38</v>
      </c>
    </row>
    <row r="246" spans="1:13" x14ac:dyDescent="0.25">
      <c r="A246" s="28">
        <f t="shared" si="26"/>
        <v>44439</v>
      </c>
      <c r="B246">
        <f t="shared" si="21"/>
        <v>2021</v>
      </c>
      <c r="C246" t="str">
        <f t="shared" si="22"/>
        <v>08</v>
      </c>
      <c r="D246">
        <f t="shared" si="23"/>
        <v>31</v>
      </c>
      <c r="E246" t="str">
        <f t="shared" si="24"/>
        <v>https://satepsanone.nesdis.noaa.gov/pub/FIRE/web/HMS/Smoke_Polygons/KML/2021/08/hms_smoke20210831.kml</v>
      </c>
      <c r="F246" t="str">
        <f t="shared" si="27"/>
        <v>https://satepsanone.nesdis.noaa.gov/pub/FIRE/web/HMS/Smoke_Polygons/KML/2021/08/hms_smoke20210831.kml</v>
      </c>
      <c r="G246" s="29" t="str">
        <f t="shared" si="25"/>
        <v>Data</v>
      </c>
      <c r="H246" s="30" t="s">
        <v>38</v>
      </c>
      <c r="J246" s="31" t="s">
        <v>38</v>
      </c>
      <c r="K246" s="31" t="s">
        <v>38</v>
      </c>
      <c r="L246" s="31" t="s">
        <v>38</v>
      </c>
      <c r="M246" s="31" t="s">
        <v>38</v>
      </c>
    </row>
    <row r="247" spans="1:13" x14ac:dyDescent="0.25">
      <c r="A247" s="28">
        <f t="shared" si="26"/>
        <v>44440</v>
      </c>
      <c r="B247">
        <f t="shared" si="21"/>
        <v>2021</v>
      </c>
      <c r="C247" t="str">
        <f t="shared" si="22"/>
        <v>09</v>
      </c>
      <c r="D247" t="str">
        <f t="shared" si="23"/>
        <v>01</v>
      </c>
      <c r="E247" t="str">
        <f t="shared" si="24"/>
        <v>https://satepsanone.nesdis.noaa.gov/pub/FIRE/web/HMS/Smoke_Polygons/KML/2021/09/hms_smoke20210901.kml</v>
      </c>
      <c r="F247" t="str">
        <f t="shared" si="27"/>
        <v>https://satepsanone.nesdis.noaa.gov/pub/FIRE/web/HMS/Smoke_Polygons/KML/2021/09/hms_smoke20210901.kml</v>
      </c>
      <c r="G247" s="29" t="str">
        <f t="shared" si="25"/>
        <v>Data</v>
      </c>
      <c r="H247" s="30" t="s">
        <v>38</v>
      </c>
      <c r="J247" s="31" t="s">
        <v>38</v>
      </c>
      <c r="K247" s="31" t="s">
        <v>38</v>
      </c>
      <c r="L247" s="31" t="s">
        <v>38</v>
      </c>
      <c r="M247" s="31" t="s">
        <v>38</v>
      </c>
    </row>
    <row r="248" spans="1:13" x14ac:dyDescent="0.25">
      <c r="A248" s="28">
        <f t="shared" si="26"/>
        <v>44441</v>
      </c>
      <c r="B248">
        <f t="shared" si="21"/>
        <v>2021</v>
      </c>
      <c r="C248" t="str">
        <f t="shared" si="22"/>
        <v>09</v>
      </c>
      <c r="D248" t="str">
        <f t="shared" si="23"/>
        <v>02</v>
      </c>
      <c r="E248" t="str">
        <f t="shared" si="24"/>
        <v>https://satepsanone.nesdis.noaa.gov/pub/FIRE/web/HMS/Smoke_Polygons/KML/2021/09/hms_smoke20210902.kml</v>
      </c>
      <c r="F248" t="str">
        <f t="shared" si="27"/>
        <v>https://satepsanone.nesdis.noaa.gov/pub/FIRE/web/HMS/Smoke_Polygons/KML/2021/09/hms_smoke20210902.kml</v>
      </c>
      <c r="G248" s="29" t="str">
        <f t="shared" si="25"/>
        <v>Data</v>
      </c>
      <c r="H248" s="30" t="s">
        <v>38</v>
      </c>
      <c r="J248" s="31" t="s">
        <v>37</v>
      </c>
      <c r="K248" s="31" t="s">
        <v>38</v>
      </c>
      <c r="L248" s="31" t="s">
        <v>37</v>
      </c>
      <c r="M248" s="31" t="s">
        <v>37</v>
      </c>
    </row>
    <row r="249" spans="1:13" x14ac:dyDescent="0.25">
      <c r="A249" s="28">
        <f t="shared" si="26"/>
        <v>44442</v>
      </c>
      <c r="B249">
        <f t="shared" si="21"/>
        <v>2021</v>
      </c>
      <c r="C249" t="str">
        <f t="shared" si="22"/>
        <v>09</v>
      </c>
      <c r="D249" t="str">
        <f t="shared" si="23"/>
        <v>03</v>
      </c>
      <c r="E249" t="str">
        <f t="shared" si="24"/>
        <v>https://satepsanone.nesdis.noaa.gov/pub/FIRE/web/HMS/Smoke_Polygons/KML/2021/09/hms_smoke20210903.kml</v>
      </c>
      <c r="F249" t="str">
        <f t="shared" si="27"/>
        <v>https://satepsanone.nesdis.noaa.gov/pub/FIRE/web/HMS/Smoke_Polygons/KML/2021/09/hms_smoke20210903.kml</v>
      </c>
      <c r="G249" s="29" t="str">
        <f>HYPERLINK(F249,"Data")</f>
        <v>Data</v>
      </c>
      <c r="H249" s="30" t="s">
        <v>38</v>
      </c>
      <c r="J249" s="31" t="s">
        <v>37</v>
      </c>
      <c r="K249" s="31" t="s">
        <v>37</v>
      </c>
      <c r="L249" s="31" t="s">
        <v>37</v>
      </c>
      <c r="M249" s="31" t="s">
        <v>37</v>
      </c>
    </row>
    <row r="250" spans="1:13" x14ac:dyDescent="0.25">
      <c r="A250" s="28">
        <f t="shared" si="26"/>
        <v>44443</v>
      </c>
      <c r="B250">
        <f t="shared" si="21"/>
        <v>2021</v>
      </c>
      <c r="C250" t="str">
        <f t="shared" si="22"/>
        <v>09</v>
      </c>
      <c r="D250" t="str">
        <f t="shared" si="23"/>
        <v>04</v>
      </c>
      <c r="E250" t="str">
        <f t="shared" si="24"/>
        <v>https://satepsanone.nesdis.noaa.gov/pub/FIRE/web/HMS/Smoke_Polygons/KML/2021/09/hms_smoke20210904.kml</v>
      </c>
      <c r="F250" t="str">
        <f t="shared" si="27"/>
        <v>https://satepsanone.nesdis.noaa.gov/pub/FIRE/web/HMS/Smoke_Polygons/KML/2021/09/hms_smoke20210904.kml</v>
      </c>
      <c r="G250" s="29" t="str">
        <f t="shared" si="25"/>
        <v>Data</v>
      </c>
      <c r="H250" s="30" t="s">
        <v>38</v>
      </c>
      <c r="J250" s="31" t="s">
        <v>38</v>
      </c>
      <c r="K250" s="31" t="s">
        <v>38</v>
      </c>
      <c r="L250" s="31" t="s">
        <v>38</v>
      </c>
      <c r="M250" s="31" t="s">
        <v>38</v>
      </c>
    </row>
    <row r="251" spans="1:13" x14ac:dyDescent="0.25">
      <c r="A251" s="28">
        <f t="shared" si="26"/>
        <v>44444</v>
      </c>
      <c r="B251">
        <f t="shared" si="21"/>
        <v>2021</v>
      </c>
      <c r="C251" t="str">
        <f t="shared" si="22"/>
        <v>09</v>
      </c>
      <c r="D251" t="str">
        <f t="shared" si="23"/>
        <v>05</v>
      </c>
      <c r="E251" t="str">
        <f t="shared" si="24"/>
        <v>https://satepsanone.nesdis.noaa.gov/pub/FIRE/web/HMS/Smoke_Polygons/KML/2021/09/hms_smoke20210905.kml</v>
      </c>
      <c r="F251" t="str">
        <f t="shared" si="27"/>
        <v>https://satepsanone.nesdis.noaa.gov/pub/FIRE/web/HMS/Smoke_Polygons/KML/2021/09/hms_smoke20210905.kml</v>
      </c>
      <c r="G251" s="29" t="str">
        <f t="shared" si="25"/>
        <v>Data</v>
      </c>
      <c r="H251" s="30" t="s">
        <v>38</v>
      </c>
      <c r="J251" s="31" t="s">
        <v>38</v>
      </c>
      <c r="K251" s="31" t="s">
        <v>38</v>
      </c>
      <c r="L251" s="31" t="s">
        <v>38</v>
      </c>
      <c r="M251" s="31" t="s">
        <v>38</v>
      </c>
    </row>
    <row r="252" spans="1:13" x14ac:dyDescent="0.25">
      <c r="A252" s="28">
        <f t="shared" si="26"/>
        <v>44445</v>
      </c>
      <c r="B252">
        <f t="shared" si="21"/>
        <v>2021</v>
      </c>
      <c r="C252" t="str">
        <f t="shared" si="22"/>
        <v>09</v>
      </c>
      <c r="D252" t="str">
        <f t="shared" si="23"/>
        <v>06</v>
      </c>
      <c r="E252" t="str">
        <f t="shared" si="24"/>
        <v>https://satepsanone.nesdis.noaa.gov/pub/FIRE/web/HMS/Smoke_Polygons/KML/2021/09/hms_smoke20210906.kml</v>
      </c>
      <c r="F252" t="str">
        <f t="shared" si="27"/>
        <v>https://satepsanone.nesdis.noaa.gov/pub/FIRE/web/HMS/Smoke_Polygons/KML/2021/09/hms_smoke20210906.kml</v>
      </c>
      <c r="G252" s="29" t="str">
        <f t="shared" si="25"/>
        <v>Data</v>
      </c>
      <c r="H252" s="30" t="s">
        <v>38</v>
      </c>
      <c r="J252" s="31" t="s">
        <v>38</v>
      </c>
      <c r="K252" s="31" t="s">
        <v>38</v>
      </c>
      <c r="L252" s="31" t="s">
        <v>38</v>
      </c>
      <c r="M252" s="31" t="s">
        <v>38</v>
      </c>
    </row>
    <row r="253" spans="1:13" x14ac:dyDescent="0.25">
      <c r="A253" s="28">
        <f t="shared" si="26"/>
        <v>44446</v>
      </c>
      <c r="B253">
        <f t="shared" si="21"/>
        <v>2021</v>
      </c>
      <c r="C253" t="str">
        <f t="shared" si="22"/>
        <v>09</v>
      </c>
      <c r="D253" t="str">
        <f t="shared" si="23"/>
        <v>07</v>
      </c>
      <c r="E253" t="str">
        <f t="shared" si="24"/>
        <v>https://satepsanone.nesdis.noaa.gov/pub/FIRE/web/HMS/Smoke_Polygons/KML/2021/09/hms_smoke20210907.kml</v>
      </c>
      <c r="F253" t="str">
        <f t="shared" si="27"/>
        <v>https://satepsanone.nesdis.noaa.gov/pub/FIRE/web/HMS/Smoke_Polygons/KML/2021/09/hms_smoke20210907.kml</v>
      </c>
      <c r="G253" s="29" t="str">
        <f t="shared" si="25"/>
        <v>Data</v>
      </c>
      <c r="H253" s="30" t="s">
        <v>38</v>
      </c>
      <c r="J253" s="31" t="s">
        <v>38</v>
      </c>
      <c r="K253" s="31" t="s">
        <v>38</v>
      </c>
      <c r="L253" s="31" t="s">
        <v>38</v>
      </c>
      <c r="M253" s="31" t="s">
        <v>38</v>
      </c>
    </row>
    <row r="254" spans="1:13" x14ac:dyDescent="0.25">
      <c r="A254" s="28">
        <f t="shared" si="26"/>
        <v>44447</v>
      </c>
      <c r="B254">
        <f t="shared" si="21"/>
        <v>2021</v>
      </c>
      <c r="C254" t="str">
        <f t="shared" si="22"/>
        <v>09</v>
      </c>
      <c r="D254" t="str">
        <f t="shared" si="23"/>
        <v>08</v>
      </c>
      <c r="E254" t="str">
        <f t="shared" si="24"/>
        <v>https://satepsanone.nesdis.noaa.gov/pub/FIRE/web/HMS/Smoke_Polygons/KML/2021/09/hms_smoke20210908.kml</v>
      </c>
      <c r="F254" t="str">
        <f t="shared" si="27"/>
        <v>https://satepsanone.nesdis.noaa.gov/pub/FIRE/web/HMS/Smoke_Polygons/KML/2021/09/hms_smoke20210908.kml</v>
      </c>
      <c r="G254" s="29" t="str">
        <f>HYPERLINK(F254,"Data")</f>
        <v>Data</v>
      </c>
      <c r="H254" s="30" t="s">
        <v>38</v>
      </c>
      <c r="J254" s="31" t="s">
        <v>37</v>
      </c>
      <c r="K254" s="31" t="s">
        <v>37</v>
      </c>
      <c r="L254" s="31" t="s">
        <v>37</v>
      </c>
      <c r="M254" s="31" t="s">
        <v>37</v>
      </c>
    </row>
    <row r="255" spans="1:13" x14ac:dyDescent="0.25">
      <c r="A255" s="28">
        <f t="shared" si="26"/>
        <v>44448</v>
      </c>
      <c r="B255">
        <f t="shared" si="21"/>
        <v>2021</v>
      </c>
      <c r="C255" t="str">
        <f t="shared" si="22"/>
        <v>09</v>
      </c>
      <c r="D255" t="str">
        <f t="shared" si="23"/>
        <v>09</v>
      </c>
      <c r="E255" t="str">
        <f t="shared" si="24"/>
        <v>https://satepsanone.nesdis.noaa.gov/pub/FIRE/web/HMS/Smoke_Polygons/KML/2021/09/hms_smoke20210909.kml</v>
      </c>
      <c r="F255" t="str">
        <f t="shared" si="27"/>
        <v>https://satepsanone.nesdis.noaa.gov/pub/FIRE/web/HMS/Smoke_Polygons/KML/2021/09/hms_smoke20210909.kml</v>
      </c>
      <c r="G255" s="29" t="str">
        <f t="shared" si="25"/>
        <v>Data</v>
      </c>
      <c r="H255" s="30" t="s">
        <v>38</v>
      </c>
      <c r="J255" s="31" t="s">
        <v>38</v>
      </c>
      <c r="K255" s="31" t="s">
        <v>38</v>
      </c>
      <c r="L255" s="31" t="s">
        <v>38</v>
      </c>
      <c r="M255" s="31" t="s">
        <v>38</v>
      </c>
    </row>
    <row r="256" spans="1:13" x14ac:dyDescent="0.25">
      <c r="A256" s="28">
        <f t="shared" si="26"/>
        <v>44449</v>
      </c>
      <c r="B256">
        <f t="shared" si="21"/>
        <v>2021</v>
      </c>
      <c r="C256" t="str">
        <f t="shared" si="22"/>
        <v>09</v>
      </c>
      <c r="D256">
        <f t="shared" si="23"/>
        <v>10</v>
      </c>
      <c r="E256" t="str">
        <f t="shared" si="24"/>
        <v>https://satepsanone.nesdis.noaa.gov/pub/FIRE/web/HMS/Smoke_Polygons/KML/2021/09/hms_smoke20210910.kml</v>
      </c>
      <c r="F256" t="str">
        <f t="shared" si="27"/>
        <v>https://satepsanone.nesdis.noaa.gov/pub/FIRE/web/HMS/Smoke_Polygons/KML/2021/09/hms_smoke20210910.kml</v>
      </c>
      <c r="G256" s="29" t="str">
        <f t="shared" si="25"/>
        <v>Data</v>
      </c>
      <c r="H256" s="30" t="s">
        <v>38</v>
      </c>
      <c r="J256" s="31" t="s">
        <v>38</v>
      </c>
      <c r="K256" s="31" t="s">
        <v>38</v>
      </c>
      <c r="L256" s="31" t="s">
        <v>38</v>
      </c>
      <c r="M256" s="31" t="s">
        <v>38</v>
      </c>
    </row>
    <row r="257" spans="1:13" x14ac:dyDescent="0.25">
      <c r="A257" s="28">
        <f t="shared" si="26"/>
        <v>44450</v>
      </c>
      <c r="B257">
        <f t="shared" si="21"/>
        <v>2021</v>
      </c>
      <c r="C257" t="str">
        <f t="shared" si="22"/>
        <v>09</v>
      </c>
      <c r="D257">
        <f t="shared" si="23"/>
        <v>11</v>
      </c>
      <c r="E257" t="str">
        <f t="shared" si="24"/>
        <v>https://satepsanone.nesdis.noaa.gov/pub/FIRE/web/HMS/Smoke_Polygons/KML/2021/09/hms_smoke20210911.kml</v>
      </c>
      <c r="F257" t="str">
        <f t="shared" si="27"/>
        <v>https://satepsanone.nesdis.noaa.gov/pub/FIRE/web/HMS/Smoke_Polygons/KML/2021/09/hms_smoke20210911.kml</v>
      </c>
      <c r="G257" s="29" t="str">
        <f t="shared" si="25"/>
        <v>Data</v>
      </c>
      <c r="H257" s="30" t="s">
        <v>38</v>
      </c>
      <c r="J257" s="31" t="s">
        <v>38</v>
      </c>
      <c r="K257" s="31" t="s">
        <v>38</v>
      </c>
      <c r="L257" s="31" t="s">
        <v>38</v>
      </c>
      <c r="M257" s="31" t="s">
        <v>38</v>
      </c>
    </row>
    <row r="258" spans="1:13" x14ac:dyDescent="0.25">
      <c r="A258" s="28">
        <f t="shared" si="26"/>
        <v>44451</v>
      </c>
      <c r="B258">
        <f t="shared" si="21"/>
        <v>2021</v>
      </c>
      <c r="C258" t="str">
        <f t="shared" si="22"/>
        <v>09</v>
      </c>
      <c r="D258">
        <f t="shared" si="23"/>
        <v>12</v>
      </c>
      <c r="E258" t="str">
        <f t="shared" si="24"/>
        <v>https://satepsanone.nesdis.noaa.gov/pub/FIRE/web/HMS/Smoke_Polygons/KML/2021/09/hms_smoke20210912.kml</v>
      </c>
      <c r="F258" t="str">
        <f t="shared" si="27"/>
        <v>https://satepsanone.nesdis.noaa.gov/pub/FIRE/web/HMS/Smoke_Polygons/KML/2021/09/hms_smoke20210912.kml</v>
      </c>
      <c r="G258" s="29" t="str">
        <f t="shared" si="25"/>
        <v>Data</v>
      </c>
      <c r="H258" s="30" t="s">
        <v>38</v>
      </c>
      <c r="J258" s="31" t="s">
        <v>38</v>
      </c>
      <c r="K258" s="31" t="s">
        <v>38</v>
      </c>
      <c r="L258" s="31" t="s">
        <v>38</v>
      </c>
      <c r="M258" s="31" t="s">
        <v>38</v>
      </c>
    </row>
    <row r="259" spans="1:13" x14ac:dyDescent="0.25">
      <c r="A259" s="28">
        <f t="shared" si="26"/>
        <v>44452</v>
      </c>
      <c r="B259">
        <f t="shared" si="21"/>
        <v>2021</v>
      </c>
      <c r="C259" t="str">
        <f t="shared" si="22"/>
        <v>09</v>
      </c>
      <c r="D259">
        <f t="shared" si="23"/>
        <v>13</v>
      </c>
      <c r="E259" t="str">
        <f t="shared" si="24"/>
        <v>https://satepsanone.nesdis.noaa.gov/pub/FIRE/web/HMS/Smoke_Polygons/KML/2021/09/hms_smoke20210913.kml</v>
      </c>
      <c r="F259" t="str">
        <f t="shared" si="27"/>
        <v>https://satepsanone.nesdis.noaa.gov/pub/FIRE/web/HMS/Smoke_Polygons/KML/2021/09/hms_smoke20210913.kml</v>
      </c>
      <c r="G259" s="29" t="str">
        <f t="shared" si="25"/>
        <v>Data</v>
      </c>
      <c r="H259" s="30" t="s">
        <v>38</v>
      </c>
      <c r="J259" s="31" t="s">
        <v>38</v>
      </c>
      <c r="K259" s="31" t="s">
        <v>38</v>
      </c>
      <c r="L259" s="31" t="s">
        <v>38</v>
      </c>
      <c r="M259" s="31" t="s">
        <v>38</v>
      </c>
    </row>
    <row r="260" spans="1:13" x14ac:dyDescent="0.25">
      <c r="A260" s="28">
        <f t="shared" si="26"/>
        <v>44453</v>
      </c>
      <c r="B260">
        <f t="shared" ref="B260:B323" si="28">YEAR(A260)</f>
        <v>2021</v>
      </c>
      <c r="C260" t="str">
        <f t="shared" ref="C260:C323" si="29">IF(MONTH(A260)&lt;10,"0"&amp;MONTH(A260),MONTH(A260))</f>
        <v>09</v>
      </c>
      <c r="D260">
        <f t="shared" ref="D260:D323" si="30">IF(DAY(A260)&lt;10,"0"&amp;DAY(A260),DAY(A260))</f>
        <v>14</v>
      </c>
      <c r="E260" t="str">
        <f t="shared" ref="E260:E323" si="31">"https://satepsanone.nesdis.noaa.gov/pub/FIRE/web/HMS/Smoke_Polygons/KML/"&amp;B260&amp;"/"&amp;C260&amp;"/"&amp;"hms_smoke"&amp;B260&amp;C260&amp;D260&amp;".kml"</f>
        <v>https://satepsanone.nesdis.noaa.gov/pub/FIRE/web/HMS/Smoke_Polygons/KML/2021/09/hms_smoke20210914.kml</v>
      </c>
      <c r="F260" t="str">
        <f t="shared" si="27"/>
        <v>https://satepsanone.nesdis.noaa.gov/pub/FIRE/web/HMS/Smoke_Polygons/KML/2021/09/hms_smoke20210914.kml</v>
      </c>
      <c r="G260" s="29" t="str">
        <f t="shared" ref="G260:G323" si="32">HYPERLINK(F260,"Data")</f>
        <v>Data</v>
      </c>
      <c r="H260" s="30" t="s">
        <v>38</v>
      </c>
      <c r="J260" s="31" t="s">
        <v>38</v>
      </c>
      <c r="K260" s="31" t="s">
        <v>38</v>
      </c>
      <c r="L260" s="31" t="s">
        <v>38</v>
      </c>
      <c r="M260" s="31" t="s">
        <v>38</v>
      </c>
    </row>
    <row r="261" spans="1:13" x14ac:dyDescent="0.25">
      <c r="A261" s="28">
        <f t="shared" ref="A261:A324" si="33">A260+1</f>
        <v>44454</v>
      </c>
      <c r="B261">
        <f t="shared" si="28"/>
        <v>2021</v>
      </c>
      <c r="C261" t="str">
        <f t="shared" si="29"/>
        <v>09</v>
      </c>
      <c r="D261">
        <f t="shared" si="30"/>
        <v>15</v>
      </c>
      <c r="E261" t="str">
        <f t="shared" si="31"/>
        <v>https://satepsanone.nesdis.noaa.gov/pub/FIRE/web/HMS/Smoke_Polygons/KML/2021/09/hms_smoke20210915.kml</v>
      </c>
      <c r="F261" t="str">
        <f t="shared" ref="F261:F324" si="34">E261</f>
        <v>https://satepsanone.nesdis.noaa.gov/pub/FIRE/web/HMS/Smoke_Polygons/KML/2021/09/hms_smoke20210915.kml</v>
      </c>
      <c r="G261" s="29" t="str">
        <f t="shared" si="32"/>
        <v>Data</v>
      </c>
      <c r="H261" s="30" t="s">
        <v>38</v>
      </c>
      <c r="J261" s="31" t="s">
        <v>38</v>
      </c>
      <c r="K261" s="31" t="s">
        <v>38</v>
      </c>
      <c r="L261" s="31" t="s">
        <v>37</v>
      </c>
      <c r="M261" s="31" t="s">
        <v>38</v>
      </c>
    </row>
    <row r="262" spans="1:13" x14ac:dyDescent="0.25">
      <c r="A262" s="28">
        <f t="shared" si="33"/>
        <v>44455</v>
      </c>
      <c r="B262">
        <f t="shared" si="28"/>
        <v>2021</v>
      </c>
      <c r="C262" t="str">
        <f t="shared" si="29"/>
        <v>09</v>
      </c>
      <c r="D262">
        <f t="shared" si="30"/>
        <v>16</v>
      </c>
      <c r="E262" t="str">
        <f t="shared" si="31"/>
        <v>https://satepsanone.nesdis.noaa.gov/pub/FIRE/web/HMS/Smoke_Polygons/KML/2021/09/hms_smoke20210916.kml</v>
      </c>
      <c r="F262" t="str">
        <f t="shared" si="34"/>
        <v>https://satepsanone.nesdis.noaa.gov/pub/FIRE/web/HMS/Smoke_Polygons/KML/2021/09/hms_smoke20210916.kml</v>
      </c>
      <c r="G262" s="29" t="str">
        <f t="shared" si="32"/>
        <v>Data</v>
      </c>
      <c r="H262" s="30" t="s">
        <v>38</v>
      </c>
      <c r="J262" s="31" t="s">
        <v>38</v>
      </c>
      <c r="K262" s="31" t="s">
        <v>38</v>
      </c>
      <c r="L262" s="31" t="s">
        <v>38</v>
      </c>
      <c r="M262" s="31" t="s">
        <v>38</v>
      </c>
    </row>
    <row r="263" spans="1:13" x14ac:dyDescent="0.25">
      <c r="A263" s="28">
        <f t="shared" si="33"/>
        <v>44456</v>
      </c>
      <c r="B263">
        <f t="shared" si="28"/>
        <v>2021</v>
      </c>
      <c r="C263" t="str">
        <f t="shared" si="29"/>
        <v>09</v>
      </c>
      <c r="D263">
        <f t="shared" si="30"/>
        <v>17</v>
      </c>
      <c r="E263" t="str">
        <f t="shared" si="31"/>
        <v>https://satepsanone.nesdis.noaa.gov/pub/FIRE/web/HMS/Smoke_Polygons/KML/2021/09/hms_smoke20210917.kml</v>
      </c>
      <c r="F263" t="str">
        <f t="shared" si="34"/>
        <v>https://satepsanone.nesdis.noaa.gov/pub/FIRE/web/HMS/Smoke_Polygons/KML/2021/09/hms_smoke20210917.kml</v>
      </c>
      <c r="G263" s="29" t="str">
        <f t="shared" si="32"/>
        <v>Data</v>
      </c>
      <c r="H263" s="30" t="s">
        <v>38</v>
      </c>
      <c r="J263" s="31" t="s">
        <v>38</v>
      </c>
      <c r="K263" s="31" t="s">
        <v>38</v>
      </c>
      <c r="L263" s="31" t="s">
        <v>38</v>
      </c>
      <c r="M263" s="31" t="s">
        <v>38</v>
      </c>
    </row>
    <row r="264" spans="1:13" x14ac:dyDescent="0.25">
      <c r="A264" s="28">
        <f t="shared" si="33"/>
        <v>44457</v>
      </c>
      <c r="B264">
        <f t="shared" si="28"/>
        <v>2021</v>
      </c>
      <c r="C264" t="str">
        <f t="shared" si="29"/>
        <v>09</v>
      </c>
      <c r="D264">
        <f t="shared" si="30"/>
        <v>18</v>
      </c>
      <c r="E264" t="str">
        <f t="shared" si="31"/>
        <v>https://satepsanone.nesdis.noaa.gov/pub/FIRE/web/HMS/Smoke_Polygons/KML/2021/09/hms_smoke20210918.kml</v>
      </c>
      <c r="F264" t="str">
        <f t="shared" si="34"/>
        <v>https://satepsanone.nesdis.noaa.gov/pub/FIRE/web/HMS/Smoke_Polygons/KML/2021/09/hms_smoke20210918.kml</v>
      </c>
      <c r="G264" s="29" t="str">
        <f t="shared" si="32"/>
        <v>Data</v>
      </c>
      <c r="H264" s="30" t="s">
        <v>38</v>
      </c>
      <c r="J264" s="31" t="s">
        <v>38</v>
      </c>
      <c r="K264" s="31" t="s">
        <v>38</v>
      </c>
      <c r="L264" s="31" t="s">
        <v>38</v>
      </c>
      <c r="M264" s="31" t="s">
        <v>38</v>
      </c>
    </row>
    <row r="265" spans="1:13" x14ac:dyDescent="0.25">
      <c r="A265" s="28">
        <f t="shared" si="33"/>
        <v>44458</v>
      </c>
      <c r="B265">
        <f t="shared" si="28"/>
        <v>2021</v>
      </c>
      <c r="C265" t="str">
        <f t="shared" si="29"/>
        <v>09</v>
      </c>
      <c r="D265">
        <f t="shared" si="30"/>
        <v>19</v>
      </c>
      <c r="E265" t="str">
        <f t="shared" si="31"/>
        <v>https://satepsanone.nesdis.noaa.gov/pub/FIRE/web/HMS/Smoke_Polygons/KML/2021/09/hms_smoke20210919.kml</v>
      </c>
      <c r="F265" t="str">
        <f t="shared" si="34"/>
        <v>https://satepsanone.nesdis.noaa.gov/pub/FIRE/web/HMS/Smoke_Polygons/KML/2021/09/hms_smoke20210919.kml</v>
      </c>
      <c r="G265" s="29" t="str">
        <f t="shared" si="32"/>
        <v>Data</v>
      </c>
      <c r="H265" s="30" t="s">
        <v>38</v>
      </c>
      <c r="J265" s="31" t="s">
        <v>38</v>
      </c>
      <c r="K265" s="31" t="s">
        <v>38</v>
      </c>
      <c r="L265" s="31" t="s">
        <v>38</v>
      </c>
      <c r="M265" s="31" t="s">
        <v>38</v>
      </c>
    </row>
    <row r="266" spans="1:13" x14ac:dyDescent="0.25">
      <c r="A266" s="28">
        <f t="shared" si="33"/>
        <v>44459</v>
      </c>
      <c r="B266">
        <f t="shared" si="28"/>
        <v>2021</v>
      </c>
      <c r="C266" t="str">
        <f t="shared" si="29"/>
        <v>09</v>
      </c>
      <c r="D266">
        <f t="shared" si="30"/>
        <v>20</v>
      </c>
      <c r="E266" t="str">
        <f t="shared" si="31"/>
        <v>https://satepsanone.nesdis.noaa.gov/pub/FIRE/web/HMS/Smoke_Polygons/KML/2021/09/hms_smoke20210920.kml</v>
      </c>
      <c r="F266" t="str">
        <f t="shared" si="34"/>
        <v>https://satepsanone.nesdis.noaa.gov/pub/FIRE/web/HMS/Smoke_Polygons/KML/2021/09/hms_smoke20210920.kml</v>
      </c>
      <c r="G266" s="29" t="str">
        <f t="shared" si="32"/>
        <v>Data</v>
      </c>
      <c r="H266" s="30" t="s">
        <v>37</v>
      </c>
    </row>
    <row r="267" spans="1:13" x14ac:dyDescent="0.25">
      <c r="A267" s="28">
        <f t="shared" si="33"/>
        <v>44460</v>
      </c>
      <c r="B267">
        <f t="shared" si="28"/>
        <v>2021</v>
      </c>
      <c r="C267" t="str">
        <f t="shared" si="29"/>
        <v>09</v>
      </c>
      <c r="D267">
        <f t="shared" si="30"/>
        <v>21</v>
      </c>
      <c r="E267" t="str">
        <f t="shared" si="31"/>
        <v>https://satepsanone.nesdis.noaa.gov/pub/FIRE/web/HMS/Smoke_Polygons/KML/2021/09/hms_smoke20210921.kml</v>
      </c>
      <c r="F267" t="str">
        <f t="shared" si="34"/>
        <v>https://satepsanone.nesdis.noaa.gov/pub/FIRE/web/HMS/Smoke_Polygons/KML/2021/09/hms_smoke20210921.kml</v>
      </c>
      <c r="G267" s="29" t="str">
        <f t="shared" si="32"/>
        <v>Data</v>
      </c>
      <c r="H267" s="30" t="s">
        <v>37</v>
      </c>
    </row>
    <row r="268" spans="1:13" x14ac:dyDescent="0.25">
      <c r="A268" s="28">
        <f t="shared" si="33"/>
        <v>44461</v>
      </c>
      <c r="B268">
        <f t="shared" si="28"/>
        <v>2021</v>
      </c>
      <c r="C268" t="str">
        <f t="shared" si="29"/>
        <v>09</v>
      </c>
      <c r="D268">
        <f t="shared" si="30"/>
        <v>22</v>
      </c>
      <c r="E268" t="str">
        <f t="shared" si="31"/>
        <v>https://satepsanone.nesdis.noaa.gov/pub/FIRE/web/HMS/Smoke_Polygons/KML/2021/09/hms_smoke20210922.kml</v>
      </c>
      <c r="F268" t="str">
        <f t="shared" si="34"/>
        <v>https://satepsanone.nesdis.noaa.gov/pub/FIRE/web/HMS/Smoke_Polygons/KML/2021/09/hms_smoke20210922.kml</v>
      </c>
      <c r="G268" s="29" t="str">
        <f t="shared" si="32"/>
        <v>Data</v>
      </c>
      <c r="H268" s="30" t="s">
        <v>37</v>
      </c>
    </row>
    <row r="269" spans="1:13" x14ac:dyDescent="0.25">
      <c r="A269" s="28">
        <f t="shared" si="33"/>
        <v>44462</v>
      </c>
      <c r="B269">
        <f t="shared" si="28"/>
        <v>2021</v>
      </c>
      <c r="C269" t="str">
        <f t="shared" si="29"/>
        <v>09</v>
      </c>
      <c r="D269">
        <f t="shared" si="30"/>
        <v>23</v>
      </c>
      <c r="E269" t="str">
        <f t="shared" si="31"/>
        <v>https://satepsanone.nesdis.noaa.gov/pub/FIRE/web/HMS/Smoke_Polygons/KML/2021/09/hms_smoke20210923.kml</v>
      </c>
      <c r="F269" t="str">
        <f t="shared" si="34"/>
        <v>https://satepsanone.nesdis.noaa.gov/pub/FIRE/web/HMS/Smoke_Polygons/KML/2021/09/hms_smoke20210923.kml</v>
      </c>
      <c r="G269" s="29" t="str">
        <f t="shared" si="32"/>
        <v>Data</v>
      </c>
      <c r="H269" s="30" t="s">
        <v>38</v>
      </c>
      <c r="J269" s="31" t="s">
        <v>37</v>
      </c>
      <c r="K269" s="31" t="s">
        <v>37</v>
      </c>
      <c r="L269" s="31" t="s">
        <v>37</v>
      </c>
      <c r="M269" s="31" t="s">
        <v>37</v>
      </c>
    </row>
    <row r="270" spans="1:13" x14ac:dyDescent="0.25">
      <c r="A270" s="28">
        <f t="shared" si="33"/>
        <v>44463</v>
      </c>
      <c r="B270">
        <f t="shared" si="28"/>
        <v>2021</v>
      </c>
      <c r="C270" t="str">
        <f t="shared" si="29"/>
        <v>09</v>
      </c>
      <c r="D270">
        <f t="shared" si="30"/>
        <v>24</v>
      </c>
      <c r="E270" t="str">
        <f t="shared" si="31"/>
        <v>https://satepsanone.nesdis.noaa.gov/pub/FIRE/web/HMS/Smoke_Polygons/KML/2021/09/hms_smoke20210924.kml</v>
      </c>
      <c r="F270" t="str">
        <f t="shared" si="34"/>
        <v>https://satepsanone.nesdis.noaa.gov/pub/FIRE/web/HMS/Smoke_Polygons/KML/2021/09/hms_smoke20210924.kml</v>
      </c>
      <c r="G270" s="29" t="str">
        <f t="shared" si="32"/>
        <v>Data</v>
      </c>
      <c r="H270" s="30" t="s">
        <v>38</v>
      </c>
      <c r="J270" s="31" t="s">
        <v>37</v>
      </c>
      <c r="K270" s="31" t="s">
        <v>37</v>
      </c>
      <c r="L270" s="31" t="s">
        <v>37</v>
      </c>
      <c r="M270" s="31" t="s">
        <v>37</v>
      </c>
    </row>
    <row r="271" spans="1:13" x14ac:dyDescent="0.25">
      <c r="A271" s="28">
        <f t="shared" si="33"/>
        <v>44464</v>
      </c>
      <c r="B271">
        <f t="shared" si="28"/>
        <v>2021</v>
      </c>
      <c r="C271" t="str">
        <f t="shared" si="29"/>
        <v>09</v>
      </c>
      <c r="D271">
        <f t="shared" si="30"/>
        <v>25</v>
      </c>
      <c r="E271" t="str">
        <f t="shared" si="31"/>
        <v>https://satepsanone.nesdis.noaa.gov/pub/FIRE/web/HMS/Smoke_Polygons/KML/2021/09/hms_smoke20210925.kml</v>
      </c>
      <c r="F271" t="str">
        <f t="shared" si="34"/>
        <v>https://satepsanone.nesdis.noaa.gov/pub/FIRE/web/HMS/Smoke_Polygons/KML/2021/09/hms_smoke20210925.kml</v>
      </c>
      <c r="G271" s="29" t="str">
        <f t="shared" si="32"/>
        <v>Data</v>
      </c>
      <c r="H271" s="30" t="s">
        <v>37</v>
      </c>
    </row>
    <row r="272" spans="1:13" x14ac:dyDescent="0.25">
      <c r="A272" s="28">
        <f t="shared" si="33"/>
        <v>44465</v>
      </c>
      <c r="B272">
        <f t="shared" si="28"/>
        <v>2021</v>
      </c>
      <c r="C272" t="str">
        <f t="shared" si="29"/>
        <v>09</v>
      </c>
      <c r="D272">
        <f t="shared" si="30"/>
        <v>26</v>
      </c>
      <c r="E272" t="str">
        <f t="shared" si="31"/>
        <v>https://satepsanone.nesdis.noaa.gov/pub/FIRE/web/HMS/Smoke_Polygons/KML/2021/09/hms_smoke20210926.kml</v>
      </c>
      <c r="F272" t="str">
        <f t="shared" si="34"/>
        <v>https://satepsanone.nesdis.noaa.gov/pub/FIRE/web/HMS/Smoke_Polygons/KML/2021/09/hms_smoke20210926.kml</v>
      </c>
      <c r="G272" s="29" t="str">
        <f t="shared" si="32"/>
        <v>Data</v>
      </c>
      <c r="H272" s="30" t="s">
        <v>37</v>
      </c>
    </row>
    <row r="273" spans="1:13" x14ac:dyDescent="0.25">
      <c r="A273" s="28">
        <f t="shared" si="33"/>
        <v>44466</v>
      </c>
      <c r="B273">
        <f t="shared" si="28"/>
        <v>2021</v>
      </c>
      <c r="C273" t="str">
        <f t="shared" si="29"/>
        <v>09</v>
      </c>
      <c r="D273">
        <f t="shared" si="30"/>
        <v>27</v>
      </c>
      <c r="E273" t="str">
        <f t="shared" si="31"/>
        <v>https://satepsanone.nesdis.noaa.gov/pub/FIRE/web/HMS/Smoke_Polygons/KML/2021/09/hms_smoke20210927.kml</v>
      </c>
      <c r="F273" t="str">
        <f t="shared" si="34"/>
        <v>https://satepsanone.nesdis.noaa.gov/pub/FIRE/web/HMS/Smoke_Polygons/KML/2021/09/hms_smoke20210927.kml</v>
      </c>
      <c r="G273" s="29" t="str">
        <f t="shared" si="32"/>
        <v>Data</v>
      </c>
      <c r="H273" s="30" t="s">
        <v>38</v>
      </c>
      <c r="J273" s="31" t="s">
        <v>38</v>
      </c>
      <c r="K273" s="31" t="s">
        <v>38</v>
      </c>
      <c r="L273" s="31" t="s">
        <v>38</v>
      </c>
      <c r="M273" s="31" t="s">
        <v>38</v>
      </c>
    </row>
    <row r="274" spans="1:13" x14ac:dyDescent="0.25">
      <c r="A274" s="28">
        <f t="shared" si="33"/>
        <v>44467</v>
      </c>
      <c r="B274">
        <f t="shared" si="28"/>
        <v>2021</v>
      </c>
      <c r="C274" t="str">
        <f t="shared" si="29"/>
        <v>09</v>
      </c>
      <c r="D274">
        <f t="shared" si="30"/>
        <v>28</v>
      </c>
      <c r="E274" t="str">
        <f t="shared" si="31"/>
        <v>https://satepsanone.nesdis.noaa.gov/pub/FIRE/web/HMS/Smoke_Polygons/KML/2021/09/hms_smoke20210928.kml</v>
      </c>
      <c r="F274" t="str">
        <f t="shared" si="34"/>
        <v>https://satepsanone.nesdis.noaa.gov/pub/FIRE/web/HMS/Smoke_Polygons/KML/2021/09/hms_smoke20210928.kml</v>
      </c>
      <c r="G274" s="29" t="str">
        <f t="shared" si="32"/>
        <v>Data</v>
      </c>
      <c r="H274" s="30" t="s">
        <v>38</v>
      </c>
      <c r="J274" s="31" t="s">
        <v>38</v>
      </c>
      <c r="K274" s="31" t="s">
        <v>38</v>
      </c>
      <c r="L274" s="31" t="s">
        <v>38</v>
      </c>
      <c r="M274" s="31" t="s">
        <v>38</v>
      </c>
    </row>
    <row r="275" spans="1:13" x14ac:dyDescent="0.25">
      <c r="A275" s="28">
        <f t="shared" si="33"/>
        <v>44468</v>
      </c>
      <c r="B275">
        <f t="shared" si="28"/>
        <v>2021</v>
      </c>
      <c r="C275" t="str">
        <f t="shared" si="29"/>
        <v>09</v>
      </c>
      <c r="D275">
        <f t="shared" si="30"/>
        <v>29</v>
      </c>
      <c r="E275" t="str">
        <f t="shared" si="31"/>
        <v>https://satepsanone.nesdis.noaa.gov/pub/FIRE/web/HMS/Smoke_Polygons/KML/2021/09/hms_smoke20210929.kml</v>
      </c>
      <c r="F275" t="str">
        <f t="shared" si="34"/>
        <v>https://satepsanone.nesdis.noaa.gov/pub/FIRE/web/HMS/Smoke_Polygons/KML/2021/09/hms_smoke20210929.kml</v>
      </c>
      <c r="G275" s="29" t="str">
        <f t="shared" si="32"/>
        <v>Data</v>
      </c>
      <c r="H275" s="30" t="s">
        <v>38</v>
      </c>
      <c r="J275" s="31" t="s">
        <v>38</v>
      </c>
      <c r="K275" s="31" t="s">
        <v>38</v>
      </c>
      <c r="L275" s="31" t="s">
        <v>38</v>
      </c>
      <c r="M275" s="31" t="s">
        <v>38</v>
      </c>
    </row>
    <row r="276" spans="1:13" x14ac:dyDescent="0.25">
      <c r="A276" s="28">
        <f t="shared" si="33"/>
        <v>44469</v>
      </c>
      <c r="B276">
        <f t="shared" si="28"/>
        <v>2021</v>
      </c>
      <c r="C276" t="str">
        <f t="shared" si="29"/>
        <v>09</v>
      </c>
      <c r="D276">
        <f t="shared" si="30"/>
        <v>30</v>
      </c>
      <c r="E276" t="str">
        <f t="shared" si="31"/>
        <v>https://satepsanone.nesdis.noaa.gov/pub/FIRE/web/HMS/Smoke_Polygons/KML/2021/09/hms_smoke20210930.kml</v>
      </c>
      <c r="F276" t="str">
        <f t="shared" si="34"/>
        <v>https://satepsanone.nesdis.noaa.gov/pub/FIRE/web/HMS/Smoke_Polygons/KML/2021/09/hms_smoke20210930.kml</v>
      </c>
      <c r="G276" s="29" t="str">
        <f t="shared" si="32"/>
        <v>Data</v>
      </c>
      <c r="H276" s="30" t="s">
        <v>38</v>
      </c>
      <c r="J276" s="31" t="s">
        <v>38</v>
      </c>
      <c r="K276" s="31" t="s">
        <v>38</v>
      </c>
      <c r="L276" s="31" t="s">
        <v>38</v>
      </c>
      <c r="M276" s="31" t="s">
        <v>38</v>
      </c>
    </row>
    <row r="277" spans="1:13" x14ac:dyDescent="0.25">
      <c r="A277" s="28">
        <f t="shared" si="33"/>
        <v>44470</v>
      </c>
      <c r="B277">
        <f t="shared" si="28"/>
        <v>2021</v>
      </c>
      <c r="C277">
        <f t="shared" si="29"/>
        <v>10</v>
      </c>
      <c r="D277" t="str">
        <f t="shared" si="30"/>
        <v>01</v>
      </c>
      <c r="E277" t="str">
        <f t="shared" si="31"/>
        <v>https://satepsanone.nesdis.noaa.gov/pub/FIRE/web/HMS/Smoke_Polygons/KML/2021/10/hms_smoke20211001.kml</v>
      </c>
      <c r="F277" t="str">
        <f t="shared" si="34"/>
        <v>https://satepsanone.nesdis.noaa.gov/pub/FIRE/web/HMS/Smoke_Polygons/KML/2021/10/hms_smoke20211001.kml</v>
      </c>
      <c r="G277" s="29" t="str">
        <f t="shared" si="32"/>
        <v>Data</v>
      </c>
      <c r="H277" s="30" t="s">
        <v>38</v>
      </c>
      <c r="J277" s="31" t="s">
        <v>38</v>
      </c>
      <c r="K277" s="31" t="s">
        <v>38</v>
      </c>
      <c r="L277" s="31" t="s">
        <v>38</v>
      </c>
      <c r="M277" s="31" t="s">
        <v>38</v>
      </c>
    </row>
    <row r="278" spans="1:13" x14ac:dyDescent="0.25">
      <c r="A278" s="28">
        <f t="shared" si="33"/>
        <v>44471</v>
      </c>
      <c r="B278">
        <f t="shared" si="28"/>
        <v>2021</v>
      </c>
      <c r="C278">
        <f t="shared" si="29"/>
        <v>10</v>
      </c>
      <c r="D278" t="str">
        <f t="shared" si="30"/>
        <v>02</v>
      </c>
      <c r="E278" t="str">
        <f t="shared" si="31"/>
        <v>https://satepsanone.nesdis.noaa.gov/pub/FIRE/web/HMS/Smoke_Polygons/KML/2021/10/hms_smoke20211002.kml</v>
      </c>
      <c r="F278" t="str">
        <f t="shared" si="34"/>
        <v>https://satepsanone.nesdis.noaa.gov/pub/FIRE/web/HMS/Smoke_Polygons/KML/2021/10/hms_smoke20211002.kml</v>
      </c>
      <c r="G278" s="29" t="str">
        <f t="shared" si="32"/>
        <v>Data</v>
      </c>
      <c r="H278" s="30" t="s">
        <v>38</v>
      </c>
      <c r="J278" s="31" t="s">
        <v>38</v>
      </c>
      <c r="K278" s="31" t="s">
        <v>38</v>
      </c>
      <c r="L278" s="31" t="s">
        <v>37</v>
      </c>
      <c r="M278" s="31" t="s">
        <v>38</v>
      </c>
    </row>
    <row r="279" spans="1:13" x14ac:dyDescent="0.25">
      <c r="A279" s="28">
        <f t="shared" si="33"/>
        <v>44472</v>
      </c>
      <c r="B279">
        <f t="shared" si="28"/>
        <v>2021</v>
      </c>
      <c r="C279">
        <f t="shared" si="29"/>
        <v>10</v>
      </c>
      <c r="D279" t="str">
        <f t="shared" si="30"/>
        <v>03</v>
      </c>
      <c r="E279" t="str">
        <f t="shared" si="31"/>
        <v>https://satepsanone.nesdis.noaa.gov/pub/FIRE/web/HMS/Smoke_Polygons/KML/2021/10/hms_smoke20211003.kml</v>
      </c>
      <c r="F279" t="str">
        <f t="shared" si="34"/>
        <v>https://satepsanone.nesdis.noaa.gov/pub/FIRE/web/HMS/Smoke_Polygons/KML/2021/10/hms_smoke20211003.kml</v>
      </c>
      <c r="G279" s="29" t="str">
        <f t="shared" si="32"/>
        <v>Data</v>
      </c>
      <c r="H279" s="30" t="s">
        <v>38</v>
      </c>
      <c r="J279" s="31" t="s">
        <v>38</v>
      </c>
      <c r="K279" s="31" t="s">
        <v>38</v>
      </c>
      <c r="L279" s="31" t="s">
        <v>38</v>
      </c>
      <c r="M279" s="31" t="s">
        <v>38</v>
      </c>
    </row>
    <row r="280" spans="1:13" x14ac:dyDescent="0.25">
      <c r="A280" s="28">
        <f t="shared" si="33"/>
        <v>44473</v>
      </c>
      <c r="B280">
        <f t="shared" si="28"/>
        <v>2021</v>
      </c>
      <c r="C280">
        <f t="shared" si="29"/>
        <v>10</v>
      </c>
      <c r="D280" t="str">
        <f t="shared" si="30"/>
        <v>04</v>
      </c>
      <c r="E280" t="str">
        <f t="shared" si="31"/>
        <v>https://satepsanone.nesdis.noaa.gov/pub/FIRE/web/HMS/Smoke_Polygons/KML/2021/10/hms_smoke20211004.kml</v>
      </c>
      <c r="F280" t="str">
        <f t="shared" si="34"/>
        <v>https://satepsanone.nesdis.noaa.gov/pub/FIRE/web/HMS/Smoke_Polygons/KML/2021/10/hms_smoke20211004.kml</v>
      </c>
      <c r="G280" s="29" t="str">
        <f t="shared" si="32"/>
        <v>Data</v>
      </c>
      <c r="H280" s="30" t="s">
        <v>38</v>
      </c>
      <c r="J280" s="31" t="s">
        <v>38</v>
      </c>
      <c r="K280" s="31" t="s">
        <v>38</v>
      </c>
      <c r="L280" s="31" t="s">
        <v>38</v>
      </c>
      <c r="M280" s="31" t="s">
        <v>38</v>
      </c>
    </row>
    <row r="281" spans="1:13" x14ac:dyDescent="0.25">
      <c r="A281" s="28">
        <f t="shared" si="33"/>
        <v>44474</v>
      </c>
      <c r="B281">
        <f t="shared" si="28"/>
        <v>2021</v>
      </c>
      <c r="C281">
        <f t="shared" si="29"/>
        <v>10</v>
      </c>
      <c r="D281" t="str">
        <f t="shared" si="30"/>
        <v>05</v>
      </c>
      <c r="E281" t="str">
        <f t="shared" si="31"/>
        <v>https://satepsanone.nesdis.noaa.gov/pub/FIRE/web/HMS/Smoke_Polygons/KML/2021/10/hms_smoke20211005.kml</v>
      </c>
      <c r="F281" t="str">
        <f t="shared" si="34"/>
        <v>https://satepsanone.nesdis.noaa.gov/pub/FIRE/web/HMS/Smoke_Polygons/KML/2021/10/hms_smoke20211005.kml</v>
      </c>
      <c r="G281" s="29" t="str">
        <f t="shared" si="32"/>
        <v>Data</v>
      </c>
      <c r="H281" s="30" t="s">
        <v>38</v>
      </c>
      <c r="J281" s="31" t="s">
        <v>37</v>
      </c>
      <c r="K281" s="31" t="s">
        <v>38</v>
      </c>
      <c r="L281" s="31" t="s">
        <v>37</v>
      </c>
      <c r="M281" s="31" t="s">
        <v>38</v>
      </c>
    </row>
    <row r="282" spans="1:13" x14ac:dyDescent="0.25">
      <c r="A282" s="28">
        <f t="shared" si="33"/>
        <v>44475</v>
      </c>
      <c r="B282">
        <f t="shared" si="28"/>
        <v>2021</v>
      </c>
      <c r="C282">
        <f t="shared" si="29"/>
        <v>10</v>
      </c>
      <c r="D282" t="str">
        <f t="shared" si="30"/>
        <v>06</v>
      </c>
      <c r="E282" t="str">
        <f t="shared" si="31"/>
        <v>https://satepsanone.nesdis.noaa.gov/pub/FIRE/web/HMS/Smoke_Polygons/KML/2021/10/hms_smoke20211006.kml</v>
      </c>
      <c r="F282" t="str">
        <f t="shared" si="34"/>
        <v>https://satepsanone.nesdis.noaa.gov/pub/FIRE/web/HMS/Smoke_Polygons/KML/2021/10/hms_smoke20211006.kml</v>
      </c>
      <c r="G282" s="29" t="str">
        <f t="shared" si="32"/>
        <v>Data</v>
      </c>
      <c r="H282" s="30" t="s">
        <v>38</v>
      </c>
      <c r="J282" s="31" t="s">
        <v>37</v>
      </c>
      <c r="K282" s="31" t="s">
        <v>37</v>
      </c>
      <c r="L282" s="31" t="s">
        <v>37</v>
      </c>
      <c r="M282" s="31" t="s">
        <v>37</v>
      </c>
    </row>
    <row r="283" spans="1:13" x14ac:dyDescent="0.25">
      <c r="A283" s="28">
        <f t="shared" si="33"/>
        <v>44476</v>
      </c>
      <c r="B283">
        <f t="shared" si="28"/>
        <v>2021</v>
      </c>
      <c r="C283">
        <f t="shared" si="29"/>
        <v>10</v>
      </c>
      <c r="D283" t="str">
        <f t="shared" si="30"/>
        <v>07</v>
      </c>
      <c r="E283" t="str">
        <f t="shared" si="31"/>
        <v>https://satepsanone.nesdis.noaa.gov/pub/FIRE/web/HMS/Smoke_Polygons/KML/2021/10/hms_smoke20211007.kml</v>
      </c>
      <c r="F283" t="str">
        <f t="shared" si="34"/>
        <v>https://satepsanone.nesdis.noaa.gov/pub/FIRE/web/HMS/Smoke_Polygons/KML/2021/10/hms_smoke20211007.kml</v>
      </c>
      <c r="G283" s="29" t="str">
        <f t="shared" si="32"/>
        <v>Data</v>
      </c>
      <c r="H283" s="30" t="s">
        <v>37</v>
      </c>
    </row>
    <row r="284" spans="1:13" x14ac:dyDescent="0.25">
      <c r="A284" s="28">
        <f t="shared" si="33"/>
        <v>44477</v>
      </c>
      <c r="B284">
        <f t="shared" si="28"/>
        <v>2021</v>
      </c>
      <c r="C284">
        <f t="shared" si="29"/>
        <v>10</v>
      </c>
      <c r="D284" t="str">
        <f t="shared" si="30"/>
        <v>08</v>
      </c>
      <c r="E284" t="str">
        <f t="shared" si="31"/>
        <v>https://satepsanone.nesdis.noaa.gov/pub/FIRE/web/HMS/Smoke_Polygons/KML/2021/10/hms_smoke20211008.kml</v>
      </c>
      <c r="F284" t="str">
        <f t="shared" si="34"/>
        <v>https://satepsanone.nesdis.noaa.gov/pub/FIRE/web/HMS/Smoke_Polygons/KML/2021/10/hms_smoke20211008.kml</v>
      </c>
      <c r="G284" s="29" t="str">
        <f t="shared" si="32"/>
        <v>Data</v>
      </c>
      <c r="H284" s="30" t="s">
        <v>38</v>
      </c>
      <c r="J284" s="31" t="s">
        <v>38</v>
      </c>
      <c r="K284" s="31" t="s">
        <v>38</v>
      </c>
      <c r="L284" s="31" t="s">
        <v>38</v>
      </c>
      <c r="M284" s="31" t="s">
        <v>38</v>
      </c>
    </row>
    <row r="285" spans="1:13" x14ac:dyDescent="0.25">
      <c r="A285" s="28">
        <f t="shared" si="33"/>
        <v>44478</v>
      </c>
      <c r="B285">
        <f t="shared" si="28"/>
        <v>2021</v>
      </c>
      <c r="C285">
        <f t="shared" si="29"/>
        <v>10</v>
      </c>
      <c r="D285" t="str">
        <f t="shared" si="30"/>
        <v>09</v>
      </c>
      <c r="E285" t="str">
        <f t="shared" si="31"/>
        <v>https://satepsanone.nesdis.noaa.gov/pub/FIRE/web/HMS/Smoke_Polygons/KML/2021/10/hms_smoke20211009.kml</v>
      </c>
      <c r="F285" t="str">
        <f t="shared" si="34"/>
        <v>https://satepsanone.nesdis.noaa.gov/pub/FIRE/web/HMS/Smoke_Polygons/KML/2021/10/hms_smoke20211009.kml</v>
      </c>
      <c r="G285" s="29" t="str">
        <f t="shared" si="32"/>
        <v>Data</v>
      </c>
      <c r="H285" s="30" t="s">
        <v>38</v>
      </c>
      <c r="J285" s="31" t="s">
        <v>38</v>
      </c>
      <c r="K285" s="31" t="s">
        <v>37</v>
      </c>
      <c r="L285" s="31" t="s">
        <v>38</v>
      </c>
      <c r="M285" s="31" t="s">
        <v>37</v>
      </c>
    </row>
    <row r="286" spans="1:13" x14ac:dyDescent="0.25">
      <c r="A286" s="28">
        <f t="shared" si="33"/>
        <v>44479</v>
      </c>
      <c r="B286">
        <f t="shared" si="28"/>
        <v>2021</v>
      </c>
      <c r="C286">
        <f t="shared" si="29"/>
        <v>10</v>
      </c>
      <c r="D286">
        <f t="shared" si="30"/>
        <v>10</v>
      </c>
      <c r="E286" t="str">
        <f t="shared" si="31"/>
        <v>https://satepsanone.nesdis.noaa.gov/pub/FIRE/web/HMS/Smoke_Polygons/KML/2021/10/hms_smoke20211010.kml</v>
      </c>
      <c r="F286" t="str">
        <f t="shared" si="34"/>
        <v>https://satepsanone.nesdis.noaa.gov/pub/FIRE/web/HMS/Smoke_Polygons/KML/2021/10/hms_smoke20211010.kml</v>
      </c>
      <c r="G286" s="29" t="str">
        <f t="shared" si="32"/>
        <v>Data</v>
      </c>
      <c r="H286" s="30" t="s">
        <v>38</v>
      </c>
      <c r="J286" s="31" t="s">
        <v>37</v>
      </c>
      <c r="K286" s="31" t="s">
        <v>37</v>
      </c>
      <c r="L286" s="31" t="s">
        <v>38</v>
      </c>
      <c r="M286" s="31" t="s">
        <v>38</v>
      </c>
    </row>
    <row r="287" spans="1:13" x14ac:dyDescent="0.25">
      <c r="A287" s="28">
        <f t="shared" si="33"/>
        <v>44480</v>
      </c>
      <c r="B287">
        <f t="shared" si="28"/>
        <v>2021</v>
      </c>
      <c r="C287">
        <f t="shared" si="29"/>
        <v>10</v>
      </c>
      <c r="D287">
        <f t="shared" si="30"/>
        <v>11</v>
      </c>
      <c r="E287" t="str">
        <f t="shared" si="31"/>
        <v>https://satepsanone.nesdis.noaa.gov/pub/FIRE/web/HMS/Smoke_Polygons/KML/2021/10/hms_smoke20211011.kml</v>
      </c>
      <c r="F287" t="str">
        <f t="shared" si="34"/>
        <v>https://satepsanone.nesdis.noaa.gov/pub/FIRE/web/HMS/Smoke_Polygons/KML/2021/10/hms_smoke20211011.kml</v>
      </c>
      <c r="G287" s="29" t="str">
        <f t="shared" si="32"/>
        <v>Data</v>
      </c>
      <c r="H287" s="30" t="s">
        <v>38</v>
      </c>
      <c r="J287" s="31" t="s">
        <v>37</v>
      </c>
      <c r="K287" s="31" t="s">
        <v>37</v>
      </c>
      <c r="L287" s="31" t="s">
        <v>37</v>
      </c>
      <c r="M287" s="31" t="s">
        <v>37</v>
      </c>
    </row>
    <row r="288" spans="1:13" x14ac:dyDescent="0.25">
      <c r="A288" s="28">
        <f t="shared" si="33"/>
        <v>44481</v>
      </c>
      <c r="B288">
        <f t="shared" si="28"/>
        <v>2021</v>
      </c>
      <c r="C288">
        <f t="shared" si="29"/>
        <v>10</v>
      </c>
      <c r="D288">
        <f t="shared" si="30"/>
        <v>12</v>
      </c>
      <c r="E288" t="str">
        <f t="shared" si="31"/>
        <v>https://satepsanone.nesdis.noaa.gov/pub/FIRE/web/HMS/Smoke_Polygons/KML/2021/10/hms_smoke20211012.kml</v>
      </c>
      <c r="F288" t="str">
        <f t="shared" si="34"/>
        <v>https://satepsanone.nesdis.noaa.gov/pub/FIRE/web/HMS/Smoke_Polygons/KML/2021/10/hms_smoke20211012.kml</v>
      </c>
      <c r="G288" s="29" t="str">
        <f t="shared" si="32"/>
        <v>Data</v>
      </c>
      <c r="H288" s="30" t="s">
        <v>37</v>
      </c>
    </row>
    <row r="289" spans="1:13" x14ac:dyDescent="0.25">
      <c r="A289" s="28">
        <f t="shared" si="33"/>
        <v>44482</v>
      </c>
      <c r="B289">
        <f t="shared" si="28"/>
        <v>2021</v>
      </c>
      <c r="C289">
        <f t="shared" si="29"/>
        <v>10</v>
      </c>
      <c r="D289">
        <f t="shared" si="30"/>
        <v>13</v>
      </c>
      <c r="E289" t="str">
        <f t="shared" si="31"/>
        <v>https://satepsanone.nesdis.noaa.gov/pub/FIRE/web/HMS/Smoke_Polygons/KML/2021/10/hms_smoke20211013.kml</v>
      </c>
      <c r="F289" t="str">
        <f t="shared" si="34"/>
        <v>https://satepsanone.nesdis.noaa.gov/pub/FIRE/web/HMS/Smoke_Polygons/KML/2021/10/hms_smoke20211013.kml</v>
      </c>
      <c r="G289" s="29" t="str">
        <f t="shared" si="32"/>
        <v>Data</v>
      </c>
      <c r="H289" s="30" t="s">
        <v>37</v>
      </c>
    </row>
    <row r="290" spans="1:13" x14ac:dyDescent="0.25">
      <c r="A290" s="28">
        <f t="shared" si="33"/>
        <v>44483</v>
      </c>
      <c r="B290">
        <f t="shared" si="28"/>
        <v>2021</v>
      </c>
      <c r="C290">
        <f t="shared" si="29"/>
        <v>10</v>
      </c>
      <c r="D290">
        <f t="shared" si="30"/>
        <v>14</v>
      </c>
      <c r="E290" t="str">
        <f t="shared" si="31"/>
        <v>https://satepsanone.nesdis.noaa.gov/pub/FIRE/web/HMS/Smoke_Polygons/KML/2021/10/hms_smoke20211014.kml</v>
      </c>
      <c r="F290" t="str">
        <f t="shared" si="34"/>
        <v>https://satepsanone.nesdis.noaa.gov/pub/FIRE/web/HMS/Smoke_Polygons/KML/2021/10/hms_smoke20211014.kml</v>
      </c>
      <c r="G290" s="29" t="str">
        <f t="shared" si="32"/>
        <v>Data</v>
      </c>
      <c r="H290" s="30" t="s">
        <v>37</v>
      </c>
    </row>
    <row r="291" spans="1:13" x14ac:dyDescent="0.25">
      <c r="A291" s="28">
        <f t="shared" si="33"/>
        <v>44484</v>
      </c>
      <c r="B291">
        <f t="shared" si="28"/>
        <v>2021</v>
      </c>
      <c r="C291">
        <f t="shared" si="29"/>
        <v>10</v>
      </c>
      <c r="D291">
        <f t="shared" si="30"/>
        <v>15</v>
      </c>
      <c r="E291" t="str">
        <f t="shared" si="31"/>
        <v>https://satepsanone.nesdis.noaa.gov/pub/FIRE/web/HMS/Smoke_Polygons/KML/2021/10/hms_smoke20211015.kml</v>
      </c>
      <c r="F291" t="str">
        <f t="shared" si="34"/>
        <v>https://satepsanone.nesdis.noaa.gov/pub/FIRE/web/HMS/Smoke_Polygons/KML/2021/10/hms_smoke20211015.kml</v>
      </c>
      <c r="G291" s="29" t="str">
        <f t="shared" si="32"/>
        <v>Data</v>
      </c>
      <c r="H291" s="30" t="s">
        <v>38</v>
      </c>
      <c r="J291" s="31" t="s">
        <v>37</v>
      </c>
      <c r="K291" s="31" t="s">
        <v>37</v>
      </c>
      <c r="L291" s="31" t="s">
        <v>37</v>
      </c>
      <c r="M291" s="31" t="s">
        <v>37</v>
      </c>
    </row>
    <row r="292" spans="1:13" x14ac:dyDescent="0.25">
      <c r="A292" s="28">
        <f t="shared" si="33"/>
        <v>44485</v>
      </c>
      <c r="B292">
        <f t="shared" si="28"/>
        <v>2021</v>
      </c>
      <c r="C292">
        <f t="shared" si="29"/>
        <v>10</v>
      </c>
      <c r="D292">
        <f t="shared" si="30"/>
        <v>16</v>
      </c>
      <c r="E292" t="str">
        <f t="shared" si="31"/>
        <v>https://satepsanone.nesdis.noaa.gov/pub/FIRE/web/HMS/Smoke_Polygons/KML/2021/10/hms_smoke20211016.kml</v>
      </c>
      <c r="F292" t="str">
        <f t="shared" si="34"/>
        <v>https://satepsanone.nesdis.noaa.gov/pub/FIRE/web/HMS/Smoke_Polygons/KML/2021/10/hms_smoke20211016.kml</v>
      </c>
      <c r="G292" s="29" t="str">
        <f t="shared" si="32"/>
        <v>Data</v>
      </c>
      <c r="H292" s="30" t="s">
        <v>38</v>
      </c>
      <c r="J292" s="31" t="s">
        <v>38</v>
      </c>
      <c r="K292" s="31" t="s">
        <v>37</v>
      </c>
      <c r="L292" s="31" t="s">
        <v>38</v>
      </c>
      <c r="M292" s="31" t="s">
        <v>37</v>
      </c>
    </row>
    <row r="293" spans="1:13" x14ac:dyDescent="0.25">
      <c r="A293" s="28">
        <f t="shared" si="33"/>
        <v>44486</v>
      </c>
      <c r="B293">
        <f t="shared" si="28"/>
        <v>2021</v>
      </c>
      <c r="C293">
        <f t="shared" si="29"/>
        <v>10</v>
      </c>
      <c r="D293">
        <f t="shared" si="30"/>
        <v>17</v>
      </c>
      <c r="E293" t="str">
        <f t="shared" si="31"/>
        <v>https://satepsanone.nesdis.noaa.gov/pub/FIRE/web/HMS/Smoke_Polygons/KML/2021/10/hms_smoke20211017.kml</v>
      </c>
      <c r="F293" t="str">
        <f t="shared" si="34"/>
        <v>https://satepsanone.nesdis.noaa.gov/pub/FIRE/web/HMS/Smoke_Polygons/KML/2021/10/hms_smoke20211017.kml</v>
      </c>
      <c r="G293" s="29" t="str">
        <f t="shared" si="32"/>
        <v>Data</v>
      </c>
      <c r="H293" s="30" t="s">
        <v>37</v>
      </c>
    </row>
    <row r="294" spans="1:13" x14ac:dyDescent="0.25">
      <c r="A294" s="28">
        <f t="shared" si="33"/>
        <v>44487</v>
      </c>
      <c r="B294">
        <f t="shared" si="28"/>
        <v>2021</v>
      </c>
      <c r="C294">
        <f t="shared" si="29"/>
        <v>10</v>
      </c>
      <c r="D294">
        <f t="shared" si="30"/>
        <v>18</v>
      </c>
      <c r="E294" t="str">
        <f t="shared" si="31"/>
        <v>https://satepsanone.nesdis.noaa.gov/pub/FIRE/web/HMS/Smoke_Polygons/KML/2021/10/hms_smoke20211018.kml</v>
      </c>
      <c r="F294" t="str">
        <f t="shared" si="34"/>
        <v>https://satepsanone.nesdis.noaa.gov/pub/FIRE/web/HMS/Smoke_Polygons/KML/2021/10/hms_smoke20211018.kml</v>
      </c>
      <c r="G294" s="29" t="str">
        <f t="shared" si="32"/>
        <v>Data</v>
      </c>
      <c r="H294" s="30" t="s">
        <v>38</v>
      </c>
      <c r="I294" t="s">
        <v>39</v>
      </c>
      <c r="J294" s="31" t="s">
        <v>37</v>
      </c>
      <c r="K294" s="31" t="s">
        <v>37</v>
      </c>
      <c r="L294" s="31" t="s">
        <v>37</v>
      </c>
      <c r="M294" s="31" t="s">
        <v>38</v>
      </c>
    </row>
    <row r="295" spans="1:13" x14ac:dyDescent="0.25">
      <c r="A295" s="28">
        <f t="shared" si="33"/>
        <v>44488</v>
      </c>
      <c r="B295">
        <f t="shared" si="28"/>
        <v>2021</v>
      </c>
      <c r="C295">
        <f t="shared" si="29"/>
        <v>10</v>
      </c>
      <c r="D295">
        <f t="shared" si="30"/>
        <v>19</v>
      </c>
      <c r="E295" t="str">
        <f t="shared" si="31"/>
        <v>https://satepsanone.nesdis.noaa.gov/pub/FIRE/web/HMS/Smoke_Polygons/KML/2021/10/hms_smoke20211019.kml</v>
      </c>
      <c r="F295" t="str">
        <f t="shared" si="34"/>
        <v>https://satepsanone.nesdis.noaa.gov/pub/FIRE/web/HMS/Smoke_Polygons/KML/2021/10/hms_smoke20211019.kml</v>
      </c>
      <c r="G295" s="29" t="str">
        <f t="shared" si="32"/>
        <v>Data</v>
      </c>
      <c r="H295" s="30" t="s">
        <v>37</v>
      </c>
    </row>
    <row r="296" spans="1:13" x14ac:dyDescent="0.25">
      <c r="A296" s="28">
        <f t="shared" si="33"/>
        <v>44489</v>
      </c>
      <c r="B296">
        <f t="shared" si="28"/>
        <v>2021</v>
      </c>
      <c r="C296">
        <f t="shared" si="29"/>
        <v>10</v>
      </c>
      <c r="D296">
        <f t="shared" si="30"/>
        <v>20</v>
      </c>
      <c r="E296" t="str">
        <f t="shared" si="31"/>
        <v>https://satepsanone.nesdis.noaa.gov/pub/FIRE/web/HMS/Smoke_Polygons/KML/2021/10/hms_smoke20211020.kml</v>
      </c>
      <c r="F296" t="str">
        <f t="shared" si="34"/>
        <v>https://satepsanone.nesdis.noaa.gov/pub/FIRE/web/HMS/Smoke_Polygons/KML/2021/10/hms_smoke20211020.kml</v>
      </c>
      <c r="G296" s="29" t="str">
        <f t="shared" si="32"/>
        <v>Data</v>
      </c>
      <c r="H296" s="30" t="s">
        <v>37</v>
      </c>
    </row>
    <row r="297" spans="1:13" x14ac:dyDescent="0.25">
      <c r="A297" s="28">
        <f t="shared" si="33"/>
        <v>44490</v>
      </c>
      <c r="B297">
        <f t="shared" si="28"/>
        <v>2021</v>
      </c>
      <c r="C297">
        <f t="shared" si="29"/>
        <v>10</v>
      </c>
      <c r="D297">
        <f t="shared" si="30"/>
        <v>21</v>
      </c>
      <c r="E297" t="str">
        <f t="shared" si="31"/>
        <v>https://satepsanone.nesdis.noaa.gov/pub/FIRE/web/HMS/Smoke_Polygons/KML/2021/10/hms_smoke20211021.kml</v>
      </c>
      <c r="F297" t="str">
        <f t="shared" si="34"/>
        <v>https://satepsanone.nesdis.noaa.gov/pub/FIRE/web/HMS/Smoke_Polygons/KML/2021/10/hms_smoke20211021.kml</v>
      </c>
      <c r="G297" s="29" t="str">
        <f t="shared" si="32"/>
        <v>Data</v>
      </c>
      <c r="H297" s="30" t="s">
        <v>37</v>
      </c>
    </row>
    <row r="298" spans="1:13" x14ac:dyDescent="0.25">
      <c r="A298" s="28">
        <f t="shared" si="33"/>
        <v>44491</v>
      </c>
      <c r="B298">
        <f t="shared" si="28"/>
        <v>2021</v>
      </c>
      <c r="C298">
        <f t="shared" si="29"/>
        <v>10</v>
      </c>
      <c r="D298">
        <f t="shared" si="30"/>
        <v>22</v>
      </c>
      <c r="E298" t="str">
        <f t="shared" si="31"/>
        <v>https://satepsanone.nesdis.noaa.gov/pub/FIRE/web/HMS/Smoke_Polygons/KML/2021/10/hms_smoke20211022.kml</v>
      </c>
      <c r="F298" t="str">
        <f t="shared" si="34"/>
        <v>https://satepsanone.nesdis.noaa.gov/pub/FIRE/web/HMS/Smoke_Polygons/KML/2021/10/hms_smoke20211022.kml</v>
      </c>
      <c r="G298" s="29" t="str">
        <f t="shared" si="32"/>
        <v>Data</v>
      </c>
      <c r="H298" s="30" t="s">
        <v>37</v>
      </c>
    </row>
    <row r="299" spans="1:13" x14ac:dyDescent="0.25">
      <c r="A299" s="28">
        <f t="shared" si="33"/>
        <v>44492</v>
      </c>
      <c r="B299">
        <f t="shared" si="28"/>
        <v>2021</v>
      </c>
      <c r="C299">
        <f t="shared" si="29"/>
        <v>10</v>
      </c>
      <c r="D299">
        <f t="shared" si="30"/>
        <v>23</v>
      </c>
      <c r="E299" t="str">
        <f t="shared" si="31"/>
        <v>https://satepsanone.nesdis.noaa.gov/pub/FIRE/web/HMS/Smoke_Polygons/KML/2021/10/hms_smoke20211023.kml</v>
      </c>
      <c r="F299" t="str">
        <f t="shared" si="34"/>
        <v>https://satepsanone.nesdis.noaa.gov/pub/FIRE/web/HMS/Smoke_Polygons/KML/2021/10/hms_smoke20211023.kml</v>
      </c>
      <c r="G299" s="29" t="str">
        <f t="shared" si="32"/>
        <v>Data</v>
      </c>
      <c r="H299" s="30" t="s">
        <v>37</v>
      </c>
    </row>
    <row r="300" spans="1:13" x14ac:dyDescent="0.25">
      <c r="A300" s="28">
        <f t="shared" si="33"/>
        <v>44493</v>
      </c>
      <c r="B300">
        <f t="shared" si="28"/>
        <v>2021</v>
      </c>
      <c r="C300">
        <f t="shared" si="29"/>
        <v>10</v>
      </c>
      <c r="D300">
        <f t="shared" si="30"/>
        <v>24</v>
      </c>
      <c r="E300" t="str">
        <f t="shared" si="31"/>
        <v>https://satepsanone.nesdis.noaa.gov/pub/FIRE/web/HMS/Smoke_Polygons/KML/2021/10/hms_smoke20211024.kml</v>
      </c>
      <c r="F300" t="str">
        <f t="shared" si="34"/>
        <v>https://satepsanone.nesdis.noaa.gov/pub/FIRE/web/HMS/Smoke_Polygons/KML/2021/10/hms_smoke20211024.kml</v>
      </c>
      <c r="G300" s="29" t="str">
        <f t="shared" si="32"/>
        <v>Data</v>
      </c>
      <c r="H300" s="30" t="s">
        <v>37</v>
      </c>
    </row>
    <row r="301" spans="1:13" x14ac:dyDescent="0.25">
      <c r="A301" s="28">
        <f t="shared" si="33"/>
        <v>44494</v>
      </c>
      <c r="B301">
        <f t="shared" si="28"/>
        <v>2021</v>
      </c>
      <c r="C301">
        <f t="shared" si="29"/>
        <v>10</v>
      </c>
      <c r="D301">
        <f t="shared" si="30"/>
        <v>25</v>
      </c>
      <c r="E301" t="str">
        <f t="shared" si="31"/>
        <v>https://satepsanone.nesdis.noaa.gov/pub/FIRE/web/HMS/Smoke_Polygons/KML/2021/10/hms_smoke20211025.kml</v>
      </c>
      <c r="F301" t="str">
        <f t="shared" si="34"/>
        <v>https://satepsanone.nesdis.noaa.gov/pub/FIRE/web/HMS/Smoke_Polygons/KML/2021/10/hms_smoke20211025.kml</v>
      </c>
      <c r="G301" s="29" t="str">
        <f t="shared" si="32"/>
        <v>Data</v>
      </c>
      <c r="H301" s="30" t="s">
        <v>37</v>
      </c>
    </row>
    <row r="302" spans="1:13" x14ac:dyDescent="0.25">
      <c r="A302" s="28">
        <f t="shared" si="33"/>
        <v>44495</v>
      </c>
      <c r="B302">
        <f t="shared" si="28"/>
        <v>2021</v>
      </c>
      <c r="C302">
        <f t="shared" si="29"/>
        <v>10</v>
      </c>
      <c r="D302">
        <f t="shared" si="30"/>
        <v>26</v>
      </c>
      <c r="E302" t="str">
        <f t="shared" si="31"/>
        <v>https://satepsanone.nesdis.noaa.gov/pub/FIRE/web/HMS/Smoke_Polygons/KML/2021/10/hms_smoke20211026.kml</v>
      </c>
      <c r="F302" t="str">
        <f t="shared" si="34"/>
        <v>https://satepsanone.nesdis.noaa.gov/pub/FIRE/web/HMS/Smoke_Polygons/KML/2021/10/hms_smoke20211026.kml</v>
      </c>
      <c r="G302" s="29" t="str">
        <f t="shared" si="32"/>
        <v>Data</v>
      </c>
      <c r="H302" s="30" t="s">
        <v>38</v>
      </c>
      <c r="I302" t="s">
        <v>39</v>
      </c>
      <c r="J302" s="31" t="s">
        <v>37</v>
      </c>
      <c r="K302" s="31" t="s">
        <v>37</v>
      </c>
      <c r="L302" s="31" t="s">
        <v>37</v>
      </c>
      <c r="M302" s="31" t="s">
        <v>37</v>
      </c>
    </row>
    <row r="303" spans="1:13" x14ac:dyDescent="0.25">
      <c r="A303" s="28">
        <f t="shared" si="33"/>
        <v>44496</v>
      </c>
      <c r="B303">
        <f t="shared" si="28"/>
        <v>2021</v>
      </c>
      <c r="C303">
        <f t="shared" si="29"/>
        <v>10</v>
      </c>
      <c r="D303">
        <f t="shared" si="30"/>
        <v>27</v>
      </c>
      <c r="E303" t="str">
        <f t="shared" si="31"/>
        <v>https://satepsanone.nesdis.noaa.gov/pub/FIRE/web/HMS/Smoke_Polygons/KML/2021/10/hms_smoke20211027.kml</v>
      </c>
      <c r="F303" t="str">
        <f t="shared" si="34"/>
        <v>https://satepsanone.nesdis.noaa.gov/pub/FIRE/web/HMS/Smoke_Polygons/KML/2021/10/hms_smoke20211027.kml</v>
      </c>
      <c r="G303" s="29" t="str">
        <f t="shared" si="32"/>
        <v>Data</v>
      </c>
      <c r="H303" s="30" t="s">
        <v>37</v>
      </c>
    </row>
    <row r="304" spans="1:13" x14ac:dyDescent="0.25">
      <c r="A304" s="28">
        <f t="shared" si="33"/>
        <v>44497</v>
      </c>
      <c r="B304">
        <f t="shared" si="28"/>
        <v>2021</v>
      </c>
      <c r="C304">
        <f t="shared" si="29"/>
        <v>10</v>
      </c>
      <c r="D304">
        <f t="shared" si="30"/>
        <v>28</v>
      </c>
      <c r="E304" t="str">
        <f t="shared" si="31"/>
        <v>https://satepsanone.nesdis.noaa.gov/pub/FIRE/web/HMS/Smoke_Polygons/KML/2021/10/hms_smoke20211028.kml</v>
      </c>
      <c r="F304" t="str">
        <f t="shared" si="34"/>
        <v>https://satepsanone.nesdis.noaa.gov/pub/FIRE/web/HMS/Smoke_Polygons/KML/2021/10/hms_smoke20211028.kml</v>
      </c>
      <c r="G304" s="29" t="str">
        <f t="shared" si="32"/>
        <v>Data</v>
      </c>
      <c r="H304" s="30" t="s">
        <v>37</v>
      </c>
    </row>
    <row r="305" spans="1:13" x14ac:dyDescent="0.25">
      <c r="A305" s="28">
        <f t="shared" si="33"/>
        <v>44498</v>
      </c>
      <c r="B305">
        <f t="shared" si="28"/>
        <v>2021</v>
      </c>
      <c r="C305">
        <f t="shared" si="29"/>
        <v>10</v>
      </c>
      <c r="D305">
        <f t="shared" si="30"/>
        <v>29</v>
      </c>
      <c r="E305" t="str">
        <f t="shared" si="31"/>
        <v>https://satepsanone.nesdis.noaa.gov/pub/FIRE/web/HMS/Smoke_Polygons/KML/2021/10/hms_smoke20211029.kml</v>
      </c>
      <c r="F305" t="str">
        <f t="shared" si="34"/>
        <v>https://satepsanone.nesdis.noaa.gov/pub/FIRE/web/HMS/Smoke_Polygons/KML/2021/10/hms_smoke20211029.kml</v>
      </c>
      <c r="G305" s="29" t="str">
        <f t="shared" si="32"/>
        <v>Data</v>
      </c>
      <c r="H305" s="30" t="s">
        <v>37</v>
      </c>
    </row>
    <row r="306" spans="1:13" x14ac:dyDescent="0.25">
      <c r="A306" s="28">
        <f t="shared" si="33"/>
        <v>44499</v>
      </c>
      <c r="B306">
        <f t="shared" si="28"/>
        <v>2021</v>
      </c>
      <c r="C306">
        <f t="shared" si="29"/>
        <v>10</v>
      </c>
      <c r="D306">
        <f t="shared" si="30"/>
        <v>30</v>
      </c>
      <c r="E306" t="str">
        <f t="shared" si="31"/>
        <v>https://satepsanone.nesdis.noaa.gov/pub/FIRE/web/HMS/Smoke_Polygons/KML/2021/10/hms_smoke20211030.kml</v>
      </c>
      <c r="F306" t="str">
        <f t="shared" si="34"/>
        <v>https://satepsanone.nesdis.noaa.gov/pub/FIRE/web/HMS/Smoke_Polygons/KML/2021/10/hms_smoke20211030.kml</v>
      </c>
      <c r="G306" s="29" t="str">
        <f t="shared" si="32"/>
        <v>Data</v>
      </c>
      <c r="H306" s="30" t="s">
        <v>37</v>
      </c>
    </row>
    <row r="307" spans="1:13" x14ac:dyDescent="0.25">
      <c r="A307" s="28">
        <f t="shared" si="33"/>
        <v>44500</v>
      </c>
      <c r="B307">
        <f t="shared" si="28"/>
        <v>2021</v>
      </c>
      <c r="C307">
        <f t="shared" si="29"/>
        <v>10</v>
      </c>
      <c r="D307">
        <f t="shared" si="30"/>
        <v>31</v>
      </c>
      <c r="E307" t="str">
        <f t="shared" si="31"/>
        <v>https://satepsanone.nesdis.noaa.gov/pub/FIRE/web/HMS/Smoke_Polygons/KML/2021/10/hms_smoke20211031.kml</v>
      </c>
      <c r="F307" t="str">
        <f t="shared" si="34"/>
        <v>https://satepsanone.nesdis.noaa.gov/pub/FIRE/web/HMS/Smoke_Polygons/KML/2021/10/hms_smoke20211031.kml</v>
      </c>
      <c r="G307" s="29" t="str">
        <f>HYPERLINK(F307,"Data")</f>
        <v>Data</v>
      </c>
      <c r="H307" s="30" t="s">
        <v>37</v>
      </c>
    </row>
    <row r="308" spans="1:13" x14ac:dyDescent="0.25">
      <c r="A308" s="28">
        <f t="shared" si="33"/>
        <v>44501</v>
      </c>
      <c r="B308">
        <f t="shared" si="28"/>
        <v>2021</v>
      </c>
      <c r="C308">
        <f t="shared" si="29"/>
        <v>11</v>
      </c>
      <c r="D308" t="str">
        <f t="shared" si="30"/>
        <v>01</v>
      </c>
      <c r="E308" t="str">
        <f t="shared" si="31"/>
        <v>https://satepsanone.nesdis.noaa.gov/pub/FIRE/web/HMS/Smoke_Polygons/KML/2021/11/hms_smoke20211101.kml</v>
      </c>
      <c r="F308" t="str">
        <f t="shared" si="34"/>
        <v>https://satepsanone.nesdis.noaa.gov/pub/FIRE/web/HMS/Smoke_Polygons/KML/2021/11/hms_smoke20211101.kml</v>
      </c>
      <c r="G308" s="29" t="str">
        <f t="shared" si="32"/>
        <v>Data</v>
      </c>
      <c r="H308" s="30" t="s">
        <v>37</v>
      </c>
    </row>
    <row r="309" spans="1:13" x14ac:dyDescent="0.25">
      <c r="A309" s="28">
        <f t="shared" si="33"/>
        <v>44502</v>
      </c>
      <c r="B309">
        <f t="shared" si="28"/>
        <v>2021</v>
      </c>
      <c r="C309">
        <f t="shared" si="29"/>
        <v>11</v>
      </c>
      <c r="D309" t="str">
        <f t="shared" si="30"/>
        <v>02</v>
      </c>
      <c r="E309" t="str">
        <f t="shared" si="31"/>
        <v>https://satepsanone.nesdis.noaa.gov/pub/FIRE/web/HMS/Smoke_Polygons/KML/2021/11/hms_smoke20211102.kml</v>
      </c>
      <c r="F309" t="str">
        <f t="shared" si="34"/>
        <v>https://satepsanone.nesdis.noaa.gov/pub/FIRE/web/HMS/Smoke_Polygons/KML/2021/11/hms_smoke20211102.kml</v>
      </c>
      <c r="G309" s="29" t="str">
        <f t="shared" si="32"/>
        <v>Data</v>
      </c>
      <c r="H309" s="30" t="s">
        <v>37</v>
      </c>
    </row>
    <row r="310" spans="1:13" x14ac:dyDescent="0.25">
      <c r="A310" s="28">
        <f t="shared" si="33"/>
        <v>44503</v>
      </c>
      <c r="B310">
        <f t="shared" si="28"/>
        <v>2021</v>
      </c>
      <c r="C310">
        <f t="shared" si="29"/>
        <v>11</v>
      </c>
      <c r="D310" t="str">
        <f t="shared" si="30"/>
        <v>03</v>
      </c>
      <c r="E310" t="str">
        <f t="shared" si="31"/>
        <v>https://satepsanone.nesdis.noaa.gov/pub/FIRE/web/HMS/Smoke_Polygons/KML/2021/11/hms_smoke20211103.kml</v>
      </c>
      <c r="F310" t="str">
        <f t="shared" si="34"/>
        <v>https://satepsanone.nesdis.noaa.gov/pub/FIRE/web/HMS/Smoke_Polygons/KML/2021/11/hms_smoke20211103.kml</v>
      </c>
      <c r="G310" s="29" t="str">
        <f t="shared" si="32"/>
        <v>Data</v>
      </c>
      <c r="H310" s="30" t="s">
        <v>37</v>
      </c>
    </row>
    <row r="311" spans="1:13" x14ac:dyDescent="0.25">
      <c r="A311" s="28">
        <f t="shared" si="33"/>
        <v>44504</v>
      </c>
      <c r="B311">
        <f t="shared" si="28"/>
        <v>2021</v>
      </c>
      <c r="C311">
        <f t="shared" si="29"/>
        <v>11</v>
      </c>
      <c r="D311" t="str">
        <f t="shared" si="30"/>
        <v>04</v>
      </c>
      <c r="E311" t="str">
        <f t="shared" si="31"/>
        <v>https://satepsanone.nesdis.noaa.gov/pub/FIRE/web/HMS/Smoke_Polygons/KML/2021/11/hms_smoke20211104.kml</v>
      </c>
      <c r="F311" t="str">
        <f t="shared" si="34"/>
        <v>https://satepsanone.nesdis.noaa.gov/pub/FIRE/web/HMS/Smoke_Polygons/KML/2021/11/hms_smoke20211104.kml</v>
      </c>
      <c r="G311" s="29" t="str">
        <f t="shared" si="32"/>
        <v>Data</v>
      </c>
      <c r="H311" s="30" t="s">
        <v>37</v>
      </c>
    </row>
    <row r="312" spans="1:13" x14ac:dyDescent="0.25">
      <c r="A312" s="28">
        <f t="shared" si="33"/>
        <v>44505</v>
      </c>
      <c r="B312">
        <f t="shared" si="28"/>
        <v>2021</v>
      </c>
      <c r="C312">
        <f t="shared" si="29"/>
        <v>11</v>
      </c>
      <c r="D312" t="str">
        <f t="shared" si="30"/>
        <v>05</v>
      </c>
      <c r="E312" t="str">
        <f t="shared" si="31"/>
        <v>https://satepsanone.nesdis.noaa.gov/pub/FIRE/web/HMS/Smoke_Polygons/KML/2021/11/hms_smoke20211105.kml</v>
      </c>
      <c r="F312" t="str">
        <f t="shared" si="34"/>
        <v>https://satepsanone.nesdis.noaa.gov/pub/FIRE/web/HMS/Smoke_Polygons/KML/2021/11/hms_smoke20211105.kml</v>
      </c>
      <c r="G312" s="29" t="str">
        <f t="shared" si="32"/>
        <v>Data</v>
      </c>
      <c r="H312" s="30" t="s">
        <v>37</v>
      </c>
    </row>
    <row r="313" spans="1:13" x14ac:dyDescent="0.25">
      <c r="A313" s="28">
        <f t="shared" si="33"/>
        <v>44506</v>
      </c>
      <c r="B313">
        <f t="shared" si="28"/>
        <v>2021</v>
      </c>
      <c r="C313">
        <f t="shared" si="29"/>
        <v>11</v>
      </c>
      <c r="D313" t="str">
        <f t="shared" si="30"/>
        <v>06</v>
      </c>
      <c r="E313" t="str">
        <f t="shared" si="31"/>
        <v>https://satepsanone.nesdis.noaa.gov/pub/FIRE/web/HMS/Smoke_Polygons/KML/2021/11/hms_smoke20211106.kml</v>
      </c>
      <c r="F313" t="str">
        <f t="shared" si="34"/>
        <v>https://satepsanone.nesdis.noaa.gov/pub/FIRE/web/HMS/Smoke_Polygons/KML/2021/11/hms_smoke20211106.kml</v>
      </c>
      <c r="G313" s="29" t="str">
        <f t="shared" si="32"/>
        <v>Data</v>
      </c>
      <c r="H313" s="30" t="s">
        <v>38</v>
      </c>
      <c r="J313" s="31" t="s">
        <v>37</v>
      </c>
      <c r="K313" s="31" t="s">
        <v>37</v>
      </c>
      <c r="L313" s="31" t="s">
        <v>38</v>
      </c>
      <c r="M313" s="31" t="s">
        <v>38</v>
      </c>
    </row>
    <row r="314" spans="1:13" x14ac:dyDescent="0.25">
      <c r="A314" s="28">
        <f t="shared" si="33"/>
        <v>44507</v>
      </c>
      <c r="B314">
        <f t="shared" si="28"/>
        <v>2021</v>
      </c>
      <c r="C314">
        <f t="shared" si="29"/>
        <v>11</v>
      </c>
      <c r="D314" t="str">
        <f t="shared" si="30"/>
        <v>07</v>
      </c>
      <c r="E314" t="str">
        <f t="shared" si="31"/>
        <v>https://satepsanone.nesdis.noaa.gov/pub/FIRE/web/HMS/Smoke_Polygons/KML/2021/11/hms_smoke20211107.kml</v>
      </c>
      <c r="F314" t="str">
        <f t="shared" si="34"/>
        <v>https://satepsanone.nesdis.noaa.gov/pub/FIRE/web/HMS/Smoke_Polygons/KML/2021/11/hms_smoke20211107.kml</v>
      </c>
      <c r="G314" s="29" t="str">
        <f t="shared" si="32"/>
        <v>Data</v>
      </c>
      <c r="H314" s="30" t="s">
        <v>37</v>
      </c>
    </row>
    <row r="315" spans="1:13" x14ac:dyDescent="0.25">
      <c r="A315" s="28">
        <f t="shared" si="33"/>
        <v>44508</v>
      </c>
      <c r="B315">
        <f t="shared" si="28"/>
        <v>2021</v>
      </c>
      <c r="C315">
        <f t="shared" si="29"/>
        <v>11</v>
      </c>
      <c r="D315" t="str">
        <f t="shared" si="30"/>
        <v>08</v>
      </c>
      <c r="E315" t="str">
        <f t="shared" si="31"/>
        <v>https://satepsanone.nesdis.noaa.gov/pub/FIRE/web/HMS/Smoke_Polygons/KML/2021/11/hms_smoke20211108.kml</v>
      </c>
      <c r="F315" t="str">
        <f t="shared" si="34"/>
        <v>https://satepsanone.nesdis.noaa.gov/pub/FIRE/web/HMS/Smoke_Polygons/KML/2021/11/hms_smoke20211108.kml</v>
      </c>
      <c r="G315" s="29" t="str">
        <f t="shared" si="32"/>
        <v>Data</v>
      </c>
      <c r="H315" s="30" t="s">
        <v>38</v>
      </c>
      <c r="J315" s="31" t="s">
        <v>38</v>
      </c>
      <c r="K315" s="31" t="s">
        <v>38</v>
      </c>
      <c r="L315" s="31" t="s">
        <v>37</v>
      </c>
      <c r="M315" s="31" t="s">
        <v>37</v>
      </c>
    </row>
    <row r="316" spans="1:13" x14ac:dyDescent="0.25">
      <c r="A316" s="28">
        <f t="shared" si="33"/>
        <v>44509</v>
      </c>
      <c r="B316">
        <f t="shared" si="28"/>
        <v>2021</v>
      </c>
      <c r="C316">
        <f t="shared" si="29"/>
        <v>11</v>
      </c>
      <c r="D316" t="str">
        <f t="shared" si="30"/>
        <v>09</v>
      </c>
      <c r="E316" t="str">
        <f t="shared" si="31"/>
        <v>https://satepsanone.nesdis.noaa.gov/pub/FIRE/web/HMS/Smoke_Polygons/KML/2021/11/hms_smoke20211109.kml</v>
      </c>
      <c r="F316" t="str">
        <f t="shared" si="34"/>
        <v>https://satepsanone.nesdis.noaa.gov/pub/FIRE/web/HMS/Smoke_Polygons/KML/2021/11/hms_smoke20211109.kml</v>
      </c>
      <c r="G316" s="29" t="str">
        <f t="shared" si="32"/>
        <v>Data</v>
      </c>
      <c r="H316" s="30" t="s">
        <v>38</v>
      </c>
      <c r="J316" s="31" t="s">
        <v>37</v>
      </c>
      <c r="K316" s="31" t="s">
        <v>37</v>
      </c>
      <c r="L316" s="31" t="s">
        <v>37</v>
      </c>
      <c r="M316" s="31" t="s">
        <v>37</v>
      </c>
    </row>
    <row r="317" spans="1:13" x14ac:dyDescent="0.25">
      <c r="A317" s="28">
        <f t="shared" si="33"/>
        <v>44510</v>
      </c>
      <c r="B317">
        <f t="shared" si="28"/>
        <v>2021</v>
      </c>
      <c r="C317">
        <f t="shared" si="29"/>
        <v>11</v>
      </c>
      <c r="D317">
        <f t="shared" si="30"/>
        <v>10</v>
      </c>
      <c r="E317" t="str">
        <f t="shared" si="31"/>
        <v>https://satepsanone.nesdis.noaa.gov/pub/FIRE/web/HMS/Smoke_Polygons/KML/2021/11/hms_smoke20211110.kml</v>
      </c>
      <c r="F317" t="str">
        <f t="shared" si="34"/>
        <v>https://satepsanone.nesdis.noaa.gov/pub/FIRE/web/HMS/Smoke_Polygons/KML/2021/11/hms_smoke20211110.kml</v>
      </c>
      <c r="G317" s="29" t="str">
        <f t="shared" si="32"/>
        <v>Data</v>
      </c>
      <c r="H317" s="30" t="s">
        <v>37</v>
      </c>
    </row>
    <row r="318" spans="1:13" x14ac:dyDescent="0.25">
      <c r="A318" s="28">
        <f t="shared" si="33"/>
        <v>44511</v>
      </c>
      <c r="B318">
        <f t="shared" si="28"/>
        <v>2021</v>
      </c>
      <c r="C318">
        <f t="shared" si="29"/>
        <v>11</v>
      </c>
      <c r="D318">
        <f t="shared" si="30"/>
        <v>11</v>
      </c>
      <c r="E318" t="str">
        <f t="shared" si="31"/>
        <v>https://satepsanone.nesdis.noaa.gov/pub/FIRE/web/HMS/Smoke_Polygons/KML/2021/11/hms_smoke20211111.kml</v>
      </c>
      <c r="F318" t="str">
        <f t="shared" si="34"/>
        <v>https://satepsanone.nesdis.noaa.gov/pub/FIRE/web/HMS/Smoke_Polygons/KML/2021/11/hms_smoke20211111.kml</v>
      </c>
      <c r="G318" s="29" t="str">
        <f t="shared" si="32"/>
        <v>Data</v>
      </c>
      <c r="H318" s="30" t="s">
        <v>37</v>
      </c>
    </row>
    <row r="319" spans="1:13" x14ac:dyDescent="0.25">
      <c r="A319" s="28">
        <f t="shared" si="33"/>
        <v>44512</v>
      </c>
      <c r="B319">
        <f t="shared" si="28"/>
        <v>2021</v>
      </c>
      <c r="C319">
        <f t="shared" si="29"/>
        <v>11</v>
      </c>
      <c r="D319">
        <f t="shared" si="30"/>
        <v>12</v>
      </c>
      <c r="E319" t="str">
        <f t="shared" si="31"/>
        <v>https://satepsanone.nesdis.noaa.gov/pub/FIRE/web/HMS/Smoke_Polygons/KML/2021/11/hms_smoke20211112.kml</v>
      </c>
      <c r="F319" t="str">
        <f t="shared" si="34"/>
        <v>https://satepsanone.nesdis.noaa.gov/pub/FIRE/web/HMS/Smoke_Polygons/KML/2021/11/hms_smoke20211112.kml</v>
      </c>
      <c r="G319" s="29" t="str">
        <f t="shared" si="32"/>
        <v>Data</v>
      </c>
      <c r="H319" s="30" t="s">
        <v>37</v>
      </c>
    </row>
    <row r="320" spans="1:13" x14ac:dyDescent="0.25">
      <c r="A320" s="28">
        <f t="shared" si="33"/>
        <v>44513</v>
      </c>
      <c r="B320">
        <f t="shared" si="28"/>
        <v>2021</v>
      </c>
      <c r="C320">
        <f t="shared" si="29"/>
        <v>11</v>
      </c>
      <c r="D320">
        <f t="shared" si="30"/>
        <v>13</v>
      </c>
      <c r="E320" t="str">
        <f t="shared" si="31"/>
        <v>https://satepsanone.nesdis.noaa.gov/pub/FIRE/web/HMS/Smoke_Polygons/KML/2021/11/hms_smoke20211113.kml</v>
      </c>
      <c r="F320" t="str">
        <f t="shared" si="34"/>
        <v>https://satepsanone.nesdis.noaa.gov/pub/FIRE/web/HMS/Smoke_Polygons/KML/2021/11/hms_smoke20211113.kml</v>
      </c>
      <c r="G320" s="29" t="str">
        <f t="shared" si="32"/>
        <v>Data</v>
      </c>
      <c r="H320" s="30" t="s">
        <v>37</v>
      </c>
    </row>
    <row r="321" spans="1:13" x14ac:dyDescent="0.25">
      <c r="A321" s="28">
        <f t="shared" si="33"/>
        <v>44514</v>
      </c>
      <c r="B321">
        <f t="shared" si="28"/>
        <v>2021</v>
      </c>
      <c r="C321">
        <f t="shared" si="29"/>
        <v>11</v>
      </c>
      <c r="D321">
        <f t="shared" si="30"/>
        <v>14</v>
      </c>
      <c r="E321" t="str">
        <f t="shared" si="31"/>
        <v>https://satepsanone.nesdis.noaa.gov/pub/FIRE/web/HMS/Smoke_Polygons/KML/2021/11/hms_smoke20211114.kml</v>
      </c>
      <c r="F321" t="str">
        <f t="shared" si="34"/>
        <v>https://satepsanone.nesdis.noaa.gov/pub/FIRE/web/HMS/Smoke_Polygons/KML/2021/11/hms_smoke20211114.kml</v>
      </c>
      <c r="G321" s="29" t="str">
        <f t="shared" si="32"/>
        <v>Data</v>
      </c>
      <c r="H321" s="30" t="s">
        <v>37</v>
      </c>
    </row>
    <row r="322" spans="1:13" x14ac:dyDescent="0.25">
      <c r="A322" s="28">
        <f t="shared" si="33"/>
        <v>44515</v>
      </c>
      <c r="B322">
        <f t="shared" si="28"/>
        <v>2021</v>
      </c>
      <c r="C322">
        <f t="shared" si="29"/>
        <v>11</v>
      </c>
      <c r="D322">
        <f t="shared" si="30"/>
        <v>15</v>
      </c>
      <c r="E322" t="str">
        <f t="shared" si="31"/>
        <v>https://satepsanone.nesdis.noaa.gov/pub/FIRE/web/HMS/Smoke_Polygons/KML/2021/11/hms_smoke20211115.kml</v>
      </c>
      <c r="F322" t="str">
        <f t="shared" si="34"/>
        <v>https://satepsanone.nesdis.noaa.gov/pub/FIRE/web/HMS/Smoke_Polygons/KML/2021/11/hms_smoke20211115.kml</v>
      </c>
      <c r="G322" s="29" t="str">
        <f t="shared" si="32"/>
        <v>Data</v>
      </c>
      <c r="H322" s="30" t="s">
        <v>37</v>
      </c>
    </row>
    <row r="323" spans="1:13" x14ac:dyDescent="0.25">
      <c r="A323" s="28">
        <f t="shared" si="33"/>
        <v>44516</v>
      </c>
      <c r="B323">
        <f t="shared" si="28"/>
        <v>2021</v>
      </c>
      <c r="C323">
        <f t="shared" si="29"/>
        <v>11</v>
      </c>
      <c r="D323">
        <f t="shared" si="30"/>
        <v>16</v>
      </c>
      <c r="E323" t="str">
        <f t="shared" si="31"/>
        <v>https://satepsanone.nesdis.noaa.gov/pub/FIRE/web/HMS/Smoke_Polygons/KML/2021/11/hms_smoke20211116.kml</v>
      </c>
      <c r="F323" t="str">
        <f t="shared" si="34"/>
        <v>https://satepsanone.nesdis.noaa.gov/pub/FIRE/web/HMS/Smoke_Polygons/KML/2021/11/hms_smoke20211116.kml</v>
      </c>
      <c r="G323" s="29" t="str">
        <f t="shared" si="32"/>
        <v>Data</v>
      </c>
      <c r="H323" s="30" t="s">
        <v>37</v>
      </c>
    </row>
    <row r="324" spans="1:13" x14ac:dyDescent="0.25">
      <c r="A324" s="28">
        <f t="shared" si="33"/>
        <v>44517</v>
      </c>
      <c r="B324">
        <f t="shared" ref="B324:B387" si="35">YEAR(A324)</f>
        <v>2021</v>
      </c>
      <c r="C324">
        <f t="shared" ref="C324:C387" si="36">IF(MONTH(A324)&lt;10,"0"&amp;MONTH(A324),MONTH(A324))</f>
        <v>11</v>
      </c>
      <c r="D324">
        <f t="shared" ref="D324:D387" si="37">IF(DAY(A324)&lt;10,"0"&amp;DAY(A324),DAY(A324))</f>
        <v>17</v>
      </c>
      <c r="E324" t="str">
        <f t="shared" ref="E324:E387" si="38">"https://satepsanone.nesdis.noaa.gov/pub/FIRE/web/HMS/Smoke_Polygons/KML/"&amp;B324&amp;"/"&amp;C324&amp;"/"&amp;"hms_smoke"&amp;B324&amp;C324&amp;D324&amp;".kml"</f>
        <v>https://satepsanone.nesdis.noaa.gov/pub/FIRE/web/HMS/Smoke_Polygons/KML/2021/11/hms_smoke20211117.kml</v>
      </c>
      <c r="F324" t="str">
        <f t="shared" si="34"/>
        <v>https://satepsanone.nesdis.noaa.gov/pub/FIRE/web/HMS/Smoke_Polygons/KML/2021/11/hms_smoke20211117.kml</v>
      </c>
      <c r="G324" s="29" t="str">
        <f t="shared" ref="G324:G387" si="39">HYPERLINK(F324,"Data")</f>
        <v>Data</v>
      </c>
      <c r="H324" s="30" t="s">
        <v>37</v>
      </c>
    </row>
    <row r="325" spans="1:13" x14ac:dyDescent="0.25">
      <c r="A325" s="28">
        <f t="shared" ref="A325:A388" si="40">A324+1</f>
        <v>44518</v>
      </c>
      <c r="B325">
        <f t="shared" si="35"/>
        <v>2021</v>
      </c>
      <c r="C325">
        <f t="shared" si="36"/>
        <v>11</v>
      </c>
      <c r="D325">
        <f t="shared" si="37"/>
        <v>18</v>
      </c>
      <c r="E325" t="str">
        <f t="shared" si="38"/>
        <v>https://satepsanone.nesdis.noaa.gov/pub/FIRE/web/HMS/Smoke_Polygons/KML/2021/11/hms_smoke20211118.kml</v>
      </c>
      <c r="F325" t="str">
        <f t="shared" ref="F325:F388" si="41">E325</f>
        <v>https://satepsanone.nesdis.noaa.gov/pub/FIRE/web/HMS/Smoke_Polygons/KML/2021/11/hms_smoke20211118.kml</v>
      </c>
      <c r="G325" s="29" t="str">
        <f t="shared" si="39"/>
        <v>Data</v>
      </c>
      <c r="H325" s="30" t="s">
        <v>37</v>
      </c>
    </row>
    <row r="326" spans="1:13" x14ac:dyDescent="0.25">
      <c r="A326" s="28">
        <f t="shared" si="40"/>
        <v>44519</v>
      </c>
      <c r="B326">
        <f t="shared" si="35"/>
        <v>2021</v>
      </c>
      <c r="C326">
        <f t="shared" si="36"/>
        <v>11</v>
      </c>
      <c r="D326">
        <f t="shared" si="37"/>
        <v>19</v>
      </c>
      <c r="E326" t="str">
        <f t="shared" si="38"/>
        <v>https://satepsanone.nesdis.noaa.gov/pub/FIRE/web/HMS/Smoke_Polygons/KML/2021/11/hms_smoke20211119.kml</v>
      </c>
      <c r="F326" t="str">
        <f t="shared" si="41"/>
        <v>https://satepsanone.nesdis.noaa.gov/pub/FIRE/web/HMS/Smoke_Polygons/KML/2021/11/hms_smoke20211119.kml</v>
      </c>
      <c r="G326" s="29" t="str">
        <f t="shared" si="39"/>
        <v>Data</v>
      </c>
      <c r="H326" s="30" t="s">
        <v>37</v>
      </c>
    </row>
    <row r="327" spans="1:13" x14ac:dyDescent="0.25">
      <c r="A327" s="28">
        <f t="shared" si="40"/>
        <v>44520</v>
      </c>
      <c r="B327">
        <f t="shared" si="35"/>
        <v>2021</v>
      </c>
      <c r="C327">
        <f t="shared" si="36"/>
        <v>11</v>
      </c>
      <c r="D327">
        <f t="shared" si="37"/>
        <v>20</v>
      </c>
      <c r="E327" t="str">
        <f t="shared" si="38"/>
        <v>https://satepsanone.nesdis.noaa.gov/pub/FIRE/web/HMS/Smoke_Polygons/KML/2021/11/hms_smoke20211120.kml</v>
      </c>
      <c r="F327" t="str">
        <f t="shared" si="41"/>
        <v>https://satepsanone.nesdis.noaa.gov/pub/FIRE/web/HMS/Smoke_Polygons/KML/2021/11/hms_smoke20211120.kml</v>
      </c>
      <c r="G327" s="29" t="str">
        <f t="shared" si="39"/>
        <v>Data</v>
      </c>
      <c r="H327" s="30" t="s">
        <v>37</v>
      </c>
    </row>
    <row r="328" spans="1:13" x14ac:dyDescent="0.25">
      <c r="A328" s="28">
        <f t="shared" si="40"/>
        <v>44521</v>
      </c>
      <c r="B328">
        <f t="shared" si="35"/>
        <v>2021</v>
      </c>
      <c r="C328">
        <f t="shared" si="36"/>
        <v>11</v>
      </c>
      <c r="D328">
        <f t="shared" si="37"/>
        <v>21</v>
      </c>
      <c r="E328" t="str">
        <f t="shared" si="38"/>
        <v>https://satepsanone.nesdis.noaa.gov/pub/FIRE/web/HMS/Smoke_Polygons/KML/2021/11/hms_smoke20211121.kml</v>
      </c>
      <c r="F328" t="str">
        <f t="shared" si="41"/>
        <v>https://satepsanone.nesdis.noaa.gov/pub/FIRE/web/HMS/Smoke_Polygons/KML/2021/11/hms_smoke20211121.kml</v>
      </c>
      <c r="G328" s="29" t="str">
        <f t="shared" si="39"/>
        <v>Data</v>
      </c>
      <c r="H328" s="30" t="s">
        <v>38</v>
      </c>
      <c r="J328" s="31" t="s">
        <v>37</v>
      </c>
      <c r="K328" s="31" t="s">
        <v>37</v>
      </c>
      <c r="L328" s="31" t="s">
        <v>37</v>
      </c>
      <c r="M328" s="31" t="s">
        <v>37</v>
      </c>
    </row>
    <row r="329" spans="1:13" x14ac:dyDescent="0.25">
      <c r="A329" s="28">
        <f t="shared" si="40"/>
        <v>44522</v>
      </c>
      <c r="B329">
        <f t="shared" si="35"/>
        <v>2021</v>
      </c>
      <c r="C329">
        <f t="shared" si="36"/>
        <v>11</v>
      </c>
      <c r="D329">
        <f t="shared" si="37"/>
        <v>22</v>
      </c>
      <c r="E329" t="str">
        <f t="shared" si="38"/>
        <v>https://satepsanone.nesdis.noaa.gov/pub/FIRE/web/HMS/Smoke_Polygons/KML/2021/11/hms_smoke20211122.kml</v>
      </c>
      <c r="F329" t="str">
        <f t="shared" si="41"/>
        <v>https://satepsanone.nesdis.noaa.gov/pub/FIRE/web/HMS/Smoke_Polygons/KML/2021/11/hms_smoke20211122.kml</v>
      </c>
      <c r="G329" s="29" t="str">
        <f t="shared" si="39"/>
        <v>Data</v>
      </c>
      <c r="H329" s="30" t="s">
        <v>38</v>
      </c>
      <c r="I329" t="s">
        <v>39</v>
      </c>
      <c r="J329" s="31" t="s">
        <v>37</v>
      </c>
      <c r="K329" s="31" t="s">
        <v>37</v>
      </c>
      <c r="L329" s="31" t="s">
        <v>37</v>
      </c>
      <c r="M329" s="31" t="s">
        <v>37</v>
      </c>
    </row>
    <row r="330" spans="1:13" x14ac:dyDescent="0.25">
      <c r="A330" s="28">
        <f t="shared" si="40"/>
        <v>44523</v>
      </c>
      <c r="B330">
        <f t="shared" si="35"/>
        <v>2021</v>
      </c>
      <c r="C330">
        <f t="shared" si="36"/>
        <v>11</v>
      </c>
      <c r="D330">
        <f t="shared" si="37"/>
        <v>23</v>
      </c>
      <c r="E330" t="str">
        <f t="shared" si="38"/>
        <v>https://satepsanone.nesdis.noaa.gov/pub/FIRE/web/HMS/Smoke_Polygons/KML/2021/11/hms_smoke20211123.kml</v>
      </c>
      <c r="F330" t="str">
        <f t="shared" si="41"/>
        <v>https://satepsanone.nesdis.noaa.gov/pub/FIRE/web/HMS/Smoke_Polygons/KML/2021/11/hms_smoke20211123.kml</v>
      </c>
      <c r="G330" s="29" t="str">
        <f t="shared" si="39"/>
        <v>Data</v>
      </c>
      <c r="H330" s="30" t="s">
        <v>37</v>
      </c>
    </row>
    <row r="331" spans="1:13" x14ac:dyDescent="0.25">
      <c r="A331" s="28">
        <f t="shared" si="40"/>
        <v>44524</v>
      </c>
      <c r="B331">
        <f t="shared" si="35"/>
        <v>2021</v>
      </c>
      <c r="C331">
        <f t="shared" si="36"/>
        <v>11</v>
      </c>
      <c r="D331">
        <f t="shared" si="37"/>
        <v>24</v>
      </c>
      <c r="E331" t="str">
        <f t="shared" si="38"/>
        <v>https://satepsanone.nesdis.noaa.gov/pub/FIRE/web/HMS/Smoke_Polygons/KML/2021/11/hms_smoke20211124.kml</v>
      </c>
      <c r="F331" t="str">
        <f t="shared" si="41"/>
        <v>https://satepsanone.nesdis.noaa.gov/pub/FIRE/web/HMS/Smoke_Polygons/KML/2021/11/hms_smoke20211124.kml</v>
      </c>
      <c r="G331" s="29" t="str">
        <f t="shared" si="39"/>
        <v>Data</v>
      </c>
      <c r="H331" s="30" t="s">
        <v>37</v>
      </c>
    </row>
    <row r="332" spans="1:13" x14ac:dyDescent="0.25">
      <c r="A332" s="28">
        <f t="shared" si="40"/>
        <v>44525</v>
      </c>
      <c r="B332">
        <f t="shared" si="35"/>
        <v>2021</v>
      </c>
      <c r="C332">
        <f t="shared" si="36"/>
        <v>11</v>
      </c>
      <c r="D332">
        <f t="shared" si="37"/>
        <v>25</v>
      </c>
      <c r="E332" t="str">
        <f t="shared" si="38"/>
        <v>https://satepsanone.nesdis.noaa.gov/pub/FIRE/web/HMS/Smoke_Polygons/KML/2021/11/hms_smoke20211125.kml</v>
      </c>
      <c r="F332" t="str">
        <f t="shared" si="41"/>
        <v>https://satepsanone.nesdis.noaa.gov/pub/FIRE/web/HMS/Smoke_Polygons/KML/2021/11/hms_smoke20211125.kml</v>
      </c>
      <c r="G332" s="29" t="str">
        <f t="shared" si="39"/>
        <v>Data</v>
      </c>
      <c r="H332" s="30" t="s">
        <v>37</v>
      </c>
    </row>
    <row r="333" spans="1:13" x14ac:dyDescent="0.25">
      <c r="A333" s="28">
        <f t="shared" si="40"/>
        <v>44526</v>
      </c>
      <c r="B333">
        <f t="shared" si="35"/>
        <v>2021</v>
      </c>
      <c r="C333">
        <f t="shared" si="36"/>
        <v>11</v>
      </c>
      <c r="D333">
        <f t="shared" si="37"/>
        <v>26</v>
      </c>
      <c r="E333" t="str">
        <f t="shared" si="38"/>
        <v>https://satepsanone.nesdis.noaa.gov/pub/FIRE/web/HMS/Smoke_Polygons/KML/2021/11/hms_smoke20211126.kml</v>
      </c>
      <c r="F333" t="str">
        <f t="shared" si="41"/>
        <v>https://satepsanone.nesdis.noaa.gov/pub/FIRE/web/HMS/Smoke_Polygons/KML/2021/11/hms_smoke20211126.kml</v>
      </c>
      <c r="G333" s="29" t="str">
        <f t="shared" si="39"/>
        <v>Data</v>
      </c>
      <c r="H333" s="30" t="s">
        <v>37</v>
      </c>
    </row>
    <row r="334" spans="1:13" x14ac:dyDescent="0.25">
      <c r="A334" s="28">
        <f t="shared" si="40"/>
        <v>44527</v>
      </c>
      <c r="B334">
        <f t="shared" si="35"/>
        <v>2021</v>
      </c>
      <c r="C334">
        <f t="shared" si="36"/>
        <v>11</v>
      </c>
      <c r="D334">
        <f t="shared" si="37"/>
        <v>27</v>
      </c>
      <c r="E334" t="str">
        <f t="shared" si="38"/>
        <v>https://satepsanone.nesdis.noaa.gov/pub/FIRE/web/HMS/Smoke_Polygons/KML/2021/11/hms_smoke20211127.kml</v>
      </c>
      <c r="F334" t="str">
        <f t="shared" si="41"/>
        <v>https://satepsanone.nesdis.noaa.gov/pub/FIRE/web/HMS/Smoke_Polygons/KML/2021/11/hms_smoke20211127.kml</v>
      </c>
      <c r="G334" s="29" t="str">
        <f t="shared" si="39"/>
        <v>Data</v>
      </c>
      <c r="H334" s="30" t="s">
        <v>37</v>
      </c>
    </row>
    <row r="335" spans="1:13" x14ac:dyDescent="0.25">
      <c r="A335" s="28">
        <f t="shared" si="40"/>
        <v>44528</v>
      </c>
      <c r="B335">
        <f t="shared" si="35"/>
        <v>2021</v>
      </c>
      <c r="C335">
        <f t="shared" si="36"/>
        <v>11</v>
      </c>
      <c r="D335">
        <f t="shared" si="37"/>
        <v>28</v>
      </c>
      <c r="E335" t="str">
        <f t="shared" si="38"/>
        <v>https://satepsanone.nesdis.noaa.gov/pub/FIRE/web/HMS/Smoke_Polygons/KML/2021/11/hms_smoke20211128.kml</v>
      </c>
      <c r="F335" t="str">
        <f t="shared" si="41"/>
        <v>https://satepsanone.nesdis.noaa.gov/pub/FIRE/web/HMS/Smoke_Polygons/KML/2021/11/hms_smoke20211128.kml</v>
      </c>
      <c r="G335" s="29" t="str">
        <f t="shared" si="39"/>
        <v>Data</v>
      </c>
      <c r="H335" s="30" t="s">
        <v>37</v>
      </c>
    </row>
    <row r="336" spans="1:13" x14ac:dyDescent="0.25">
      <c r="A336" s="28">
        <f t="shared" si="40"/>
        <v>44529</v>
      </c>
      <c r="B336">
        <f t="shared" si="35"/>
        <v>2021</v>
      </c>
      <c r="C336">
        <f t="shared" si="36"/>
        <v>11</v>
      </c>
      <c r="D336">
        <f t="shared" si="37"/>
        <v>29</v>
      </c>
      <c r="E336" t="str">
        <f t="shared" si="38"/>
        <v>https://satepsanone.nesdis.noaa.gov/pub/FIRE/web/HMS/Smoke_Polygons/KML/2021/11/hms_smoke20211129.kml</v>
      </c>
      <c r="F336" t="str">
        <f t="shared" si="41"/>
        <v>https://satepsanone.nesdis.noaa.gov/pub/FIRE/web/HMS/Smoke_Polygons/KML/2021/11/hms_smoke20211129.kml</v>
      </c>
      <c r="G336" s="29" t="str">
        <f t="shared" si="39"/>
        <v>Data</v>
      </c>
      <c r="H336" s="30" t="s">
        <v>37</v>
      </c>
    </row>
    <row r="337" spans="1:13" x14ac:dyDescent="0.25">
      <c r="A337" s="28">
        <f t="shared" si="40"/>
        <v>44530</v>
      </c>
      <c r="B337">
        <f t="shared" si="35"/>
        <v>2021</v>
      </c>
      <c r="C337">
        <f t="shared" si="36"/>
        <v>11</v>
      </c>
      <c r="D337">
        <f t="shared" si="37"/>
        <v>30</v>
      </c>
      <c r="E337" t="str">
        <f t="shared" si="38"/>
        <v>https://satepsanone.nesdis.noaa.gov/pub/FIRE/web/HMS/Smoke_Polygons/KML/2021/11/hms_smoke20211130.kml</v>
      </c>
      <c r="F337" t="str">
        <f t="shared" si="41"/>
        <v>https://satepsanone.nesdis.noaa.gov/pub/FIRE/web/HMS/Smoke_Polygons/KML/2021/11/hms_smoke20211130.kml</v>
      </c>
      <c r="G337" s="29" t="str">
        <f t="shared" si="39"/>
        <v>Data</v>
      </c>
      <c r="H337" s="30" t="s">
        <v>38</v>
      </c>
      <c r="I337" t="s">
        <v>39</v>
      </c>
      <c r="J337" s="31" t="s">
        <v>37</v>
      </c>
      <c r="K337" s="31" t="s">
        <v>37</v>
      </c>
      <c r="L337" s="31" t="s">
        <v>37</v>
      </c>
      <c r="M337" s="31" t="s">
        <v>37</v>
      </c>
    </row>
    <row r="338" spans="1:13" x14ac:dyDescent="0.25">
      <c r="A338" s="28">
        <f t="shared" si="40"/>
        <v>44531</v>
      </c>
      <c r="B338">
        <f t="shared" si="35"/>
        <v>2021</v>
      </c>
      <c r="C338">
        <f t="shared" si="36"/>
        <v>12</v>
      </c>
      <c r="D338" t="str">
        <f t="shared" si="37"/>
        <v>01</v>
      </c>
      <c r="E338" t="str">
        <f t="shared" si="38"/>
        <v>https://satepsanone.nesdis.noaa.gov/pub/FIRE/web/HMS/Smoke_Polygons/KML/2021/12/hms_smoke20211201.kml</v>
      </c>
      <c r="F338" t="str">
        <f t="shared" si="41"/>
        <v>https://satepsanone.nesdis.noaa.gov/pub/FIRE/web/HMS/Smoke_Polygons/KML/2021/12/hms_smoke20211201.kml</v>
      </c>
      <c r="G338" s="29" t="str">
        <f t="shared" si="39"/>
        <v>Data</v>
      </c>
      <c r="H338" s="30" t="s">
        <v>37</v>
      </c>
    </row>
    <row r="339" spans="1:13" x14ac:dyDescent="0.25">
      <c r="A339" s="28">
        <f t="shared" si="40"/>
        <v>44532</v>
      </c>
      <c r="B339">
        <f t="shared" si="35"/>
        <v>2021</v>
      </c>
      <c r="C339">
        <f t="shared" si="36"/>
        <v>12</v>
      </c>
      <c r="D339" t="str">
        <f t="shared" si="37"/>
        <v>02</v>
      </c>
      <c r="E339" t="str">
        <f t="shared" si="38"/>
        <v>https://satepsanone.nesdis.noaa.gov/pub/FIRE/web/HMS/Smoke_Polygons/KML/2021/12/hms_smoke20211202.kml</v>
      </c>
      <c r="F339" t="str">
        <f t="shared" si="41"/>
        <v>https://satepsanone.nesdis.noaa.gov/pub/FIRE/web/HMS/Smoke_Polygons/KML/2021/12/hms_smoke20211202.kml</v>
      </c>
      <c r="G339" s="29" t="str">
        <f t="shared" si="39"/>
        <v>Data</v>
      </c>
      <c r="H339" s="30" t="s">
        <v>37</v>
      </c>
    </row>
    <row r="340" spans="1:13" x14ac:dyDescent="0.25">
      <c r="A340" s="28">
        <f t="shared" si="40"/>
        <v>44533</v>
      </c>
      <c r="B340">
        <f t="shared" si="35"/>
        <v>2021</v>
      </c>
      <c r="C340">
        <f t="shared" si="36"/>
        <v>12</v>
      </c>
      <c r="D340" t="str">
        <f t="shared" si="37"/>
        <v>03</v>
      </c>
      <c r="E340" t="str">
        <f t="shared" si="38"/>
        <v>https://satepsanone.nesdis.noaa.gov/pub/FIRE/web/HMS/Smoke_Polygons/KML/2021/12/hms_smoke20211203.kml</v>
      </c>
      <c r="F340" t="str">
        <f t="shared" si="41"/>
        <v>https://satepsanone.nesdis.noaa.gov/pub/FIRE/web/HMS/Smoke_Polygons/KML/2021/12/hms_smoke20211203.kml</v>
      </c>
      <c r="G340" s="29" t="str">
        <f t="shared" si="39"/>
        <v>Data</v>
      </c>
      <c r="H340" s="30" t="s">
        <v>37</v>
      </c>
    </row>
    <row r="341" spans="1:13" x14ac:dyDescent="0.25">
      <c r="A341" s="28">
        <f t="shared" si="40"/>
        <v>44534</v>
      </c>
      <c r="B341">
        <f t="shared" si="35"/>
        <v>2021</v>
      </c>
      <c r="C341">
        <f t="shared" si="36"/>
        <v>12</v>
      </c>
      <c r="D341" t="str">
        <f t="shared" si="37"/>
        <v>04</v>
      </c>
      <c r="E341" t="str">
        <f t="shared" si="38"/>
        <v>https://satepsanone.nesdis.noaa.gov/pub/FIRE/web/HMS/Smoke_Polygons/KML/2021/12/hms_smoke20211204.kml</v>
      </c>
      <c r="F341" t="str">
        <f t="shared" si="41"/>
        <v>https://satepsanone.nesdis.noaa.gov/pub/FIRE/web/HMS/Smoke_Polygons/KML/2021/12/hms_smoke20211204.kml</v>
      </c>
      <c r="G341" s="29" t="str">
        <f t="shared" si="39"/>
        <v>Data</v>
      </c>
      <c r="H341" s="30" t="s">
        <v>37</v>
      </c>
    </row>
    <row r="342" spans="1:13" x14ac:dyDescent="0.25">
      <c r="A342" s="28">
        <f t="shared" si="40"/>
        <v>44535</v>
      </c>
      <c r="B342">
        <f t="shared" si="35"/>
        <v>2021</v>
      </c>
      <c r="C342">
        <f t="shared" si="36"/>
        <v>12</v>
      </c>
      <c r="D342" t="str">
        <f t="shared" si="37"/>
        <v>05</v>
      </c>
      <c r="E342" t="str">
        <f t="shared" si="38"/>
        <v>https://satepsanone.nesdis.noaa.gov/pub/FIRE/web/HMS/Smoke_Polygons/KML/2021/12/hms_smoke20211205.kml</v>
      </c>
      <c r="F342" t="str">
        <f t="shared" si="41"/>
        <v>https://satepsanone.nesdis.noaa.gov/pub/FIRE/web/HMS/Smoke_Polygons/KML/2021/12/hms_smoke20211205.kml</v>
      </c>
      <c r="G342" s="29" t="str">
        <f t="shared" si="39"/>
        <v>Data</v>
      </c>
      <c r="H342" s="30" t="s">
        <v>37</v>
      </c>
    </row>
    <row r="343" spans="1:13" x14ac:dyDescent="0.25">
      <c r="A343" s="28">
        <f t="shared" si="40"/>
        <v>44536</v>
      </c>
      <c r="B343">
        <f t="shared" si="35"/>
        <v>2021</v>
      </c>
      <c r="C343">
        <f t="shared" si="36"/>
        <v>12</v>
      </c>
      <c r="D343" t="str">
        <f t="shared" si="37"/>
        <v>06</v>
      </c>
      <c r="E343" t="str">
        <f t="shared" si="38"/>
        <v>https://satepsanone.nesdis.noaa.gov/pub/FIRE/web/HMS/Smoke_Polygons/KML/2021/12/hms_smoke20211206.kml</v>
      </c>
      <c r="F343" t="str">
        <f t="shared" si="41"/>
        <v>https://satepsanone.nesdis.noaa.gov/pub/FIRE/web/HMS/Smoke_Polygons/KML/2021/12/hms_smoke20211206.kml</v>
      </c>
      <c r="G343" s="29" t="str">
        <f t="shared" si="39"/>
        <v>Data</v>
      </c>
      <c r="H343" s="30" t="s">
        <v>37</v>
      </c>
    </row>
    <row r="344" spans="1:13" x14ac:dyDescent="0.25">
      <c r="A344" s="28">
        <f t="shared" si="40"/>
        <v>44537</v>
      </c>
      <c r="B344">
        <f t="shared" si="35"/>
        <v>2021</v>
      </c>
      <c r="C344">
        <f t="shared" si="36"/>
        <v>12</v>
      </c>
      <c r="D344" t="str">
        <f t="shared" si="37"/>
        <v>07</v>
      </c>
      <c r="E344" t="str">
        <f t="shared" si="38"/>
        <v>https://satepsanone.nesdis.noaa.gov/pub/FIRE/web/HMS/Smoke_Polygons/KML/2021/12/hms_smoke20211207.kml</v>
      </c>
      <c r="F344" t="str">
        <f t="shared" si="41"/>
        <v>https://satepsanone.nesdis.noaa.gov/pub/FIRE/web/HMS/Smoke_Polygons/KML/2021/12/hms_smoke20211207.kml</v>
      </c>
      <c r="G344" s="29" t="str">
        <f t="shared" si="39"/>
        <v>Data</v>
      </c>
      <c r="H344" s="30" t="s">
        <v>38</v>
      </c>
      <c r="I344" t="s">
        <v>39</v>
      </c>
      <c r="J344" s="31" t="s">
        <v>37</v>
      </c>
      <c r="K344" s="31" t="s">
        <v>37</v>
      </c>
      <c r="L344" s="31" t="s">
        <v>37</v>
      </c>
      <c r="M344" s="31" t="s">
        <v>37</v>
      </c>
    </row>
    <row r="345" spans="1:13" x14ac:dyDescent="0.25">
      <c r="A345" s="28">
        <f t="shared" si="40"/>
        <v>44538</v>
      </c>
      <c r="B345">
        <f t="shared" si="35"/>
        <v>2021</v>
      </c>
      <c r="C345">
        <f t="shared" si="36"/>
        <v>12</v>
      </c>
      <c r="D345" t="str">
        <f t="shared" si="37"/>
        <v>08</v>
      </c>
      <c r="E345" t="str">
        <f t="shared" si="38"/>
        <v>https://satepsanone.nesdis.noaa.gov/pub/FIRE/web/HMS/Smoke_Polygons/KML/2021/12/hms_smoke20211208.kml</v>
      </c>
      <c r="F345" t="str">
        <f t="shared" si="41"/>
        <v>https://satepsanone.nesdis.noaa.gov/pub/FIRE/web/HMS/Smoke_Polygons/KML/2021/12/hms_smoke20211208.kml</v>
      </c>
      <c r="G345" s="29" t="str">
        <f t="shared" si="39"/>
        <v>Data</v>
      </c>
      <c r="H345" s="30" t="s">
        <v>38</v>
      </c>
      <c r="I345" t="s">
        <v>39</v>
      </c>
      <c r="J345" s="31" t="s">
        <v>37</v>
      </c>
      <c r="K345" s="31" t="s">
        <v>37</v>
      </c>
      <c r="L345" s="31" t="s">
        <v>37</v>
      </c>
      <c r="M345" s="31" t="s">
        <v>37</v>
      </c>
    </row>
    <row r="346" spans="1:13" x14ac:dyDescent="0.25">
      <c r="A346" s="28">
        <f t="shared" si="40"/>
        <v>44539</v>
      </c>
      <c r="B346">
        <f t="shared" si="35"/>
        <v>2021</v>
      </c>
      <c r="C346">
        <f t="shared" si="36"/>
        <v>12</v>
      </c>
      <c r="D346" t="str">
        <f t="shared" si="37"/>
        <v>09</v>
      </c>
      <c r="E346" t="str">
        <f t="shared" si="38"/>
        <v>https://satepsanone.nesdis.noaa.gov/pub/FIRE/web/HMS/Smoke_Polygons/KML/2021/12/hms_smoke20211209.kml</v>
      </c>
      <c r="F346" t="str">
        <f t="shared" si="41"/>
        <v>https://satepsanone.nesdis.noaa.gov/pub/FIRE/web/HMS/Smoke_Polygons/KML/2021/12/hms_smoke20211209.kml</v>
      </c>
      <c r="G346" s="29" t="str">
        <f t="shared" si="39"/>
        <v>Data</v>
      </c>
      <c r="H346" s="30" t="s">
        <v>37</v>
      </c>
    </row>
    <row r="347" spans="1:13" x14ac:dyDescent="0.25">
      <c r="A347" s="28">
        <f t="shared" si="40"/>
        <v>44540</v>
      </c>
      <c r="B347">
        <f t="shared" si="35"/>
        <v>2021</v>
      </c>
      <c r="C347">
        <f t="shared" si="36"/>
        <v>12</v>
      </c>
      <c r="D347">
        <f t="shared" si="37"/>
        <v>10</v>
      </c>
      <c r="E347" t="str">
        <f t="shared" si="38"/>
        <v>https://satepsanone.nesdis.noaa.gov/pub/FIRE/web/HMS/Smoke_Polygons/KML/2021/12/hms_smoke20211210.kml</v>
      </c>
      <c r="F347" t="str">
        <f t="shared" si="41"/>
        <v>https://satepsanone.nesdis.noaa.gov/pub/FIRE/web/HMS/Smoke_Polygons/KML/2021/12/hms_smoke20211210.kml</v>
      </c>
      <c r="G347" s="29" t="str">
        <f t="shared" si="39"/>
        <v>Data</v>
      </c>
      <c r="H347" s="30" t="s">
        <v>37</v>
      </c>
    </row>
    <row r="348" spans="1:13" x14ac:dyDescent="0.25">
      <c r="A348" s="28">
        <f t="shared" si="40"/>
        <v>44541</v>
      </c>
      <c r="B348">
        <f t="shared" si="35"/>
        <v>2021</v>
      </c>
      <c r="C348">
        <f t="shared" si="36"/>
        <v>12</v>
      </c>
      <c r="D348">
        <f t="shared" si="37"/>
        <v>11</v>
      </c>
      <c r="E348" t="str">
        <f t="shared" si="38"/>
        <v>https://satepsanone.nesdis.noaa.gov/pub/FIRE/web/HMS/Smoke_Polygons/KML/2021/12/hms_smoke20211211.kml</v>
      </c>
      <c r="F348" t="str">
        <f t="shared" si="41"/>
        <v>https://satepsanone.nesdis.noaa.gov/pub/FIRE/web/HMS/Smoke_Polygons/KML/2021/12/hms_smoke20211211.kml</v>
      </c>
      <c r="G348" s="29" t="str">
        <f t="shared" si="39"/>
        <v>Data</v>
      </c>
      <c r="H348" s="30" t="s">
        <v>37</v>
      </c>
    </row>
    <row r="349" spans="1:13" x14ac:dyDescent="0.25">
      <c r="A349" s="28">
        <f t="shared" si="40"/>
        <v>44542</v>
      </c>
      <c r="B349">
        <f t="shared" si="35"/>
        <v>2021</v>
      </c>
      <c r="C349">
        <f t="shared" si="36"/>
        <v>12</v>
      </c>
      <c r="D349">
        <f t="shared" si="37"/>
        <v>12</v>
      </c>
      <c r="E349" t="str">
        <f t="shared" si="38"/>
        <v>https://satepsanone.nesdis.noaa.gov/pub/FIRE/web/HMS/Smoke_Polygons/KML/2021/12/hms_smoke20211212.kml</v>
      </c>
      <c r="F349" t="str">
        <f t="shared" si="41"/>
        <v>https://satepsanone.nesdis.noaa.gov/pub/FIRE/web/HMS/Smoke_Polygons/KML/2021/12/hms_smoke20211212.kml</v>
      </c>
      <c r="G349" s="29" t="str">
        <f t="shared" si="39"/>
        <v>Data</v>
      </c>
      <c r="H349" s="30" t="s">
        <v>37</v>
      </c>
    </row>
    <row r="350" spans="1:13" x14ac:dyDescent="0.25">
      <c r="A350" s="28">
        <f t="shared" si="40"/>
        <v>44543</v>
      </c>
      <c r="B350">
        <f t="shared" si="35"/>
        <v>2021</v>
      </c>
      <c r="C350">
        <f t="shared" si="36"/>
        <v>12</v>
      </c>
      <c r="D350">
        <f t="shared" si="37"/>
        <v>13</v>
      </c>
      <c r="E350" t="str">
        <f t="shared" si="38"/>
        <v>https://satepsanone.nesdis.noaa.gov/pub/FIRE/web/HMS/Smoke_Polygons/KML/2021/12/hms_smoke20211213.kml</v>
      </c>
      <c r="F350" t="str">
        <f t="shared" si="41"/>
        <v>https://satepsanone.nesdis.noaa.gov/pub/FIRE/web/HMS/Smoke_Polygons/KML/2021/12/hms_smoke20211213.kml</v>
      </c>
      <c r="G350" s="29" t="str">
        <f t="shared" si="39"/>
        <v>Data</v>
      </c>
      <c r="H350" s="30" t="s">
        <v>37</v>
      </c>
    </row>
    <row r="351" spans="1:13" x14ac:dyDescent="0.25">
      <c r="A351" s="28">
        <f t="shared" si="40"/>
        <v>44544</v>
      </c>
      <c r="B351">
        <f t="shared" si="35"/>
        <v>2021</v>
      </c>
      <c r="C351">
        <f t="shared" si="36"/>
        <v>12</v>
      </c>
      <c r="D351">
        <f t="shared" si="37"/>
        <v>14</v>
      </c>
      <c r="E351" t="str">
        <f t="shared" si="38"/>
        <v>https://satepsanone.nesdis.noaa.gov/pub/FIRE/web/HMS/Smoke_Polygons/KML/2021/12/hms_smoke20211214.kml</v>
      </c>
      <c r="F351" t="str">
        <f t="shared" si="41"/>
        <v>https://satepsanone.nesdis.noaa.gov/pub/FIRE/web/HMS/Smoke_Polygons/KML/2021/12/hms_smoke20211214.kml</v>
      </c>
      <c r="G351" s="29" t="str">
        <f t="shared" si="39"/>
        <v>Data</v>
      </c>
      <c r="H351" s="30" t="s">
        <v>37</v>
      </c>
    </row>
    <row r="352" spans="1:13" x14ac:dyDescent="0.25">
      <c r="A352" s="28">
        <f t="shared" si="40"/>
        <v>44545</v>
      </c>
      <c r="B352">
        <f t="shared" si="35"/>
        <v>2021</v>
      </c>
      <c r="C352">
        <f t="shared" si="36"/>
        <v>12</v>
      </c>
      <c r="D352">
        <f t="shared" si="37"/>
        <v>15</v>
      </c>
      <c r="E352" t="str">
        <f t="shared" si="38"/>
        <v>https://satepsanone.nesdis.noaa.gov/pub/FIRE/web/HMS/Smoke_Polygons/KML/2021/12/hms_smoke20211215.kml</v>
      </c>
      <c r="F352" t="str">
        <f t="shared" si="41"/>
        <v>https://satepsanone.nesdis.noaa.gov/pub/FIRE/web/HMS/Smoke_Polygons/KML/2021/12/hms_smoke20211215.kml</v>
      </c>
      <c r="G352" s="29" t="str">
        <f t="shared" si="39"/>
        <v>Data</v>
      </c>
      <c r="H352" s="30" t="s">
        <v>37</v>
      </c>
    </row>
    <row r="353" spans="1:8" x14ac:dyDescent="0.25">
      <c r="A353" s="28">
        <f t="shared" si="40"/>
        <v>44546</v>
      </c>
      <c r="B353">
        <f t="shared" si="35"/>
        <v>2021</v>
      </c>
      <c r="C353">
        <f t="shared" si="36"/>
        <v>12</v>
      </c>
      <c r="D353">
        <f t="shared" si="37"/>
        <v>16</v>
      </c>
      <c r="E353" t="str">
        <f t="shared" si="38"/>
        <v>https://satepsanone.nesdis.noaa.gov/pub/FIRE/web/HMS/Smoke_Polygons/KML/2021/12/hms_smoke20211216.kml</v>
      </c>
      <c r="F353" t="str">
        <f t="shared" si="41"/>
        <v>https://satepsanone.nesdis.noaa.gov/pub/FIRE/web/HMS/Smoke_Polygons/KML/2021/12/hms_smoke20211216.kml</v>
      </c>
      <c r="G353" s="29" t="str">
        <f t="shared" si="39"/>
        <v>Data</v>
      </c>
      <c r="H353" s="30" t="s">
        <v>37</v>
      </c>
    </row>
    <row r="354" spans="1:8" x14ac:dyDescent="0.25">
      <c r="A354" s="28">
        <f t="shared" si="40"/>
        <v>44547</v>
      </c>
      <c r="B354">
        <f t="shared" si="35"/>
        <v>2021</v>
      </c>
      <c r="C354">
        <f t="shared" si="36"/>
        <v>12</v>
      </c>
      <c r="D354">
        <f t="shared" si="37"/>
        <v>17</v>
      </c>
      <c r="E354" t="str">
        <f t="shared" si="38"/>
        <v>https://satepsanone.nesdis.noaa.gov/pub/FIRE/web/HMS/Smoke_Polygons/KML/2021/12/hms_smoke20211217.kml</v>
      </c>
      <c r="F354" t="str">
        <f t="shared" si="41"/>
        <v>https://satepsanone.nesdis.noaa.gov/pub/FIRE/web/HMS/Smoke_Polygons/KML/2021/12/hms_smoke20211217.kml</v>
      </c>
      <c r="G354" s="29" t="str">
        <f t="shared" si="39"/>
        <v>Data</v>
      </c>
      <c r="H354" s="30" t="s">
        <v>37</v>
      </c>
    </row>
    <row r="355" spans="1:8" x14ac:dyDescent="0.25">
      <c r="A355" s="28">
        <f t="shared" si="40"/>
        <v>44548</v>
      </c>
      <c r="B355">
        <f t="shared" si="35"/>
        <v>2021</v>
      </c>
      <c r="C355">
        <f t="shared" si="36"/>
        <v>12</v>
      </c>
      <c r="D355">
        <f t="shared" si="37"/>
        <v>18</v>
      </c>
      <c r="E355" t="str">
        <f t="shared" si="38"/>
        <v>https://satepsanone.nesdis.noaa.gov/pub/FIRE/web/HMS/Smoke_Polygons/KML/2021/12/hms_smoke20211218.kml</v>
      </c>
      <c r="F355" t="str">
        <f t="shared" si="41"/>
        <v>https://satepsanone.nesdis.noaa.gov/pub/FIRE/web/HMS/Smoke_Polygons/KML/2021/12/hms_smoke20211218.kml</v>
      </c>
      <c r="G355" s="29" t="str">
        <f t="shared" si="39"/>
        <v>Data</v>
      </c>
      <c r="H355" s="30" t="s">
        <v>37</v>
      </c>
    </row>
    <row r="356" spans="1:8" x14ac:dyDescent="0.25">
      <c r="A356" s="28">
        <f t="shared" si="40"/>
        <v>44549</v>
      </c>
      <c r="B356">
        <f t="shared" si="35"/>
        <v>2021</v>
      </c>
      <c r="C356">
        <f t="shared" si="36"/>
        <v>12</v>
      </c>
      <c r="D356">
        <f t="shared" si="37"/>
        <v>19</v>
      </c>
      <c r="E356" t="str">
        <f t="shared" si="38"/>
        <v>https://satepsanone.nesdis.noaa.gov/pub/FIRE/web/HMS/Smoke_Polygons/KML/2021/12/hms_smoke20211219.kml</v>
      </c>
      <c r="F356" t="str">
        <f t="shared" si="41"/>
        <v>https://satepsanone.nesdis.noaa.gov/pub/FIRE/web/HMS/Smoke_Polygons/KML/2021/12/hms_smoke20211219.kml</v>
      </c>
      <c r="G356" s="29" t="str">
        <f t="shared" si="39"/>
        <v>Data</v>
      </c>
      <c r="H356" s="30" t="s">
        <v>37</v>
      </c>
    </row>
    <row r="357" spans="1:8" x14ac:dyDescent="0.25">
      <c r="A357" s="28">
        <f t="shared" si="40"/>
        <v>44550</v>
      </c>
      <c r="B357">
        <f t="shared" si="35"/>
        <v>2021</v>
      </c>
      <c r="C357">
        <f t="shared" si="36"/>
        <v>12</v>
      </c>
      <c r="D357">
        <f t="shared" si="37"/>
        <v>20</v>
      </c>
      <c r="E357" t="str">
        <f t="shared" si="38"/>
        <v>https://satepsanone.nesdis.noaa.gov/pub/FIRE/web/HMS/Smoke_Polygons/KML/2021/12/hms_smoke20211220.kml</v>
      </c>
      <c r="F357" t="str">
        <f t="shared" si="41"/>
        <v>https://satepsanone.nesdis.noaa.gov/pub/FIRE/web/HMS/Smoke_Polygons/KML/2021/12/hms_smoke20211220.kml</v>
      </c>
      <c r="G357" s="29" t="str">
        <f t="shared" si="39"/>
        <v>Data</v>
      </c>
      <c r="H357" s="30" t="s">
        <v>37</v>
      </c>
    </row>
    <row r="358" spans="1:8" x14ac:dyDescent="0.25">
      <c r="A358" s="28">
        <f t="shared" si="40"/>
        <v>44551</v>
      </c>
      <c r="B358">
        <f t="shared" si="35"/>
        <v>2021</v>
      </c>
      <c r="C358">
        <f t="shared" si="36"/>
        <v>12</v>
      </c>
      <c r="D358">
        <f t="shared" si="37"/>
        <v>21</v>
      </c>
      <c r="E358" t="str">
        <f t="shared" si="38"/>
        <v>https://satepsanone.nesdis.noaa.gov/pub/FIRE/web/HMS/Smoke_Polygons/KML/2021/12/hms_smoke20211221.kml</v>
      </c>
      <c r="F358" t="str">
        <f t="shared" si="41"/>
        <v>https://satepsanone.nesdis.noaa.gov/pub/FIRE/web/HMS/Smoke_Polygons/KML/2021/12/hms_smoke20211221.kml</v>
      </c>
      <c r="G358" s="29" t="str">
        <f t="shared" si="39"/>
        <v>Data</v>
      </c>
      <c r="H358" s="30" t="s">
        <v>37</v>
      </c>
    </row>
    <row r="359" spans="1:8" x14ac:dyDescent="0.25">
      <c r="A359" s="28">
        <f t="shared" si="40"/>
        <v>44552</v>
      </c>
      <c r="B359">
        <f t="shared" si="35"/>
        <v>2021</v>
      </c>
      <c r="C359">
        <f t="shared" si="36"/>
        <v>12</v>
      </c>
      <c r="D359">
        <f t="shared" si="37"/>
        <v>22</v>
      </c>
      <c r="E359" t="str">
        <f t="shared" si="38"/>
        <v>https://satepsanone.nesdis.noaa.gov/pub/FIRE/web/HMS/Smoke_Polygons/KML/2021/12/hms_smoke20211222.kml</v>
      </c>
      <c r="F359" t="str">
        <f t="shared" si="41"/>
        <v>https://satepsanone.nesdis.noaa.gov/pub/FIRE/web/HMS/Smoke_Polygons/KML/2021/12/hms_smoke20211222.kml</v>
      </c>
      <c r="G359" s="29" t="str">
        <f t="shared" si="39"/>
        <v>Data</v>
      </c>
      <c r="H359" s="30" t="s">
        <v>37</v>
      </c>
    </row>
    <row r="360" spans="1:8" x14ac:dyDescent="0.25">
      <c r="A360" s="28">
        <f t="shared" si="40"/>
        <v>44553</v>
      </c>
      <c r="B360">
        <f t="shared" si="35"/>
        <v>2021</v>
      </c>
      <c r="C360">
        <f t="shared" si="36"/>
        <v>12</v>
      </c>
      <c r="D360">
        <f t="shared" si="37"/>
        <v>23</v>
      </c>
      <c r="E360" t="str">
        <f t="shared" si="38"/>
        <v>https://satepsanone.nesdis.noaa.gov/pub/FIRE/web/HMS/Smoke_Polygons/KML/2021/12/hms_smoke20211223.kml</v>
      </c>
      <c r="F360" t="str">
        <f t="shared" si="41"/>
        <v>https://satepsanone.nesdis.noaa.gov/pub/FIRE/web/HMS/Smoke_Polygons/KML/2021/12/hms_smoke20211223.kml</v>
      </c>
      <c r="G360" s="29" t="str">
        <f t="shared" si="39"/>
        <v>Data</v>
      </c>
      <c r="H360" s="30" t="s">
        <v>37</v>
      </c>
    </row>
    <row r="361" spans="1:8" x14ac:dyDescent="0.25">
      <c r="A361" s="28">
        <f t="shared" si="40"/>
        <v>44554</v>
      </c>
      <c r="B361">
        <f t="shared" si="35"/>
        <v>2021</v>
      </c>
      <c r="C361">
        <f t="shared" si="36"/>
        <v>12</v>
      </c>
      <c r="D361">
        <f t="shared" si="37"/>
        <v>24</v>
      </c>
      <c r="E361" t="str">
        <f t="shared" si="38"/>
        <v>https://satepsanone.nesdis.noaa.gov/pub/FIRE/web/HMS/Smoke_Polygons/KML/2021/12/hms_smoke20211224.kml</v>
      </c>
      <c r="F361" t="str">
        <f t="shared" si="41"/>
        <v>https://satepsanone.nesdis.noaa.gov/pub/FIRE/web/HMS/Smoke_Polygons/KML/2021/12/hms_smoke20211224.kml</v>
      </c>
      <c r="G361" s="29" t="str">
        <f t="shared" si="39"/>
        <v>Data</v>
      </c>
      <c r="H361" s="30" t="s">
        <v>37</v>
      </c>
    </row>
    <row r="362" spans="1:8" x14ac:dyDescent="0.25">
      <c r="A362" s="28">
        <f t="shared" si="40"/>
        <v>44555</v>
      </c>
      <c r="B362">
        <f t="shared" si="35"/>
        <v>2021</v>
      </c>
      <c r="C362">
        <f t="shared" si="36"/>
        <v>12</v>
      </c>
      <c r="D362">
        <f t="shared" si="37"/>
        <v>25</v>
      </c>
      <c r="E362" t="str">
        <f t="shared" si="38"/>
        <v>https://satepsanone.nesdis.noaa.gov/pub/FIRE/web/HMS/Smoke_Polygons/KML/2021/12/hms_smoke20211225.kml</v>
      </c>
      <c r="F362" t="str">
        <f t="shared" si="41"/>
        <v>https://satepsanone.nesdis.noaa.gov/pub/FIRE/web/HMS/Smoke_Polygons/KML/2021/12/hms_smoke20211225.kml</v>
      </c>
      <c r="G362" s="29" t="str">
        <f t="shared" si="39"/>
        <v>Data</v>
      </c>
      <c r="H362" s="30" t="s">
        <v>37</v>
      </c>
    </row>
    <row r="363" spans="1:8" x14ac:dyDescent="0.25">
      <c r="A363" s="28">
        <f t="shared" si="40"/>
        <v>44556</v>
      </c>
      <c r="B363">
        <f t="shared" si="35"/>
        <v>2021</v>
      </c>
      <c r="C363">
        <f t="shared" si="36"/>
        <v>12</v>
      </c>
      <c r="D363">
        <f t="shared" si="37"/>
        <v>26</v>
      </c>
      <c r="E363" t="str">
        <f t="shared" si="38"/>
        <v>https://satepsanone.nesdis.noaa.gov/pub/FIRE/web/HMS/Smoke_Polygons/KML/2021/12/hms_smoke20211226.kml</v>
      </c>
      <c r="F363" t="str">
        <f t="shared" si="41"/>
        <v>https://satepsanone.nesdis.noaa.gov/pub/FIRE/web/HMS/Smoke_Polygons/KML/2021/12/hms_smoke20211226.kml</v>
      </c>
      <c r="G363" s="29" t="str">
        <f t="shared" si="39"/>
        <v>Data</v>
      </c>
      <c r="H363" s="30" t="s">
        <v>37</v>
      </c>
    </row>
    <row r="364" spans="1:8" x14ac:dyDescent="0.25">
      <c r="A364" s="28">
        <f t="shared" si="40"/>
        <v>44557</v>
      </c>
      <c r="B364">
        <f t="shared" si="35"/>
        <v>2021</v>
      </c>
      <c r="C364">
        <f t="shared" si="36"/>
        <v>12</v>
      </c>
      <c r="D364">
        <f t="shared" si="37"/>
        <v>27</v>
      </c>
      <c r="E364" t="str">
        <f t="shared" si="38"/>
        <v>https://satepsanone.nesdis.noaa.gov/pub/FIRE/web/HMS/Smoke_Polygons/KML/2021/12/hms_smoke20211227.kml</v>
      </c>
      <c r="F364" t="str">
        <f t="shared" si="41"/>
        <v>https://satepsanone.nesdis.noaa.gov/pub/FIRE/web/HMS/Smoke_Polygons/KML/2021/12/hms_smoke20211227.kml</v>
      </c>
      <c r="G364" s="29" t="str">
        <f t="shared" si="39"/>
        <v>Data</v>
      </c>
      <c r="H364" s="30" t="s">
        <v>37</v>
      </c>
    </row>
    <row r="365" spans="1:8" x14ac:dyDescent="0.25">
      <c r="A365" s="28">
        <f t="shared" si="40"/>
        <v>44558</v>
      </c>
      <c r="B365">
        <f t="shared" si="35"/>
        <v>2021</v>
      </c>
      <c r="C365">
        <f t="shared" si="36"/>
        <v>12</v>
      </c>
      <c r="D365">
        <f t="shared" si="37"/>
        <v>28</v>
      </c>
      <c r="E365" t="str">
        <f t="shared" si="38"/>
        <v>https://satepsanone.nesdis.noaa.gov/pub/FIRE/web/HMS/Smoke_Polygons/KML/2021/12/hms_smoke20211228.kml</v>
      </c>
      <c r="F365" t="str">
        <f t="shared" si="41"/>
        <v>https://satepsanone.nesdis.noaa.gov/pub/FIRE/web/HMS/Smoke_Polygons/KML/2021/12/hms_smoke20211228.kml</v>
      </c>
      <c r="G365" s="29" t="str">
        <f t="shared" si="39"/>
        <v>Data</v>
      </c>
      <c r="H365" s="30" t="s">
        <v>37</v>
      </c>
    </row>
    <row r="366" spans="1:8" x14ac:dyDescent="0.25">
      <c r="A366" s="28">
        <f t="shared" si="40"/>
        <v>44559</v>
      </c>
      <c r="B366">
        <f t="shared" si="35"/>
        <v>2021</v>
      </c>
      <c r="C366">
        <f t="shared" si="36"/>
        <v>12</v>
      </c>
      <c r="D366">
        <f t="shared" si="37"/>
        <v>29</v>
      </c>
      <c r="E366" t="str">
        <f t="shared" si="38"/>
        <v>https://satepsanone.nesdis.noaa.gov/pub/FIRE/web/HMS/Smoke_Polygons/KML/2021/12/hms_smoke20211229.kml</v>
      </c>
      <c r="F366" t="str">
        <f t="shared" si="41"/>
        <v>https://satepsanone.nesdis.noaa.gov/pub/FIRE/web/HMS/Smoke_Polygons/KML/2021/12/hms_smoke20211229.kml</v>
      </c>
      <c r="G366" s="29" t="str">
        <f t="shared" si="39"/>
        <v>Data</v>
      </c>
      <c r="H366" s="30" t="s">
        <v>37</v>
      </c>
    </row>
    <row r="367" spans="1:8" x14ac:dyDescent="0.25">
      <c r="A367" s="28">
        <f t="shared" si="40"/>
        <v>44560</v>
      </c>
      <c r="B367">
        <f t="shared" si="35"/>
        <v>2021</v>
      </c>
      <c r="C367">
        <f t="shared" si="36"/>
        <v>12</v>
      </c>
      <c r="D367">
        <f t="shared" si="37"/>
        <v>30</v>
      </c>
      <c r="E367" t="str">
        <f t="shared" si="38"/>
        <v>https://satepsanone.nesdis.noaa.gov/pub/FIRE/web/HMS/Smoke_Polygons/KML/2021/12/hms_smoke20211230.kml</v>
      </c>
      <c r="F367" t="str">
        <f t="shared" si="41"/>
        <v>https://satepsanone.nesdis.noaa.gov/pub/FIRE/web/HMS/Smoke_Polygons/KML/2021/12/hms_smoke20211230.kml</v>
      </c>
      <c r="G367" s="29" t="str">
        <f t="shared" si="39"/>
        <v>Data</v>
      </c>
      <c r="H367" s="30" t="s">
        <v>37</v>
      </c>
    </row>
    <row r="368" spans="1:8" x14ac:dyDescent="0.25">
      <c r="A368" s="28">
        <f t="shared" si="40"/>
        <v>44561</v>
      </c>
      <c r="B368">
        <f t="shared" si="35"/>
        <v>2021</v>
      </c>
      <c r="C368">
        <f t="shared" si="36"/>
        <v>12</v>
      </c>
      <c r="D368">
        <f t="shared" si="37"/>
        <v>31</v>
      </c>
      <c r="E368" t="str">
        <f t="shared" si="38"/>
        <v>https://satepsanone.nesdis.noaa.gov/pub/FIRE/web/HMS/Smoke_Polygons/KML/2021/12/hms_smoke20211231.kml</v>
      </c>
      <c r="F368" t="str">
        <f t="shared" si="41"/>
        <v>https://satepsanone.nesdis.noaa.gov/pub/FIRE/web/HMS/Smoke_Polygons/KML/2021/12/hms_smoke20211231.kml</v>
      </c>
      <c r="G368" s="29" t="str">
        <f t="shared" si="39"/>
        <v>Data</v>
      </c>
      <c r="H368" s="30" t="s">
        <v>37</v>
      </c>
    </row>
    <row r="369" spans="1:8" x14ac:dyDescent="0.25">
      <c r="A369" s="28">
        <f t="shared" si="40"/>
        <v>44562</v>
      </c>
      <c r="B369">
        <f t="shared" si="35"/>
        <v>2022</v>
      </c>
      <c r="C369" t="str">
        <f t="shared" si="36"/>
        <v>01</v>
      </c>
      <c r="D369" t="str">
        <f t="shared" si="37"/>
        <v>01</v>
      </c>
      <c r="E369" t="str">
        <f t="shared" si="38"/>
        <v>https://satepsanone.nesdis.noaa.gov/pub/FIRE/web/HMS/Smoke_Polygons/KML/2022/01/hms_smoke20220101.kml</v>
      </c>
      <c r="F369" t="str">
        <f t="shared" si="41"/>
        <v>https://satepsanone.nesdis.noaa.gov/pub/FIRE/web/HMS/Smoke_Polygons/KML/2022/01/hms_smoke20220101.kml</v>
      </c>
      <c r="G369" s="29" t="str">
        <f t="shared" si="39"/>
        <v>Data</v>
      </c>
      <c r="H369" s="30" t="s">
        <v>37</v>
      </c>
    </row>
    <row r="370" spans="1:8" x14ac:dyDescent="0.25">
      <c r="A370" s="28">
        <f t="shared" si="40"/>
        <v>44563</v>
      </c>
      <c r="B370">
        <f t="shared" si="35"/>
        <v>2022</v>
      </c>
      <c r="C370" t="str">
        <f t="shared" si="36"/>
        <v>01</v>
      </c>
      <c r="D370" t="str">
        <f t="shared" si="37"/>
        <v>02</v>
      </c>
      <c r="E370" t="str">
        <f t="shared" si="38"/>
        <v>https://satepsanone.nesdis.noaa.gov/pub/FIRE/web/HMS/Smoke_Polygons/KML/2022/01/hms_smoke20220102.kml</v>
      </c>
      <c r="F370" t="str">
        <f t="shared" si="41"/>
        <v>https://satepsanone.nesdis.noaa.gov/pub/FIRE/web/HMS/Smoke_Polygons/KML/2022/01/hms_smoke20220102.kml</v>
      </c>
      <c r="G370" s="29" t="str">
        <f t="shared" si="39"/>
        <v>Data</v>
      </c>
      <c r="H370" s="30" t="s">
        <v>37</v>
      </c>
    </row>
    <row r="371" spans="1:8" x14ac:dyDescent="0.25">
      <c r="A371" s="28">
        <f t="shared" si="40"/>
        <v>44564</v>
      </c>
      <c r="B371">
        <f t="shared" si="35"/>
        <v>2022</v>
      </c>
      <c r="C371" t="str">
        <f t="shared" si="36"/>
        <v>01</v>
      </c>
      <c r="D371" t="str">
        <f t="shared" si="37"/>
        <v>03</v>
      </c>
      <c r="E371" t="str">
        <f t="shared" si="38"/>
        <v>https://satepsanone.nesdis.noaa.gov/pub/FIRE/web/HMS/Smoke_Polygons/KML/2022/01/hms_smoke20220103.kml</v>
      </c>
      <c r="F371" t="str">
        <f t="shared" si="41"/>
        <v>https://satepsanone.nesdis.noaa.gov/pub/FIRE/web/HMS/Smoke_Polygons/KML/2022/01/hms_smoke20220103.kml</v>
      </c>
      <c r="G371" s="29" t="str">
        <f t="shared" si="39"/>
        <v>Data</v>
      </c>
      <c r="H371" s="30" t="s">
        <v>37</v>
      </c>
    </row>
    <row r="372" spans="1:8" x14ac:dyDescent="0.25">
      <c r="A372" s="28">
        <f t="shared" si="40"/>
        <v>44565</v>
      </c>
      <c r="B372">
        <f t="shared" si="35"/>
        <v>2022</v>
      </c>
      <c r="C372" t="str">
        <f t="shared" si="36"/>
        <v>01</v>
      </c>
      <c r="D372" t="str">
        <f t="shared" si="37"/>
        <v>04</v>
      </c>
      <c r="E372" t="str">
        <f t="shared" si="38"/>
        <v>https://satepsanone.nesdis.noaa.gov/pub/FIRE/web/HMS/Smoke_Polygons/KML/2022/01/hms_smoke20220104.kml</v>
      </c>
      <c r="F372" t="str">
        <f t="shared" si="41"/>
        <v>https://satepsanone.nesdis.noaa.gov/pub/FIRE/web/HMS/Smoke_Polygons/KML/2022/01/hms_smoke20220104.kml</v>
      </c>
      <c r="G372" s="29" t="str">
        <f t="shared" si="39"/>
        <v>Data</v>
      </c>
      <c r="H372" s="30" t="s">
        <v>37</v>
      </c>
    </row>
    <row r="373" spans="1:8" x14ac:dyDescent="0.25">
      <c r="A373" s="28">
        <f t="shared" si="40"/>
        <v>44566</v>
      </c>
      <c r="B373">
        <f t="shared" si="35"/>
        <v>2022</v>
      </c>
      <c r="C373" t="str">
        <f t="shared" si="36"/>
        <v>01</v>
      </c>
      <c r="D373" t="str">
        <f t="shared" si="37"/>
        <v>05</v>
      </c>
      <c r="E373" t="str">
        <f t="shared" si="38"/>
        <v>https://satepsanone.nesdis.noaa.gov/pub/FIRE/web/HMS/Smoke_Polygons/KML/2022/01/hms_smoke20220105.kml</v>
      </c>
      <c r="F373" t="str">
        <f t="shared" si="41"/>
        <v>https://satepsanone.nesdis.noaa.gov/pub/FIRE/web/HMS/Smoke_Polygons/KML/2022/01/hms_smoke20220105.kml</v>
      </c>
      <c r="G373" s="29" t="str">
        <f t="shared" si="39"/>
        <v>Data</v>
      </c>
      <c r="H373" s="30" t="s">
        <v>37</v>
      </c>
    </row>
    <row r="374" spans="1:8" x14ac:dyDescent="0.25">
      <c r="A374" s="28">
        <f t="shared" si="40"/>
        <v>44567</v>
      </c>
      <c r="B374">
        <f t="shared" si="35"/>
        <v>2022</v>
      </c>
      <c r="C374" t="str">
        <f t="shared" si="36"/>
        <v>01</v>
      </c>
      <c r="D374" t="str">
        <f t="shared" si="37"/>
        <v>06</v>
      </c>
      <c r="E374" t="str">
        <f t="shared" si="38"/>
        <v>https://satepsanone.nesdis.noaa.gov/pub/FIRE/web/HMS/Smoke_Polygons/KML/2022/01/hms_smoke20220106.kml</v>
      </c>
      <c r="F374" t="str">
        <f t="shared" si="41"/>
        <v>https://satepsanone.nesdis.noaa.gov/pub/FIRE/web/HMS/Smoke_Polygons/KML/2022/01/hms_smoke20220106.kml</v>
      </c>
      <c r="G374" s="29" t="str">
        <f t="shared" si="39"/>
        <v>Data</v>
      </c>
      <c r="H374" s="30" t="s">
        <v>37</v>
      </c>
    </row>
    <row r="375" spans="1:8" x14ac:dyDescent="0.25">
      <c r="A375" s="28">
        <f t="shared" si="40"/>
        <v>44568</v>
      </c>
      <c r="B375">
        <f t="shared" si="35"/>
        <v>2022</v>
      </c>
      <c r="C375" t="str">
        <f t="shared" si="36"/>
        <v>01</v>
      </c>
      <c r="D375" t="str">
        <f t="shared" si="37"/>
        <v>07</v>
      </c>
      <c r="E375" t="str">
        <f t="shared" si="38"/>
        <v>https://satepsanone.nesdis.noaa.gov/pub/FIRE/web/HMS/Smoke_Polygons/KML/2022/01/hms_smoke20220107.kml</v>
      </c>
      <c r="F375" t="str">
        <f t="shared" si="41"/>
        <v>https://satepsanone.nesdis.noaa.gov/pub/FIRE/web/HMS/Smoke_Polygons/KML/2022/01/hms_smoke20220107.kml</v>
      </c>
      <c r="G375" s="29" t="str">
        <f t="shared" si="39"/>
        <v>Data</v>
      </c>
      <c r="H375" s="30" t="s">
        <v>37</v>
      </c>
    </row>
    <row r="376" spans="1:8" x14ac:dyDescent="0.25">
      <c r="A376" s="28">
        <f t="shared" si="40"/>
        <v>44569</v>
      </c>
      <c r="B376">
        <f t="shared" si="35"/>
        <v>2022</v>
      </c>
      <c r="C376" t="str">
        <f t="shared" si="36"/>
        <v>01</v>
      </c>
      <c r="D376" t="str">
        <f t="shared" si="37"/>
        <v>08</v>
      </c>
      <c r="E376" t="str">
        <f t="shared" si="38"/>
        <v>https://satepsanone.nesdis.noaa.gov/pub/FIRE/web/HMS/Smoke_Polygons/KML/2022/01/hms_smoke20220108.kml</v>
      </c>
      <c r="F376" t="str">
        <f t="shared" si="41"/>
        <v>https://satepsanone.nesdis.noaa.gov/pub/FIRE/web/HMS/Smoke_Polygons/KML/2022/01/hms_smoke20220108.kml</v>
      </c>
      <c r="G376" s="29" t="str">
        <f t="shared" si="39"/>
        <v>Data</v>
      </c>
      <c r="H376" s="30" t="s">
        <v>37</v>
      </c>
    </row>
    <row r="377" spans="1:8" x14ac:dyDescent="0.25">
      <c r="A377" s="28">
        <f t="shared" si="40"/>
        <v>44570</v>
      </c>
      <c r="B377">
        <f t="shared" si="35"/>
        <v>2022</v>
      </c>
      <c r="C377" t="str">
        <f t="shared" si="36"/>
        <v>01</v>
      </c>
      <c r="D377" t="str">
        <f t="shared" si="37"/>
        <v>09</v>
      </c>
      <c r="E377" t="str">
        <f t="shared" si="38"/>
        <v>https://satepsanone.nesdis.noaa.gov/pub/FIRE/web/HMS/Smoke_Polygons/KML/2022/01/hms_smoke20220109.kml</v>
      </c>
      <c r="F377" t="str">
        <f t="shared" si="41"/>
        <v>https://satepsanone.nesdis.noaa.gov/pub/FIRE/web/HMS/Smoke_Polygons/KML/2022/01/hms_smoke20220109.kml</v>
      </c>
      <c r="G377" s="29" t="str">
        <f t="shared" si="39"/>
        <v>Data</v>
      </c>
      <c r="H377" s="30" t="s">
        <v>37</v>
      </c>
    </row>
    <row r="378" spans="1:8" x14ac:dyDescent="0.25">
      <c r="A378" s="28">
        <f t="shared" si="40"/>
        <v>44571</v>
      </c>
      <c r="B378">
        <f t="shared" si="35"/>
        <v>2022</v>
      </c>
      <c r="C378" t="str">
        <f t="shared" si="36"/>
        <v>01</v>
      </c>
      <c r="D378">
        <f t="shared" si="37"/>
        <v>10</v>
      </c>
      <c r="E378" t="str">
        <f t="shared" si="38"/>
        <v>https://satepsanone.nesdis.noaa.gov/pub/FIRE/web/HMS/Smoke_Polygons/KML/2022/01/hms_smoke20220110.kml</v>
      </c>
      <c r="F378" t="str">
        <f t="shared" si="41"/>
        <v>https://satepsanone.nesdis.noaa.gov/pub/FIRE/web/HMS/Smoke_Polygons/KML/2022/01/hms_smoke20220110.kml</v>
      </c>
      <c r="G378" s="29" t="str">
        <f t="shared" si="39"/>
        <v>Data</v>
      </c>
      <c r="H378" s="30" t="s">
        <v>37</v>
      </c>
    </row>
    <row r="379" spans="1:8" x14ac:dyDescent="0.25">
      <c r="A379" s="28">
        <f t="shared" si="40"/>
        <v>44572</v>
      </c>
      <c r="B379">
        <f t="shared" si="35"/>
        <v>2022</v>
      </c>
      <c r="C379" t="str">
        <f t="shared" si="36"/>
        <v>01</v>
      </c>
      <c r="D379">
        <f t="shared" si="37"/>
        <v>11</v>
      </c>
      <c r="E379" t="str">
        <f t="shared" si="38"/>
        <v>https://satepsanone.nesdis.noaa.gov/pub/FIRE/web/HMS/Smoke_Polygons/KML/2022/01/hms_smoke20220111.kml</v>
      </c>
      <c r="F379" t="str">
        <f t="shared" si="41"/>
        <v>https://satepsanone.nesdis.noaa.gov/pub/FIRE/web/HMS/Smoke_Polygons/KML/2022/01/hms_smoke20220111.kml</v>
      </c>
      <c r="G379" s="29" t="str">
        <f t="shared" si="39"/>
        <v>Data</v>
      </c>
      <c r="H379" s="30" t="s">
        <v>37</v>
      </c>
    </row>
    <row r="380" spans="1:8" x14ac:dyDescent="0.25">
      <c r="A380" s="28">
        <f t="shared" si="40"/>
        <v>44573</v>
      </c>
      <c r="B380">
        <f t="shared" si="35"/>
        <v>2022</v>
      </c>
      <c r="C380" t="str">
        <f t="shared" si="36"/>
        <v>01</v>
      </c>
      <c r="D380">
        <f t="shared" si="37"/>
        <v>12</v>
      </c>
      <c r="E380" t="str">
        <f t="shared" si="38"/>
        <v>https://satepsanone.nesdis.noaa.gov/pub/FIRE/web/HMS/Smoke_Polygons/KML/2022/01/hms_smoke20220112.kml</v>
      </c>
      <c r="F380" t="str">
        <f t="shared" si="41"/>
        <v>https://satepsanone.nesdis.noaa.gov/pub/FIRE/web/HMS/Smoke_Polygons/KML/2022/01/hms_smoke20220112.kml</v>
      </c>
      <c r="G380" s="29" t="str">
        <f t="shared" si="39"/>
        <v>Data</v>
      </c>
      <c r="H380" s="30" t="s">
        <v>37</v>
      </c>
    </row>
    <row r="381" spans="1:8" x14ac:dyDescent="0.25">
      <c r="A381" s="28">
        <f t="shared" si="40"/>
        <v>44574</v>
      </c>
      <c r="B381">
        <f t="shared" si="35"/>
        <v>2022</v>
      </c>
      <c r="C381" t="str">
        <f t="shared" si="36"/>
        <v>01</v>
      </c>
      <c r="D381">
        <f t="shared" si="37"/>
        <v>13</v>
      </c>
      <c r="E381" t="str">
        <f t="shared" si="38"/>
        <v>https://satepsanone.nesdis.noaa.gov/pub/FIRE/web/HMS/Smoke_Polygons/KML/2022/01/hms_smoke20220113.kml</v>
      </c>
      <c r="F381" t="str">
        <f t="shared" si="41"/>
        <v>https://satepsanone.nesdis.noaa.gov/pub/FIRE/web/HMS/Smoke_Polygons/KML/2022/01/hms_smoke20220113.kml</v>
      </c>
      <c r="G381" s="29" t="str">
        <f t="shared" si="39"/>
        <v>Data</v>
      </c>
      <c r="H381" s="30" t="s">
        <v>37</v>
      </c>
    </row>
    <row r="382" spans="1:8" x14ac:dyDescent="0.25">
      <c r="A382" s="28">
        <f t="shared" si="40"/>
        <v>44575</v>
      </c>
      <c r="B382">
        <f t="shared" si="35"/>
        <v>2022</v>
      </c>
      <c r="C382" t="str">
        <f t="shared" si="36"/>
        <v>01</v>
      </c>
      <c r="D382">
        <f t="shared" si="37"/>
        <v>14</v>
      </c>
      <c r="E382" t="str">
        <f t="shared" si="38"/>
        <v>https://satepsanone.nesdis.noaa.gov/pub/FIRE/web/HMS/Smoke_Polygons/KML/2022/01/hms_smoke20220114.kml</v>
      </c>
      <c r="F382" t="str">
        <f t="shared" si="41"/>
        <v>https://satepsanone.nesdis.noaa.gov/pub/FIRE/web/HMS/Smoke_Polygons/KML/2022/01/hms_smoke20220114.kml</v>
      </c>
      <c r="G382" s="29" t="str">
        <f t="shared" si="39"/>
        <v>Data</v>
      </c>
      <c r="H382" s="30" t="s">
        <v>37</v>
      </c>
    </row>
    <row r="383" spans="1:8" x14ac:dyDescent="0.25">
      <c r="A383" s="28">
        <f t="shared" si="40"/>
        <v>44576</v>
      </c>
      <c r="B383">
        <f t="shared" si="35"/>
        <v>2022</v>
      </c>
      <c r="C383" t="str">
        <f t="shared" si="36"/>
        <v>01</v>
      </c>
      <c r="D383">
        <f t="shared" si="37"/>
        <v>15</v>
      </c>
      <c r="E383" t="str">
        <f t="shared" si="38"/>
        <v>https://satepsanone.nesdis.noaa.gov/pub/FIRE/web/HMS/Smoke_Polygons/KML/2022/01/hms_smoke20220115.kml</v>
      </c>
      <c r="F383" t="str">
        <f t="shared" si="41"/>
        <v>https://satepsanone.nesdis.noaa.gov/pub/FIRE/web/HMS/Smoke_Polygons/KML/2022/01/hms_smoke20220115.kml</v>
      </c>
      <c r="G383" s="29" t="str">
        <f t="shared" si="39"/>
        <v>Data</v>
      </c>
      <c r="H383" s="30" t="s">
        <v>37</v>
      </c>
    </row>
    <row r="384" spans="1:8" x14ac:dyDescent="0.25">
      <c r="A384" s="28">
        <f t="shared" si="40"/>
        <v>44577</v>
      </c>
      <c r="B384">
        <f t="shared" si="35"/>
        <v>2022</v>
      </c>
      <c r="C384" t="str">
        <f t="shared" si="36"/>
        <v>01</v>
      </c>
      <c r="D384">
        <f t="shared" si="37"/>
        <v>16</v>
      </c>
      <c r="E384" t="str">
        <f t="shared" si="38"/>
        <v>https://satepsanone.nesdis.noaa.gov/pub/FIRE/web/HMS/Smoke_Polygons/KML/2022/01/hms_smoke20220116.kml</v>
      </c>
      <c r="F384" t="str">
        <f t="shared" si="41"/>
        <v>https://satepsanone.nesdis.noaa.gov/pub/FIRE/web/HMS/Smoke_Polygons/KML/2022/01/hms_smoke20220116.kml</v>
      </c>
      <c r="G384" s="29" t="str">
        <f t="shared" si="39"/>
        <v>Data</v>
      </c>
      <c r="H384" s="30" t="s">
        <v>37</v>
      </c>
    </row>
    <row r="385" spans="1:13" x14ac:dyDescent="0.25">
      <c r="A385" s="28">
        <f t="shared" si="40"/>
        <v>44578</v>
      </c>
      <c r="B385">
        <f t="shared" si="35"/>
        <v>2022</v>
      </c>
      <c r="C385" t="str">
        <f t="shared" si="36"/>
        <v>01</v>
      </c>
      <c r="D385">
        <f t="shared" si="37"/>
        <v>17</v>
      </c>
      <c r="E385" t="str">
        <f t="shared" si="38"/>
        <v>https://satepsanone.nesdis.noaa.gov/pub/FIRE/web/HMS/Smoke_Polygons/KML/2022/01/hms_smoke20220117.kml</v>
      </c>
      <c r="F385" t="str">
        <f t="shared" si="41"/>
        <v>https://satepsanone.nesdis.noaa.gov/pub/FIRE/web/HMS/Smoke_Polygons/KML/2022/01/hms_smoke20220117.kml</v>
      </c>
      <c r="G385" s="29" t="str">
        <f t="shared" si="39"/>
        <v>Data</v>
      </c>
      <c r="H385" s="30" t="s">
        <v>37</v>
      </c>
    </row>
    <row r="386" spans="1:13" x14ac:dyDescent="0.25">
      <c r="A386" s="28">
        <f t="shared" si="40"/>
        <v>44579</v>
      </c>
      <c r="B386">
        <f t="shared" si="35"/>
        <v>2022</v>
      </c>
      <c r="C386" t="str">
        <f t="shared" si="36"/>
        <v>01</v>
      </c>
      <c r="D386">
        <f t="shared" si="37"/>
        <v>18</v>
      </c>
      <c r="E386" t="str">
        <f t="shared" si="38"/>
        <v>https://satepsanone.nesdis.noaa.gov/pub/FIRE/web/HMS/Smoke_Polygons/KML/2022/01/hms_smoke20220118.kml</v>
      </c>
      <c r="F386" t="str">
        <f t="shared" si="41"/>
        <v>https://satepsanone.nesdis.noaa.gov/pub/FIRE/web/HMS/Smoke_Polygons/KML/2022/01/hms_smoke20220118.kml</v>
      </c>
      <c r="G386" s="29" t="str">
        <f t="shared" si="39"/>
        <v>Data</v>
      </c>
      <c r="H386" s="30" t="s">
        <v>37</v>
      </c>
    </row>
    <row r="387" spans="1:13" x14ac:dyDescent="0.25">
      <c r="A387" s="28">
        <f t="shared" si="40"/>
        <v>44580</v>
      </c>
      <c r="B387">
        <f t="shared" si="35"/>
        <v>2022</v>
      </c>
      <c r="C387" t="str">
        <f t="shared" si="36"/>
        <v>01</v>
      </c>
      <c r="D387">
        <f t="shared" si="37"/>
        <v>19</v>
      </c>
      <c r="E387" t="str">
        <f t="shared" si="38"/>
        <v>https://satepsanone.nesdis.noaa.gov/pub/FIRE/web/HMS/Smoke_Polygons/KML/2022/01/hms_smoke20220119.kml</v>
      </c>
      <c r="F387" t="str">
        <f t="shared" si="41"/>
        <v>https://satepsanone.nesdis.noaa.gov/pub/FIRE/web/HMS/Smoke_Polygons/KML/2022/01/hms_smoke20220119.kml</v>
      </c>
      <c r="G387" s="29" t="str">
        <f t="shared" si="39"/>
        <v>Data</v>
      </c>
      <c r="H387" s="30" t="s">
        <v>37</v>
      </c>
    </row>
    <row r="388" spans="1:13" x14ac:dyDescent="0.25">
      <c r="A388" s="28">
        <f t="shared" si="40"/>
        <v>44581</v>
      </c>
      <c r="B388">
        <f t="shared" ref="B388:B451" si="42">YEAR(A388)</f>
        <v>2022</v>
      </c>
      <c r="C388" t="str">
        <f t="shared" ref="C388:C451" si="43">IF(MONTH(A388)&lt;10,"0"&amp;MONTH(A388),MONTH(A388))</f>
        <v>01</v>
      </c>
      <c r="D388">
        <f t="shared" ref="D388:D451" si="44">IF(DAY(A388)&lt;10,"0"&amp;DAY(A388),DAY(A388))</f>
        <v>20</v>
      </c>
      <c r="E388" t="str">
        <f t="shared" ref="E388:E451" si="45">"https://satepsanone.nesdis.noaa.gov/pub/FIRE/web/HMS/Smoke_Polygons/KML/"&amp;B388&amp;"/"&amp;C388&amp;"/"&amp;"hms_smoke"&amp;B388&amp;C388&amp;D388&amp;".kml"</f>
        <v>https://satepsanone.nesdis.noaa.gov/pub/FIRE/web/HMS/Smoke_Polygons/KML/2022/01/hms_smoke20220120.kml</v>
      </c>
      <c r="F388" t="str">
        <f t="shared" si="41"/>
        <v>https://satepsanone.nesdis.noaa.gov/pub/FIRE/web/HMS/Smoke_Polygons/KML/2022/01/hms_smoke20220120.kml</v>
      </c>
      <c r="G388" s="29" t="str">
        <f t="shared" ref="G388:G451" si="46">HYPERLINK(F388,"Data")</f>
        <v>Data</v>
      </c>
      <c r="H388" s="30" t="s">
        <v>38</v>
      </c>
      <c r="I388" t="s">
        <v>39</v>
      </c>
      <c r="J388" s="31" t="s">
        <v>37</v>
      </c>
      <c r="K388" s="31" t="s">
        <v>37</v>
      </c>
      <c r="L388" s="31" t="s">
        <v>37</v>
      </c>
      <c r="M388" s="31" t="s">
        <v>37</v>
      </c>
    </row>
    <row r="389" spans="1:13" x14ac:dyDescent="0.25">
      <c r="A389" s="28">
        <f t="shared" ref="A389:A452" si="47">A388+1</f>
        <v>44582</v>
      </c>
      <c r="B389">
        <f t="shared" si="42"/>
        <v>2022</v>
      </c>
      <c r="C389" t="str">
        <f t="shared" si="43"/>
        <v>01</v>
      </c>
      <c r="D389">
        <f t="shared" si="44"/>
        <v>21</v>
      </c>
      <c r="E389" t="str">
        <f t="shared" si="45"/>
        <v>https://satepsanone.nesdis.noaa.gov/pub/FIRE/web/HMS/Smoke_Polygons/KML/2022/01/hms_smoke20220121.kml</v>
      </c>
      <c r="F389" t="str">
        <f t="shared" ref="F389:F452" si="48">E389</f>
        <v>https://satepsanone.nesdis.noaa.gov/pub/FIRE/web/HMS/Smoke_Polygons/KML/2022/01/hms_smoke20220121.kml</v>
      </c>
      <c r="G389" s="29" t="str">
        <f t="shared" si="46"/>
        <v>Data</v>
      </c>
      <c r="H389" s="30" t="s">
        <v>37</v>
      </c>
    </row>
    <row r="390" spans="1:13" x14ac:dyDescent="0.25">
      <c r="A390" s="28">
        <f t="shared" si="47"/>
        <v>44583</v>
      </c>
      <c r="B390">
        <f t="shared" si="42"/>
        <v>2022</v>
      </c>
      <c r="C390" t="str">
        <f t="shared" si="43"/>
        <v>01</v>
      </c>
      <c r="D390">
        <f t="shared" si="44"/>
        <v>22</v>
      </c>
      <c r="E390" t="str">
        <f t="shared" si="45"/>
        <v>https://satepsanone.nesdis.noaa.gov/pub/FIRE/web/HMS/Smoke_Polygons/KML/2022/01/hms_smoke20220122.kml</v>
      </c>
      <c r="F390" t="str">
        <f t="shared" si="48"/>
        <v>https://satepsanone.nesdis.noaa.gov/pub/FIRE/web/HMS/Smoke_Polygons/KML/2022/01/hms_smoke20220122.kml</v>
      </c>
      <c r="G390" s="29" t="str">
        <f t="shared" si="46"/>
        <v>Data</v>
      </c>
      <c r="H390" s="30" t="s">
        <v>37</v>
      </c>
    </row>
    <row r="391" spans="1:13" x14ac:dyDescent="0.25">
      <c r="A391" s="28">
        <f t="shared" si="47"/>
        <v>44584</v>
      </c>
      <c r="B391">
        <f t="shared" si="42"/>
        <v>2022</v>
      </c>
      <c r="C391" t="str">
        <f t="shared" si="43"/>
        <v>01</v>
      </c>
      <c r="D391">
        <f t="shared" si="44"/>
        <v>23</v>
      </c>
      <c r="E391" t="str">
        <f t="shared" si="45"/>
        <v>https://satepsanone.nesdis.noaa.gov/pub/FIRE/web/HMS/Smoke_Polygons/KML/2022/01/hms_smoke20220123.kml</v>
      </c>
      <c r="F391" t="str">
        <f t="shared" si="48"/>
        <v>https://satepsanone.nesdis.noaa.gov/pub/FIRE/web/HMS/Smoke_Polygons/KML/2022/01/hms_smoke20220123.kml</v>
      </c>
      <c r="G391" s="29" t="str">
        <f t="shared" si="46"/>
        <v>Data</v>
      </c>
      <c r="H391" s="30" t="s">
        <v>37</v>
      </c>
    </row>
    <row r="392" spans="1:13" x14ac:dyDescent="0.25">
      <c r="A392" s="28">
        <f t="shared" si="47"/>
        <v>44585</v>
      </c>
      <c r="B392">
        <f t="shared" si="42"/>
        <v>2022</v>
      </c>
      <c r="C392" t="str">
        <f t="shared" si="43"/>
        <v>01</v>
      </c>
      <c r="D392">
        <f t="shared" si="44"/>
        <v>24</v>
      </c>
      <c r="E392" t="str">
        <f t="shared" si="45"/>
        <v>https://satepsanone.nesdis.noaa.gov/pub/FIRE/web/HMS/Smoke_Polygons/KML/2022/01/hms_smoke20220124.kml</v>
      </c>
      <c r="F392" t="str">
        <f t="shared" si="48"/>
        <v>https://satepsanone.nesdis.noaa.gov/pub/FIRE/web/HMS/Smoke_Polygons/KML/2022/01/hms_smoke20220124.kml</v>
      </c>
      <c r="G392" s="29" t="str">
        <f t="shared" si="46"/>
        <v>Data</v>
      </c>
      <c r="H392" s="30" t="s">
        <v>37</v>
      </c>
    </row>
    <row r="393" spans="1:13" x14ac:dyDescent="0.25">
      <c r="A393" s="28">
        <f t="shared" si="47"/>
        <v>44586</v>
      </c>
      <c r="B393">
        <f t="shared" si="42"/>
        <v>2022</v>
      </c>
      <c r="C393" t="str">
        <f t="shared" si="43"/>
        <v>01</v>
      </c>
      <c r="D393">
        <f t="shared" si="44"/>
        <v>25</v>
      </c>
      <c r="E393" t="str">
        <f t="shared" si="45"/>
        <v>https://satepsanone.nesdis.noaa.gov/pub/FIRE/web/HMS/Smoke_Polygons/KML/2022/01/hms_smoke20220125.kml</v>
      </c>
      <c r="F393" t="str">
        <f t="shared" si="48"/>
        <v>https://satepsanone.nesdis.noaa.gov/pub/FIRE/web/HMS/Smoke_Polygons/KML/2022/01/hms_smoke20220125.kml</v>
      </c>
      <c r="G393" s="29" t="str">
        <f t="shared" si="46"/>
        <v>Data</v>
      </c>
      <c r="H393" s="30" t="s">
        <v>37</v>
      </c>
    </row>
    <row r="394" spans="1:13" x14ac:dyDescent="0.25">
      <c r="A394" s="28">
        <f t="shared" si="47"/>
        <v>44587</v>
      </c>
      <c r="B394">
        <f t="shared" si="42"/>
        <v>2022</v>
      </c>
      <c r="C394" t="str">
        <f t="shared" si="43"/>
        <v>01</v>
      </c>
      <c r="D394">
        <f t="shared" si="44"/>
        <v>26</v>
      </c>
      <c r="E394" t="str">
        <f t="shared" si="45"/>
        <v>https://satepsanone.nesdis.noaa.gov/pub/FIRE/web/HMS/Smoke_Polygons/KML/2022/01/hms_smoke20220126.kml</v>
      </c>
      <c r="F394" t="str">
        <f t="shared" si="48"/>
        <v>https://satepsanone.nesdis.noaa.gov/pub/FIRE/web/HMS/Smoke_Polygons/KML/2022/01/hms_smoke20220126.kml</v>
      </c>
      <c r="G394" s="29" t="str">
        <f t="shared" si="46"/>
        <v>Data</v>
      </c>
      <c r="H394" s="30" t="s">
        <v>37</v>
      </c>
    </row>
    <row r="395" spans="1:13" x14ac:dyDescent="0.25">
      <c r="A395" s="28">
        <f t="shared" si="47"/>
        <v>44588</v>
      </c>
      <c r="B395">
        <f t="shared" si="42"/>
        <v>2022</v>
      </c>
      <c r="C395" t="str">
        <f t="shared" si="43"/>
        <v>01</v>
      </c>
      <c r="D395">
        <f t="shared" si="44"/>
        <v>27</v>
      </c>
      <c r="E395" t="str">
        <f t="shared" si="45"/>
        <v>https://satepsanone.nesdis.noaa.gov/pub/FIRE/web/HMS/Smoke_Polygons/KML/2022/01/hms_smoke20220127.kml</v>
      </c>
      <c r="F395" t="str">
        <f t="shared" si="48"/>
        <v>https://satepsanone.nesdis.noaa.gov/pub/FIRE/web/HMS/Smoke_Polygons/KML/2022/01/hms_smoke20220127.kml</v>
      </c>
      <c r="G395" s="29" t="str">
        <f t="shared" si="46"/>
        <v>Data</v>
      </c>
      <c r="H395" s="30" t="s">
        <v>37</v>
      </c>
    </row>
    <row r="396" spans="1:13" x14ac:dyDescent="0.25">
      <c r="A396" s="28">
        <f t="shared" si="47"/>
        <v>44589</v>
      </c>
      <c r="B396">
        <f t="shared" si="42"/>
        <v>2022</v>
      </c>
      <c r="C396" t="str">
        <f t="shared" si="43"/>
        <v>01</v>
      </c>
      <c r="D396">
        <f t="shared" si="44"/>
        <v>28</v>
      </c>
      <c r="E396" t="str">
        <f t="shared" si="45"/>
        <v>https://satepsanone.nesdis.noaa.gov/pub/FIRE/web/HMS/Smoke_Polygons/KML/2022/01/hms_smoke20220128.kml</v>
      </c>
      <c r="F396" t="str">
        <f t="shared" si="48"/>
        <v>https://satepsanone.nesdis.noaa.gov/pub/FIRE/web/HMS/Smoke_Polygons/KML/2022/01/hms_smoke20220128.kml</v>
      </c>
      <c r="G396" s="29" t="str">
        <f t="shared" si="46"/>
        <v>Data</v>
      </c>
      <c r="H396" s="30" t="s">
        <v>37</v>
      </c>
    </row>
    <row r="397" spans="1:13" x14ac:dyDescent="0.25">
      <c r="A397" s="28">
        <f t="shared" si="47"/>
        <v>44590</v>
      </c>
      <c r="B397">
        <f t="shared" si="42"/>
        <v>2022</v>
      </c>
      <c r="C397" t="str">
        <f t="shared" si="43"/>
        <v>01</v>
      </c>
      <c r="D397">
        <f t="shared" si="44"/>
        <v>29</v>
      </c>
      <c r="E397" t="str">
        <f t="shared" si="45"/>
        <v>https://satepsanone.nesdis.noaa.gov/pub/FIRE/web/HMS/Smoke_Polygons/KML/2022/01/hms_smoke20220129.kml</v>
      </c>
      <c r="F397" t="str">
        <f t="shared" si="48"/>
        <v>https://satepsanone.nesdis.noaa.gov/pub/FIRE/web/HMS/Smoke_Polygons/KML/2022/01/hms_smoke20220129.kml</v>
      </c>
      <c r="G397" s="29" t="str">
        <f t="shared" si="46"/>
        <v>Data</v>
      </c>
      <c r="H397" s="30" t="s">
        <v>37</v>
      </c>
    </row>
    <row r="398" spans="1:13" x14ac:dyDescent="0.25">
      <c r="A398" s="28">
        <f t="shared" si="47"/>
        <v>44591</v>
      </c>
      <c r="B398">
        <f t="shared" si="42"/>
        <v>2022</v>
      </c>
      <c r="C398" t="str">
        <f t="shared" si="43"/>
        <v>01</v>
      </c>
      <c r="D398">
        <f t="shared" si="44"/>
        <v>30</v>
      </c>
      <c r="E398" t="str">
        <f t="shared" si="45"/>
        <v>https://satepsanone.nesdis.noaa.gov/pub/FIRE/web/HMS/Smoke_Polygons/KML/2022/01/hms_smoke20220130.kml</v>
      </c>
      <c r="F398" t="str">
        <f t="shared" si="48"/>
        <v>https://satepsanone.nesdis.noaa.gov/pub/FIRE/web/HMS/Smoke_Polygons/KML/2022/01/hms_smoke20220130.kml</v>
      </c>
      <c r="G398" s="29" t="str">
        <f t="shared" si="46"/>
        <v>Data</v>
      </c>
      <c r="H398" s="30" t="s">
        <v>37</v>
      </c>
    </row>
    <row r="399" spans="1:13" x14ac:dyDescent="0.25">
      <c r="A399" s="28">
        <f t="shared" si="47"/>
        <v>44592</v>
      </c>
      <c r="B399">
        <f t="shared" si="42"/>
        <v>2022</v>
      </c>
      <c r="C399" t="str">
        <f t="shared" si="43"/>
        <v>01</v>
      </c>
      <c r="D399">
        <f t="shared" si="44"/>
        <v>31</v>
      </c>
      <c r="E399" t="str">
        <f t="shared" si="45"/>
        <v>https://satepsanone.nesdis.noaa.gov/pub/FIRE/web/HMS/Smoke_Polygons/KML/2022/01/hms_smoke20220131.kml</v>
      </c>
      <c r="F399" t="str">
        <f t="shared" si="48"/>
        <v>https://satepsanone.nesdis.noaa.gov/pub/FIRE/web/HMS/Smoke_Polygons/KML/2022/01/hms_smoke20220131.kml</v>
      </c>
      <c r="G399" s="29" t="str">
        <f t="shared" si="46"/>
        <v>Data</v>
      </c>
      <c r="H399" s="30" t="s">
        <v>37</v>
      </c>
    </row>
    <row r="400" spans="1:13" x14ac:dyDescent="0.25">
      <c r="A400" s="28">
        <f t="shared" si="47"/>
        <v>44593</v>
      </c>
      <c r="B400">
        <f t="shared" si="42"/>
        <v>2022</v>
      </c>
      <c r="C400" t="str">
        <f t="shared" si="43"/>
        <v>02</v>
      </c>
      <c r="D400" t="str">
        <f t="shared" si="44"/>
        <v>01</v>
      </c>
      <c r="E400" t="str">
        <f t="shared" si="45"/>
        <v>https://satepsanone.nesdis.noaa.gov/pub/FIRE/web/HMS/Smoke_Polygons/KML/2022/02/hms_smoke20220201.kml</v>
      </c>
      <c r="F400" t="str">
        <f t="shared" si="48"/>
        <v>https://satepsanone.nesdis.noaa.gov/pub/FIRE/web/HMS/Smoke_Polygons/KML/2022/02/hms_smoke20220201.kml</v>
      </c>
      <c r="G400" s="29" t="str">
        <f t="shared" si="46"/>
        <v>Data</v>
      </c>
      <c r="H400" s="30" t="s">
        <v>37</v>
      </c>
    </row>
    <row r="401" spans="1:13" x14ac:dyDescent="0.25">
      <c r="A401" s="28">
        <f t="shared" si="47"/>
        <v>44594</v>
      </c>
      <c r="B401">
        <f t="shared" si="42"/>
        <v>2022</v>
      </c>
      <c r="C401" t="str">
        <f t="shared" si="43"/>
        <v>02</v>
      </c>
      <c r="D401" t="str">
        <f t="shared" si="44"/>
        <v>02</v>
      </c>
      <c r="E401" t="str">
        <f t="shared" si="45"/>
        <v>https://satepsanone.nesdis.noaa.gov/pub/FIRE/web/HMS/Smoke_Polygons/KML/2022/02/hms_smoke20220202.kml</v>
      </c>
      <c r="F401" t="str">
        <f t="shared" si="48"/>
        <v>https://satepsanone.nesdis.noaa.gov/pub/FIRE/web/HMS/Smoke_Polygons/KML/2022/02/hms_smoke20220202.kml</v>
      </c>
      <c r="G401" s="29" t="str">
        <f t="shared" si="46"/>
        <v>Data</v>
      </c>
      <c r="H401" s="30" t="s">
        <v>37</v>
      </c>
    </row>
    <row r="402" spans="1:13" x14ac:dyDescent="0.25">
      <c r="A402" s="28">
        <f t="shared" si="47"/>
        <v>44595</v>
      </c>
      <c r="B402">
        <f t="shared" si="42"/>
        <v>2022</v>
      </c>
      <c r="C402" t="str">
        <f t="shared" si="43"/>
        <v>02</v>
      </c>
      <c r="D402" t="str">
        <f t="shared" si="44"/>
        <v>03</v>
      </c>
      <c r="E402" t="str">
        <f t="shared" si="45"/>
        <v>https://satepsanone.nesdis.noaa.gov/pub/FIRE/web/HMS/Smoke_Polygons/KML/2022/02/hms_smoke20220203.kml</v>
      </c>
      <c r="F402" t="str">
        <f t="shared" si="48"/>
        <v>https://satepsanone.nesdis.noaa.gov/pub/FIRE/web/HMS/Smoke_Polygons/KML/2022/02/hms_smoke20220203.kml</v>
      </c>
      <c r="G402" s="29" t="str">
        <f t="shared" si="46"/>
        <v>Data</v>
      </c>
      <c r="H402" s="30" t="s">
        <v>37</v>
      </c>
    </row>
    <row r="403" spans="1:13" x14ac:dyDescent="0.25">
      <c r="A403" s="28">
        <f t="shared" si="47"/>
        <v>44596</v>
      </c>
      <c r="B403">
        <f t="shared" si="42"/>
        <v>2022</v>
      </c>
      <c r="C403" t="str">
        <f t="shared" si="43"/>
        <v>02</v>
      </c>
      <c r="D403" t="str">
        <f t="shared" si="44"/>
        <v>04</v>
      </c>
      <c r="E403" t="str">
        <f t="shared" si="45"/>
        <v>https://satepsanone.nesdis.noaa.gov/pub/FIRE/web/HMS/Smoke_Polygons/KML/2022/02/hms_smoke20220204.kml</v>
      </c>
      <c r="F403" t="str">
        <f t="shared" si="48"/>
        <v>https://satepsanone.nesdis.noaa.gov/pub/FIRE/web/HMS/Smoke_Polygons/KML/2022/02/hms_smoke20220204.kml</v>
      </c>
      <c r="G403" s="29" t="str">
        <f t="shared" si="46"/>
        <v>Data</v>
      </c>
      <c r="H403" s="30" t="s">
        <v>37</v>
      </c>
    </row>
    <row r="404" spans="1:13" x14ac:dyDescent="0.25">
      <c r="A404" s="28">
        <f t="shared" si="47"/>
        <v>44597</v>
      </c>
      <c r="B404">
        <f t="shared" si="42"/>
        <v>2022</v>
      </c>
      <c r="C404" t="str">
        <f t="shared" si="43"/>
        <v>02</v>
      </c>
      <c r="D404" t="str">
        <f t="shared" si="44"/>
        <v>05</v>
      </c>
      <c r="E404" t="str">
        <f t="shared" si="45"/>
        <v>https://satepsanone.nesdis.noaa.gov/pub/FIRE/web/HMS/Smoke_Polygons/KML/2022/02/hms_smoke20220205.kml</v>
      </c>
      <c r="F404" t="str">
        <f t="shared" si="48"/>
        <v>https://satepsanone.nesdis.noaa.gov/pub/FIRE/web/HMS/Smoke_Polygons/KML/2022/02/hms_smoke20220205.kml</v>
      </c>
      <c r="G404" s="29" t="str">
        <f t="shared" si="46"/>
        <v>Data</v>
      </c>
      <c r="H404" s="30" t="s">
        <v>37</v>
      </c>
    </row>
    <row r="405" spans="1:13" x14ac:dyDescent="0.25">
      <c r="A405" s="28">
        <f t="shared" si="47"/>
        <v>44598</v>
      </c>
      <c r="B405">
        <f t="shared" si="42"/>
        <v>2022</v>
      </c>
      <c r="C405" t="str">
        <f t="shared" si="43"/>
        <v>02</v>
      </c>
      <c r="D405" t="str">
        <f t="shared" si="44"/>
        <v>06</v>
      </c>
      <c r="E405" t="str">
        <f t="shared" si="45"/>
        <v>https://satepsanone.nesdis.noaa.gov/pub/FIRE/web/HMS/Smoke_Polygons/KML/2022/02/hms_smoke20220206.kml</v>
      </c>
      <c r="F405" t="str">
        <f t="shared" si="48"/>
        <v>https://satepsanone.nesdis.noaa.gov/pub/FIRE/web/HMS/Smoke_Polygons/KML/2022/02/hms_smoke20220206.kml</v>
      </c>
      <c r="G405" s="29" t="str">
        <f t="shared" si="46"/>
        <v>Data</v>
      </c>
      <c r="H405" s="30" t="s">
        <v>37</v>
      </c>
    </row>
    <row r="406" spans="1:13" x14ac:dyDescent="0.25">
      <c r="A406" s="28">
        <f t="shared" si="47"/>
        <v>44599</v>
      </c>
      <c r="B406">
        <f t="shared" si="42"/>
        <v>2022</v>
      </c>
      <c r="C406" t="str">
        <f t="shared" si="43"/>
        <v>02</v>
      </c>
      <c r="D406" t="str">
        <f t="shared" si="44"/>
        <v>07</v>
      </c>
      <c r="E406" t="str">
        <f t="shared" si="45"/>
        <v>https://satepsanone.nesdis.noaa.gov/pub/FIRE/web/HMS/Smoke_Polygons/KML/2022/02/hms_smoke20220207.kml</v>
      </c>
      <c r="F406" t="str">
        <f t="shared" si="48"/>
        <v>https://satepsanone.nesdis.noaa.gov/pub/FIRE/web/HMS/Smoke_Polygons/KML/2022/02/hms_smoke20220207.kml</v>
      </c>
      <c r="G406" s="29" t="str">
        <f t="shared" si="46"/>
        <v>Data</v>
      </c>
      <c r="H406" s="30" t="s">
        <v>38</v>
      </c>
      <c r="I406" t="s">
        <v>39</v>
      </c>
      <c r="J406" s="31" t="s">
        <v>37</v>
      </c>
      <c r="K406" s="31" t="s">
        <v>37</v>
      </c>
      <c r="L406" s="31" t="s">
        <v>37</v>
      </c>
      <c r="M406" s="31" t="s">
        <v>37</v>
      </c>
    </row>
    <row r="407" spans="1:13" x14ac:dyDescent="0.25">
      <c r="A407" s="28">
        <f t="shared" si="47"/>
        <v>44600</v>
      </c>
      <c r="B407">
        <f t="shared" si="42"/>
        <v>2022</v>
      </c>
      <c r="C407" t="str">
        <f t="shared" si="43"/>
        <v>02</v>
      </c>
      <c r="D407" t="str">
        <f t="shared" si="44"/>
        <v>08</v>
      </c>
      <c r="E407" t="str">
        <f t="shared" si="45"/>
        <v>https://satepsanone.nesdis.noaa.gov/pub/FIRE/web/HMS/Smoke_Polygons/KML/2022/02/hms_smoke20220208.kml</v>
      </c>
      <c r="F407" t="str">
        <f t="shared" si="48"/>
        <v>https://satepsanone.nesdis.noaa.gov/pub/FIRE/web/HMS/Smoke_Polygons/KML/2022/02/hms_smoke20220208.kml</v>
      </c>
      <c r="G407" s="29" t="str">
        <f t="shared" si="46"/>
        <v>Data</v>
      </c>
      <c r="H407" s="30" t="s">
        <v>37</v>
      </c>
    </row>
    <row r="408" spans="1:13" x14ac:dyDescent="0.25">
      <c r="A408" s="28">
        <f t="shared" si="47"/>
        <v>44601</v>
      </c>
      <c r="B408">
        <f t="shared" si="42"/>
        <v>2022</v>
      </c>
      <c r="C408" t="str">
        <f t="shared" si="43"/>
        <v>02</v>
      </c>
      <c r="D408" t="str">
        <f t="shared" si="44"/>
        <v>09</v>
      </c>
      <c r="E408" t="str">
        <f t="shared" si="45"/>
        <v>https://satepsanone.nesdis.noaa.gov/pub/FIRE/web/HMS/Smoke_Polygons/KML/2022/02/hms_smoke20220209.kml</v>
      </c>
      <c r="F408" t="str">
        <f t="shared" si="48"/>
        <v>https://satepsanone.nesdis.noaa.gov/pub/FIRE/web/HMS/Smoke_Polygons/KML/2022/02/hms_smoke20220209.kml</v>
      </c>
      <c r="G408" s="29" t="str">
        <f t="shared" si="46"/>
        <v>Data</v>
      </c>
      <c r="H408" s="30" t="s">
        <v>37</v>
      </c>
    </row>
    <row r="409" spans="1:13" x14ac:dyDescent="0.25">
      <c r="A409" s="28">
        <f t="shared" si="47"/>
        <v>44602</v>
      </c>
      <c r="B409">
        <f t="shared" si="42"/>
        <v>2022</v>
      </c>
      <c r="C409" t="str">
        <f t="shared" si="43"/>
        <v>02</v>
      </c>
      <c r="D409">
        <f t="shared" si="44"/>
        <v>10</v>
      </c>
      <c r="E409" t="str">
        <f t="shared" si="45"/>
        <v>https://satepsanone.nesdis.noaa.gov/pub/FIRE/web/HMS/Smoke_Polygons/KML/2022/02/hms_smoke20220210.kml</v>
      </c>
      <c r="F409" t="str">
        <f t="shared" si="48"/>
        <v>https://satepsanone.nesdis.noaa.gov/pub/FIRE/web/HMS/Smoke_Polygons/KML/2022/02/hms_smoke20220210.kml</v>
      </c>
      <c r="G409" s="29" t="str">
        <f t="shared" si="46"/>
        <v>Data</v>
      </c>
      <c r="H409" s="30" t="s">
        <v>37</v>
      </c>
    </row>
    <row r="410" spans="1:13" x14ac:dyDescent="0.25">
      <c r="A410" s="28">
        <f t="shared" si="47"/>
        <v>44603</v>
      </c>
      <c r="B410">
        <f t="shared" si="42"/>
        <v>2022</v>
      </c>
      <c r="C410" t="str">
        <f t="shared" si="43"/>
        <v>02</v>
      </c>
      <c r="D410">
        <f t="shared" si="44"/>
        <v>11</v>
      </c>
      <c r="E410" t="str">
        <f t="shared" si="45"/>
        <v>https://satepsanone.nesdis.noaa.gov/pub/FIRE/web/HMS/Smoke_Polygons/KML/2022/02/hms_smoke20220211.kml</v>
      </c>
      <c r="F410" t="str">
        <f t="shared" si="48"/>
        <v>https://satepsanone.nesdis.noaa.gov/pub/FIRE/web/HMS/Smoke_Polygons/KML/2022/02/hms_smoke20220211.kml</v>
      </c>
      <c r="G410" s="29" t="str">
        <f t="shared" si="46"/>
        <v>Data</v>
      </c>
      <c r="H410" s="30" t="s">
        <v>37</v>
      </c>
    </row>
    <row r="411" spans="1:13" x14ac:dyDescent="0.25">
      <c r="A411" s="28">
        <f t="shared" si="47"/>
        <v>44604</v>
      </c>
      <c r="B411">
        <f t="shared" si="42"/>
        <v>2022</v>
      </c>
      <c r="C411" t="str">
        <f t="shared" si="43"/>
        <v>02</v>
      </c>
      <c r="D411">
        <f t="shared" si="44"/>
        <v>12</v>
      </c>
      <c r="E411" t="str">
        <f t="shared" si="45"/>
        <v>https://satepsanone.nesdis.noaa.gov/pub/FIRE/web/HMS/Smoke_Polygons/KML/2022/02/hms_smoke20220212.kml</v>
      </c>
      <c r="F411" t="str">
        <f t="shared" si="48"/>
        <v>https://satepsanone.nesdis.noaa.gov/pub/FIRE/web/HMS/Smoke_Polygons/KML/2022/02/hms_smoke20220212.kml</v>
      </c>
      <c r="G411" s="29" t="str">
        <f t="shared" si="46"/>
        <v>Data</v>
      </c>
      <c r="H411" s="30" t="s">
        <v>37</v>
      </c>
    </row>
    <row r="412" spans="1:13" x14ac:dyDescent="0.25">
      <c r="A412" s="28">
        <f t="shared" si="47"/>
        <v>44605</v>
      </c>
      <c r="B412">
        <f t="shared" si="42"/>
        <v>2022</v>
      </c>
      <c r="C412" t="str">
        <f t="shared" si="43"/>
        <v>02</v>
      </c>
      <c r="D412">
        <f t="shared" si="44"/>
        <v>13</v>
      </c>
      <c r="E412" t="str">
        <f t="shared" si="45"/>
        <v>https://satepsanone.nesdis.noaa.gov/pub/FIRE/web/HMS/Smoke_Polygons/KML/2022/02/hms_smoke20220213.kml</v>
      </c>
      <c r="F412" t="str">
        <f t="shared" si="48"/>
        <v>https://satepsanone.nesdis.noaa.gov/pub/FIRE/web/HMS/Smoke_Polygons/KML/2022/02/hms_smoke20220213.kml</v>
      </c>
      <c r="G412" s="29" t="str">
        <f t="shared" si="46"/>
        <v>Data</v>
      </c>
      <c r="H412" s="30" t="s">
        <v>37</v>
      </c>
    </row>
    <row r="413" spans="1:13" x14ac:dyDescent="0.25">
      <c r="A413" s="28">
        <f t="shared" si="47"/>
        <v>44606</v>
      </c>
      <c r="B413">
        <f t="shared" si="42"/>
        <v>2022</v>
      </c>
      <c r="C413" t="str">
        <f t="shared" si="43"/>
        <v>02</v>
      </c>
      <c r="D413">
        <f t="shared" si="44"/>
        <v>14</v>
      </c>
      <c r="E413" t="str">
        <f t="shared" si="45"/>
        <v>https://satepsanone.nesdis.noaa.gov/pub/FIRE/web/HMS/Smoke_Polygons/KML/2022/02/hms_smoke20220214.kml</v>
      </c>
      <c r="F413" t="str">
        <f t="shared" si="48"/>
        <v>https://satepsanone.nesdis.noaa.gov/pub/FIRE/web/HMS/Smoke_Polygons/KML/2022/02/hms_smoke20220214.kml</v>
      </c>
      <c r="G413" s="29" t="str">
        <f t="shared" si="46"/>
        <v>Data</v>
      </c>
      <c r="H413" s="30" t="s">
        <v>37</v>
      </c>
    </row>
    <row r="414" spans="1:13" x14ac:dyDescent="0.25">
      <c r="A414" s="28">
        <f t="shared" si="47"/>
        <v>44607</v>
      </c>
      <c r="B414">
        <f t="shared" si="42"/>
        <v>2022</v>
      </c>
      <c r="C414" t="str">
        <f t="shared" si="43"/>
        <v>02</v>
      </c>
      <c r="D414">
        <f t="shared" si="44"/>
        <v>15</v>
      </c>
      <c r="E414" t="str">
        <f t="shared" si="45"/>
        <v>https://satepsanone.nesdis.noaa.gov/pub/FIRE/web/HMS/Smoke_Polygons/KML/2022/02/hms_smoke20220215.kml</v>
      </c>
      <c r="F414" t="str">
        <f t="shared" si="48"/>
        <v>https://satepsanone.nesdis.noaa.gov/pub/FIRE/web/HMS/Smoke_Polygons/KML/2022/02/hms_smoke20220215.kml</v>
      </c>
      <c r="G414" s="29" t="str">
        <f t="shared" si="46"/>
        <v>Data</v>
      </c>
      <c r="H414" s="30" t="s">
        <v>38</v>
      </c>
      <c r="J414" s="31" t="s">
        <v>38</v>
      </c>
      <c r="K414" s="31" t="s">
        <v>37</v>
      </c>
      <c r="L414" s="31" t="s">
        <v>38</v>
      </c>
      <c r="M414" s="31" t="s">
        <v>38</v>
      </c>
    </row>
    <row r="415" spans="1:13" x14ac:dyDescent="0.25">
      <c r="A415" s="28">
        <f t="shared" si="47"/>
        <v>44608</v>
      </c>
      <c r="B415">
        <f t="shared" si="42"/>
        <v>2022</v>
      </c>
      <c r="C415" t="str">
        <f t="shared" si="43"/>
        <v>02</v>
      </c>
      <c r="D415">
        <f t="shared" si="44"/>
        <v>16</v>
      </c>
      <c r="E415" t="str">
        <f t="shared" si="45"/>
        <v>https://satepsanone.nesdis.noaa.gov/pub/FIRE/web/HMS/Smoke_Polygons/KML/2022/02/hms_smoke20220216.kml</v>
      </c>
      <c r="F415" t="str">
        <f t="shared" si="48"/>
        <v>https://satepsanone.nesdis.noaa.gov/pub/FIRE/web/HMS/Smoke_Polygons/KML/2022/02/hms_smoke20220216.kml</v>
      </c>
      <c r="G415" s="29" t="str">
        <f t="shared" si="46"/>
        <v>Data</v>
      </c>
      <c r="H415" s="30" t="s">
        <v>37</v>
      </c>
    </row>
    <row r="416" spans="1:13" x14ac:dyDescent="0.25">
      <c r="A416" s="28">
        <f t="shared" si="47"/>
        <v>44609</v>
      </c>
      <c r="B416">
        <f t="shared" si="42"/>
        <v>2022</v>
      </c>
      <c r="C416" t="str">
        <f t="shared" si="43"/>
        <v>02</v>
      </c>
      <c r="D416">
        <f t="shared" si="44"/>
        <v>17</v>
      </c>
      <c r="E416" t="str">
        <f t="shared" si="45"/>
        <v>https://satepsanone.nesdis.noaa.gov/pub/FIRE/web/HMS/Smoke_Polygons/KML/2022/02/hms_smoke20220217.kml</v>
      </c>
      <c r="F416" t="str">
        <f t="shared" si="48"/>
        <v>https://satepsanone.nesdis.noaa.gov/pub/FIRE/web/HMS/Smoke_Polygons/KML/2022/02/hms_smoke20220217.kml</v>
      </c>
      <c r="G416" s="29" t="str">
        <f t="shared" si="46"/>
        <v>Data</v>
      </c>
      <c r="H416" s="30" t="s">
        <v>37</v>
      </c>
    </row>
    <row r="417" spans="1:13" x14ac:dyDescent="0.25">
      <c r="A417" s="28">
        <f t="shared" si="47"/>
        <v>44610</v>
      </c>
      <c r="B417">
        <f t="shared" si="42"/>
        <v>2022</v>
      </c>
      <c r="C417" t="str">
        <f t="shared" si="43"/>
        <v>02</v>
      </c>
      <c r="D417">
        <f t="shared" si="44"/>
        <v>18</v>
      </c>
      <c r="E417" t="str">
        <f t="shared" si="45"/>
        <v>https://satepsanone.nesdis.noaa.gov/pub/FIRE/web/HMS/Smoke_Polygons/KML/2022/02/hms_smoke20220218.kml</v>
      </c>
      <c r="F417" t="str">
        <f t="shared" si="48"/>
        <v>https://satepsanone.nesdis.noaa.gov/pub/FIRE/web/HMS/Smoke_Polygons/KML/2022/02/hms_smoke20220218.kml</v>
      </c>
      <c r="G417" s="29" t="str">
        <f t="shared" si="46"/>
        <v>Data</v>
      </c>
      <c r="H417" s="30" t="s">
        <v>37</v>
      </c>
    </row>
    <row r="418" spans="1:13" x14ac:dyDescent="0.25">
      <c r="A418" s="28">
        <f t="shared" si="47"/>
        <v>44611</v>
      </c>
      <c r="B418">
        <f t="shared" si="42"/>
        <v>2022</v>
      </c>
      <c r="C418" t="str">
        <f t="shared" si="43"/>
        <v>02</v>
      </c>
      <c r="D418">
        <f t="shared" si="44"/>
        <v>19</v>
      </c>
      <c r="E418" t="str">
        <f t="shared" si="45"/>
        <v>https://satepsanone.nesdis.noaa.gov/pub/FIRE/web/HMS/Smoke_Polygons/KML/2022/02/hms_smoke20220219.kml</v>
      </c>
      <c r="F418" t="str">
        <f t="shared" si="48"/>
        <v>https://satepsanone.nesdis.noaa.gov/pub/FIRE/web/HMS/Smoke_Polygons/KML/2022/02/hms_smoke20220219.kml</v>
      </c>
      <c r="G418" s="29" t="str">
        <f t="shared" si="46"/>
        <v>Data</v>
      </c>
      <c r="H418" s="30" t="s">
        <v>37</v>
      </c>
    </row>
    <row r="419" spans="1:13" x14ac:dyDescent="0.25">
      <c r="A419" s="28">
        <f t="shared" si="47"/>
        <v>44612</v>
      </c>
      <c r="B419">
        <f t="shared" si="42"/>
        <v>2022</v>
      </c>
      <c r="C419" t="str">
        <f t="shared" si="43"/>
        <v>02</v>
      </c>
      <c r="D419">
        <f t="shared" si="44"/>
        <v>20</v>
      </c>
      <c r="E419" t="str">
        <f t="shared" si="45"/>
        <v>https://satepsanone.nesdis.noaa.gov/pub/FIRE/web/HMS/Smoke_Polygons/KML/2022/02/hms_smoke20220220.kml</v>
      </c>
      <c r="F419" t="str">
        <f t="shared" si="48"/>
        <v>https://satepsanone.nesdis.noaa.gov/pub/FIRE/web/HMS/Smoke_Polygons/KML/2022/02/hms_smoke20220220.kml</v>
      </c>
      <c r="G419" s="29" t="str">
        <f t="shared" si="46"/>
        <v>Data</v>
      </c>
      <c r="H419" s="30" t="s">
        <v>37</v>
      </c>
    </row>
    <row r="420" spans="1:13" x14ac:dyDescent="0.25">
      <c r="A420" s="28">
        <f t="shared" si="47"/>
        <v>44613</v>
      </c>
      <c r="B420">
        <f t="shared" si="42"/>
        <v>2022</v>
      </c>
      <c r="C420" t="str">
        <f t="shared" si="43"/>
        <v>02</v>
      </c>
      <c r="D420">
        <f t="shared" si="44"/>
        <v>21</v>
      </c>
      <c r="E420" t="str">
        <f t="shared" si="45"/>
        <v>https://satepsanone.nesdis.noaa.gov/pub/FIRE/web/HMS/Smoke_Polygons/KML/2022/02/hms_smoke20220221.kml</v>
      </c>
      <c r="F420" t="str">
        <f t="shared" si="48"/>
        <v>https://satepsanone.nesdis.noaa.gov/pub/FIRE/web/HMS/Smoke_Polygons/KML/2022/02/hms_smoke20220221.kml</v>
      </c>
      <c r="G420" s="29" t="str">
        <f t="shared" si="46"/>
        <v>Data</v>
      </c>
      <c r="H420" s="30" t="s">
        <v>37</v>
      </c>
    </row>
    <row r="421" spans="1:13" x14ac:dyDescent="0.25">
      <c r="A421" s="28">
        <f t="shared" si="47"/>
        <v>44614</v>
      </c>
      <c r="B421">
        <f t="shared" si="42"/>
        <v>2022</v>
      </c>
      <c r="C421" t="str">
        <f t="shared" si="43"/>
        <v>02</v>
      </c>
      <c r="D421">
        <f t="shared" si="44"/>
        <v>22</v>
      </c>
      <c r="E421" t="str">
        <f t="shared" si="45"/>
        <v>https://satepsanone.nesdis.noaa.gov/pub/FIRE/web/HMS/Smoke_Polygons/KML/2022/02/hms_smoke20220222.kml</v>
      </c>
      <c r="F421" t="str">
        <f t="shared" si="48"/>
        <v>https://satepsanone.nesdis.noaa.gov/pub/FIRE/web/HMS/Smoke_Polygons/KML/2022/02/hms_smoke20220222.kml</v>
      </c>
      <c r="G421" s="29" t="str">
        <f t="shared" si="46"/>
        <v>Data</v>
      </c>
      <c r="H421" s="30" t="s">
        <v>37</v>
      </c>
    </row>
    <row r="422" spans="1:13" x14ac:dyDescent="0.25">
      <c r="A422" s="28">
        <f t="shared" si="47"/>
        <v>44615</v>
      </c>
      <c r="B422">
        <f t="shared" si="42"/>
        <v>2022</v>
      </c>
      <c r="C422" t="str">
        <f t="shared" si="43"/>
        <v>02</v>
      </c>
      <c r="D422">
        <f t="shared" si="44"/>
        <v>23</v>
      </c>
      <c r="E422" t="str">
        <f t="shared" si="45"/>
        <v>https://satepsanone.nesdis.noaa.gov/pub/FIRE/web/HMS/Smoke_Polygons/KML/2022/02/hms_smoke20220223.kml</v>
      </c>
      <c r="F422" t="str">
        <f t="shared" si="48"/>
        <v>https://satepsanone.nesdis.noaa.gov/pub/FIRE/web/HMS/Smoke_Polygons/KML/2022/02/hms_smoke20220223.kml</v>
      </c>
      <c r="G422" s="29" t="str">
        <f t="shared" si="46"/>
        <v>Data</v>
      </c>
      <c r="H422" s="30" t="s">
        <v>37</v>
      </c>
    </row>
    <row r="423" spans="1:13" x14ac:dyDescent="0.25">
      <c r="A423" s="28">
        <f t="shared" si="47"/>
        <v>44616</v>
      </c>
      <c r="B423">
        <f t="shared" si="42"/>
        <v>2022</v>
      </c>
      <c r="C423" t="str">
        <f t="shared" si="43"/>
        <v>02</v>
      </c>
      <c r="D423">
        <f t="shared" si="44"/>
        <v>24</v>
      </c>
      <c r="E423" t="str">
        <f t="shared" si="45"/>
        <v>https://satepsanone.nesdis.noaa.gov/pub/FIRE/web/HMS/Smoke_Polygons/KML/2022/02/hms_smoke20220224.kml</v>
      </c>
      <c r="F423" t="str">
        <f t="shared" si="48"/>
        <v>https://satepsanone.nesdis.noaa.gov/pub/FIRE/web/HMS/Smoke_Polygons/KML/2022/02/hms_smoke20220224.kml</v>
      </c>
      <c r="G423" s="29" t="str">
        <f t="shared" si="46"/>
        <v>Data</v>
      </c>
      <c r="H423" s="30" t="s">
        <v>37</v>
      </c>
    </row>
    <row r="424" spans="1:13" x14ac:dyDescent="0.25">
      <c r="A424" s="28">
        <f t="shared" si="47"/>
        <v>44617</v>
      </c>
      <c r="B424">
        <f t="shared" si="42"/>
        <v>2022</v>
      </c>
      <c r="C424" t="str">
        <f t="shared" si="43"/>
        <v>02</v>
      </c>
      <c r="D424">
        <f t="shared" si="44"/>
        <v>25</v>
      </c>
      <c r="E424" t="str">
        <f t="shared" si="45"/>
        <v>https://satepsanone.nesdis.noaa.gov/pub/FIRE/web/HMS/Smoke_Polygons/KML/2022/02/hms_smoke20220225.kml</v>
      </c>
      <c r="F424" t="str">
        <f t="shared" si="48"/>
        <v>https://satepsanone.nesdis.noaa.gov/pub/FIRE/web/HMS/Smoke_Polygons/KML/2022/02/hms_smoke20220225.kml</v>
      </c>
      <c r="G424" s="29" t="str">
        <f t="shared" si="46"/>
        <v>Data</v>
      </c>
      <c r="H424" s="30" t="s">
        <v>37</v>
      </c>
    </row>
    <row r="425" spans="1:13" x14ac:dyDescent="0.25">
      <c r="A425" s="28">
        <f t="shared" si="47"/>
        <v>44618</v>
      </c>
      <c r="B425">
        <f t="shared" si="42"/>
        <v>2022</v>
      </c>
      <c r="C425" t="str">
        <f t="shared" si="43"/>
        <v>02</v>
      </c>
      <c r="D425">
        <f t="shared" si="44"/>
        <v>26</v>
      </c>
      <c r="E425" t="str">
        <f t="shared" si="45"/>
        <v>https://satepsanone.nesdis.noaa.gov/pub/FIRE/web/HMS/Smoke_Polygons/KML/2022/02/hms_smoke20220226.kml</v>
      </c>
      <c r="F425" t="str">
        <f t="shared" si="48"/>
        <v>https://satepsanone.nesdis.noaa.gov/pub/FIRE/web/HMS/Smoke_Polygons/KML/2022/02/hms_smoke20220226.kml</v>
      </c>
      <c r="G425" s="29" t="str">
        <f t="shared" si="46"/>
        <v>Data</v>
      </c>
      <c r="H425" s="30" t="s">
        <v>38</v>
      </c>
      <c r="I425" t="s">
        <v>39</v>
      </c>
      <c r="J425" s="31" t="s">
        <v>37</v>
      </c>
      <c r="K425" s="31" t="s">
        <v>37</v>
      </c>
      <c r="L425" s="31" t="s">
        <v>37</v>
      </c>
      <c r="M425" s="31" t="s">
        <v>37</v>
      </c>
    </row>
    <row r="426" spans="1:13" x14ac:dyDescent="0.25">
      <c r="A426" s="28">
        <f t="shared" si="47"/>
        <v>44619</v>
      </c>
      <c r="B426">
        <f t="shared" si="42"/>
        <v>2022</v>
      </c>
      <c r="C426" t="str">
        <f t="shared" si="43"/>
        <v>02</v>
      </c>
      <c r="D426">
        <f t="shared" si="44"/>
        <v>27</v>
      </c>
      <c r="E426" t="str">
        <f t="shared" si="45"/>
        <v>https://satepsanone.nesdis.noaa.gov/pub/FIRE/web/HMS/Smoke_Polygons/KML/2022/02/hms_smoke20220227.kml</v>
      </c>
      <c r="F426" t="str">
        <f t="shared" si="48"/>
        <v>https://satepsanone.nesdis.noaa.gov/pub/FIRE/web/HMS/Smoke_Polygons/KML/2022/02/hms_smoke20220227.kml</v>
      </c>
      <c r="G426" s="29" t="str">
        <f t="shared" si="46"/>
        <v>Data</v>
      </c>
      <c r="H426" s="30" t="s">
        <v>37</v>
      </c>
    </row>
    <row r="427" spans="1:13" x14ac:dyDescent="0.25">
      <c r="A427" s="28">
        <f t="shared" si="47"/>
        <v>44620</v>
      </c>
      <c r="B427">
        <f t="shared" si="42"/>
        <v>2022</v>
      </c>
      <c r="C427" t="str">
        <f t="shared" si="43"/>
        <v>02</v>
      </c>
      <c r="D427">
        <f t="shared" si="44"/>
        <v>28</v>
      </c>
      <c r="E427" t="str">
        <f t="shared" si="45"/>
        <v>https://satepsanone.nesdis.noaa.gov/pub/FIRE/web/HMS/Smoke_Polygons/KML/2022/02/hms_smoke20220228.kml</v>
      </c>
      <c r="F427" t="str">
        <f t="shared" si="48"/>
        <v>https://satepsanone.nesdis.noaa.gov/pub/FIRE/web/HMS/Smoke_Polygons/KML/2022/02/hms_smoke20220228.kml</v>
      </c>
      <c r="G427" s="29" t="str">
        <f t="shared" si="46"/>
        <v>Data</v>
      </c>
      <c r="H427" s="30" t="s">
        <v>38</v>
      </c>
      <c r="I427" t="s">
        <v>39</v>
      </c>
      <c r="J427" s="31" t="s">
        <v>37</v>
      </c>
      <c r="K427" s="31" t="s">
        <v>37</v>
      </c>
      <c r="L427" s="31" t="s">
        <v>37</v>
      </c>
      <c r="M427" s="31" t="s">
        <v>37</v>
      </c>
    </row>
    <row r="428" spans="1:13" x14ac:dyDescent="0.25">
      <c r="A428" s="28">
        <f t="shared" si="47"/>
        <v>44621</v>
      </c>
      <c r="B428">
        <f t="shared" si="42"/>
        <v>2022</v>
      </c>
      <c r="C428" t="str">
        <f t="shared" si="43"/>
        <v>03</v>
      </c>
      <c r="D428" t="str">
        <f t="shared" si="44"/>
        <v>01</v>
      </c>
      <c r="E428" t="str">
        <f t="shared" si="45"/>
        <v>https://satepsanone.nesdis.noaa.gov/pub/FIRE/web/HMS/Smoke_Polygons/KML/2022/03/hms_smoke20220301.kml</v>
      </c>
      <c r="F428" t="str">
        <f t="shared" si="48"/>
        <v>https://satepsanone.nesdis.noaa.gov/pub/FIRE/web/HMS/Smoke_Polygons/KML/2022/03/hms_smoke20220301.kml</v>
      </c>
      <c r="G428" s="29" t="str">
        <f t="shared" si="46"/>
        <v>Data</v>
      </c>
      <c r="H428" s="30" t="s">
        <v>38</v>
      </c>
      <c r="I428" t="s">
        <v>39</v>
      </c>
      <c r="J428" s="31" t="s">
        <v>37</v>
      </c>
      <c r="K428" s="31" t="s">
        <v>37</v>
      </c>
      <c r="L428" s="31" t="s">
        <v>37</v>
      </c>
      <c r="M428" s="31" t="s">
        <v>37</v>
      </c>
    </row>
    <row r="429" spans="1:13" x14ac:dyDescent="0.25">
      <c r="A429" s="28">
        <f t="shared" si="47"/>
        <v>44622</v>
      </c>
      <c r="B429">
        <f t="shared" si="42"/>
        <v>2022</v>
      </c>
      <c r="C429" t="str">
        <f t="shared" si="43"/>
        <v>03</v>
      </c>
      <c r="D429" t="str">
        <f t="shared" si="44"/>
        <v>02</v>
      </c>
      <c r="E429" t="str">
        <f t="shared" si="45"/>
        <v>https://satepsanone.nesdis.noaa.gov/pub/FIRE/web/HMS/Smoke_Polygons/KML/2022/03/hms_smoke20220302.kml</v>
      </c>
      <c r="F429" t="str">
        <f t="shared" si="48"/>
        <v>https://satepsanone.nesdis.noaa.gov/pub/FIRE/web/HMS/Smoke_Polygons/KML/2022/03/hms_smoke20220302.kml</v>
      </c>
      <c r="G429" s="29" t="str">
        <f t="shared" si="46"/>
        <v>Data</v>
      </c>
      <c r="H429" s="30" t="s">
        <v>37</v>
      </c>
    </row>
    <row r="430" spans="1:13" x14ac:dyDescent="0.25">
      <c r="A430" s="28">
        <f t="shared" si="47"/>
        <v>44623</v>
      </c>
      <c r="B430">
        <f t="shared" si="42"/>
        <v>2022</v>
      </c>
      <c r="C430" t="str">
        <f t="shared" si="43"/>
        <v>03</v>
      </c>
      <c r="D430" t="str">
        <f t="shared" si="44"/>
        <v>03</v>
      </c>
      <c r="E430" t="str">
        <f t="shared" si="45"/>
        <v>https://satepsanone.nesdis.noaa.gov/pub/FIRE/web/HMS/Smoke_Polygons/KML/2022/03/hms_smoke20220303.kml</v>
      </c>
      <c r="F430" t="str">
        <f t="shared" si="48"/>
        <v>https://satepsanone.nesdis.noaa.gov/pub/FIRE/web/HMS/Smoke_Polygons/KML/2022/03/hms_smoke20220303.kml</v>
      </c>
      <c r="G430" s="29" t="str">
        <f t="shared" si="46"/>
        <v>Data</v>
      </c>
      <c r="H430" s="30" t="s">
        <v>38</v>
      </c>
      <c r="J430" s="31" t="s">
        <v>37</v>
      </c>
      <c r="K430" s="31" t="s">
        <v>37</v>
      </c>
      <c r="L430" s="31" t="s">
        <v>37</v>
      </c>
      <c r="M430" s="31" t="s">
        <v>38</v>
      </c>
    </row>
    <row r="431" spans="1:13" x14ac:dyDescent="0.25">
      <c r="A431" s="28">
        <f t="shared" si="47"/>
        <v>44624</v>
      </c>
      <c r="B431">
        <f t="shared" si="42"/>
        <v>2022</v>
      </c>
      <c r="C431" t="str">
        <f t="shared" si="43"/>
        <v>03</v>
      </c>
      <c r="D431" t="str">
        <f t="shared" si="44"/>
        <v>04</v>
      </c>
      <c r="E431" t="str">
        <f t="shared" si="45"/>
        <v>https://satepsanone.nesdis.noaa.gov/pub/FIRE/web/HMS/Smoke_Polygons/KML/2022/03/hms_smoke20220304.kml</v>
      </c>
      <c r="F431" t="str">
        <f t="shared" si="48"/>
        <v>https://satepsanone.nesdis.noaa.gov/pub/FIRE/web/HMS/Smoke_Polygons/KML/2022/03/hms_smoke20220304.kml</v>
      </c>
      <c r="G431" s="29" t="str">
        <f t="shared" si="46"/>
        <v>Data</v>
      </c>
      <c r="H431" s="30" t="s">
        <v>37</v>
      </c>
    </row>
    <row r="432" spans="1:13" x14ac:dyDescent="0.25">
      <c r="A432" s="28">
        <f t="shared" si="47"/>
        <v>44625</v>
      </c>
      <c r="B432">
        <f t="shared" si="42"/>
        <v>2022</v>
      </c>
      <c r="C432" t="str">
        <f t="shared" si="43"/>
        <v>03</v>
      </c>
      <c r="D432" t="str">
        <f t="shared" si="44"/>
        <v>05</v>
      </c>
      <c r="E432" t="str">
        <f t="shared" si="45"/>
        <v>https://satepsanone.nesdis.noaa.gov/pub/FIRE/web/HMS/Smoke_Polygons/KML/2022/03/hms_smoke20220305.kml</v>
      </c>
      <c r="F432" t="str">
        <f t="shared" si="48"/>
        <v>https://satepsanone.nesdis.noaa.gov/pub/FIRE/web/HMS/Smoke_Polygons/KML/2022/03/hms_smoke20220305.kml</v>
      </c>
      <c r="G432" s="29" t="str">
        <f t="shared" si="46"/>
        <v>Data</v>
      </c>
      <c r="H432" s="30" t="s">
        <v>38</v>
      </c>
      <c r="J432" s="31" t="s">
        <v>37</v>
      </c>
      <c r="K432" s="31" t="s">
        <v>37</v>
      </c>
      <c r="L432" s="31" t="s">
        <v>37</v>
      </c>
      <c r="M432" s="31" t="s">
        <v>37</v>
      </c>
    </row>
    <row r="433" spans="1:13" x14ac:dyDescent="0.25">
      <c r="A433" s="28">
        <f t="shared" si="47"/>
        <v>44626</v>
      </c>
      <c r="B433">
        <f t="shared" si="42"/>
        <v>2022</v>
      </c>
      <c r="C433" t="str">
        <f t="shared" si="43"/>
        <v>03</v>
      </c>
      <c r="D433" t="str">
        <f t="shared" si="44"/>
        <v>06</v>
      </c>
      <c r="E433" t="str">
        <f t="shared" si="45"/>
        <v>https://satepsanone.nesdis.noaa.gov/pub/FIRE/web/HMS/Smoke_Polygons/KML/2022/03/hms_smoke20220306.kml</v>
      </c>
      <c r="F433" t="str">
        <f t="shared" si="48"/>
        <v>https://satepsanone.nesdis.noaa.gov/pub/FIRE/web/HMS/Smoke_Polygons/KML/2022/03/hms_smoke20220306.kml</v>
      </c>
      <c r="G433" s="29" t="str">
        <f t="shared" si="46"/>
        <v>Data</v>
      </c>
      <c r="H433" s="30" t="s">
        <v>37</v>
      </c>
    </row>
    <row r="434" spans="1:13" x14ac:dyDescent="0.25">
      <c r="A434" s="28">
        <f t="shared" si="47"/>
        <v>44627</v>
      </c>
      <c r="B434">
        <f t="shared" si="42"/>
        <v>2022</v>
      </c>
      <c r="C434" t="str">
        <f t="shared" si="43"/>
        <v>03</v>
      </c>
      <c r="D434" t="str">
        <f t="shared" si="44"/>
        <v>07</v>
      </c>
      <c r="E434" t="str">
        <f t="shared" si="45"/>
        <v>https://satepsanone.nesdis.noaa.gov/pub/FIRE/web/HMS/Smoke_Polygons/KML/2022/03/hms_smoke20220307.kml</v>
      </c>
      <c r="F434" t="str">
        <f t="shared" si="48"/>
        <v>https://satepsanone.nesdis.noaa.gov/pub/FIRE/web/HMS/Smoke_Polygons/KML/2022/03/hms_smoke20220307.kml</v>
      </c>
      <c r="G434" s="29" t="str">
        <f t="shared" si="46"/>
        <v>Data</v>
      </c>
      <c r="H434" s="30" t="s">
        <v>38</v>
      </c>
      <c r="I434" t="s">
        <v>39</v>
      </c>
      <c r="J434" s="31" t="s">
        <v>37</v>
      </c>
      <c r="K434" s="31" t="s">
        <v>37</v>
      </c>
      <c r="L434" s="31" t="s">
        <v>37</v>
      </c>
      <c r="M434" s="31" t="s">
        <v>37</v>
      </c>
    </row>
    <row r="435" spans="1:13" x14ac:dyDescent="0.25">
      <c r="A435" s="28">
        <f t="shared" si="47"/>
        <v>44628</v>
      </c>
      <c r="B435">
        <f t="shared" si="42"/>
        <v>2022</v>
      </c>
      <c r="C435" t="str">
        <f t="shared" si="43"/>
        <v>03</v>
      </c>
      <c r="D435" t="str">
        <f t="shared" si="44"/>
        <v>08</v>
      </c>
      <c r="E435" t="str">
        <f t="shared" si="45"/>
        <v>https://satepsanone.nesdis.noaa.gov/pub/FIRE/web/HMS/Smoke_Polygons/KML/2022/03/hms_smoke20220308.kml</v>
      </c>
      <c r="F435" t="str">
        <f t="shared" si="48"/>
        <v>https://satepsanone.nesdis.noaa.gov/pub/FIRE/web/HMS/Smoke_Polygons/KML/2022/03/hms_smoke20220308.kml</v>
      </c>
      <c r="G435" s="29" t="str">
        <f t="shared" si="46"/>
        <v>Data</v>
      </c>
      <c r="H435" s="30" t="s">
        <v>37</v>
      </c>
    </row>
    <row r="436" spans="1:13" x14ac:dyDescent="0.25">
      <c r="A436" s="28">
        <f t="shared" si="47"/>
        <v>44629</v>
      </c>
      <c r="B436">
        <f t="shared" si="42"/>
        <v>2022</v>
      </c>
      <c r="C436" t="str">
        <f t="shared" si="43"/>
        <v>03</v>
      </c>
      <c r="D436" t="str">
        <f t="shared" si="44"/>
        <v>09</v>
      </c>
      <c r="E436" t="str">
        <f t="shared" si="45"/>
        <v>https://satepsanone.nesdis.noaa.gov/pub/FIRE/web/HMS/Smoke_Polygons/KML/2022/03/hms_smoke20220309.kml</v>
      </c>
      <c r="F436" t="str">
        <f t="shared" si="48"/>
        <v>https://satepsanone.nesdis.noaa.gov/pub/FIRE/web/HMS/Smoke_Polygons/KML/2022/03/hms_smoke20220309.kml</v>
      </c>
      <c r="G436" s="29" t="str">
        <f t="shared" si="46"/>
        <v>Data</v>
      </c>
      <c r="H436" s="30" t="s">
        <v>37</v>
      </c>
    </row>
    <row r="437" spans="1:13" x14ac:dyDescent="0.25">
      <c r="A437" s="28">
        <f t="shared" si="47"/>
        <v>44630</v>
      </c>
      <c r="B437">
        <f t="shared" si="42"/>
        <v>2022</v>
      </c>
      <c r="C437" t="str">
        <f t="shared" si="43"/>
        <v>03</v>
      </c>
      <c r="D437">
        <f t="shared" si="44"/>
        <v>10</v>
      </c>
      <c r="E437" t="str">
        <f t="shared" si="45"/>
        <v>https://satepsanone.nesdis.noaa.gov/pub/FIRE/web/HMS/Smoke_Polygons/KML/2022/03/hms_smoke20220310.kml</v>
      </c>
      <c r="F437" t="str">
        <f t="shared" si="48"/>
        <v>https://satepsanone.nesdis.noaa.gov/pub/FIRE/web/HMS/Smoke_Polygons/KML/2022/03/hms_smoke20220310.kml</v>
      </c>
      <c r="G437" s="29" t="str">
        <f t="shared" si="46"/>
        <v>Data</v>
      </c>
      <c r="H437" s="30" t="s">
        <v>37</v>
      </c>
    </row>
    <row r="438" spans="1:13" x14ac:dyDescent="0.25">
      <c r="A438" s="28">
        <f t="shared" si="47"/>
        <v>44631</v>
      </c>
      <c r="B438">
        <f t="shared" si="42"/>
        <v>2022</v>
      </c>
      <c r="C438" t="str">
        <f t="shared" si="43"/>
        <v>03</v>
      </c>
      <c r="D438">
        <f t="shared" si="44"/>
        <v>11</v>
      </c>
      <c r="E438" t="str">
        <f t="shared" si="45"/>
        <v>https://satepsanone.nesdis.noaa.gov/pub/FIRE/web/HMS/Smoke_Polygons/KML/2022/03/hms_smoke20220311.kml</v>
      </c>
      <c r="F438" t="str">
        <f t="shared" si="48"/>
        <v>https://satepsanone.nesdis.noaa.gov/pub/FIRE/web/HMS/Smoke_Polygons/KML/2022/03/hms_smoke20220311.kml</v>
      </c>
      <c r="G438" s="29" t="str">
        <f t="shared" si="46"/>
        <v>Data</v>
      </c>
      <c r="H438" s="30" t="s">
        <v>37</v>
      </c>
    </row>
    <row r="439" spans="1:13" x14ac:dyDescent="0.25">
      <c r="A439" s="28">
        <f t="shared" si="47"/>
        <v>44632</v>
      </c>
      <c r="B439">
        <f t="shared" si="42"/>
        <v>2022</v>
      </c>
      <c r="C439" t="str">
        <f t="shared" si="43"/>
        <v>03</v>
      </c>
      <c r="D439">
        <f t="shared" si="44"/>
        <v>12</v>
      </c>
      <c r="E439" t="str">
        <f t="shared" si="45"/>
        <v>https://satepsanone.nesdis.noaa.gov/pub/FIRE/web/HMS/Smoke_Polygons/KML/2022/03/hms_smoke20220312.kml</v>
      </c>
      <c r="F439" t="str">
        <f t="shared" si="48"/>
        <v>https://satepsanone.nesdis.noaa.gov/pub/FIRE/web/HMS/Smoke_Polygons/KML/2022/03/hms_smoke20220312.kml</v>
      </c>
      <c r="G439" s="29" t="str">
        <f t="shared" si="46"/>
        <v>Data</v>
      </c>
      <c r="H439" s="30" t="s">
        <v>37</v>
      </c>
    </row>
    <row r="440" spans="1:13" x14ac:dyDescent="0.25">
      <c r="A440" s="28">
        <f t="shared" si="47"/>
        <v>44633</v>
      </c>
      <c r="B440">
        <f t="shared" si="42"/>
        <v>2022</v>
      </c>
      <c r="C440" t="str">
        <f t="shared" si="43"/>
        <v>03</v>
      </c>
      <c r="D440">
        <f t="shared" si="44"/>
        <v>13</v>
      </c>
      <c r="E440" t="str">
        <f t="shared" si="45"/>
        <v>https://satepsanone.nesdis.noaa.gov/pub/FIRE/web/HMS/Smoke_Polygons/KML/2022/03/hms_smoke20220313.kml</v>
      </c>
      <c r="F440" t="str">
        <f t="shared" si="48"/>
        <v>https://satepsanone.nesdis.noaa.gov/pub/FIRE/web/HMS/Smoke_Polygons/KML/2022/03/hms_smoke20220313.kml</v>
      </c>
      <c r="G440" s="29" t="str">
        <f t="shared" si="46"/>
        <v>Data</v>
      </c>
      <c r="H440" s="30" t="s">
        <v>37</v>
      </c>
    </row>
    <row r="441" spans="1:13" x14ac:dyDescent="0.25">
      <c r="A441" s="28">
        <f t="shared" si="47"/>
        <v>44634</v>
      </c>
      <c r="B441">
        <f t="shared" si="42"/>
        <v>2022</v>
      </c>
      <c r="C441" t="str">
        <f t="shared" si="43"/>
        <v>03</v>
      </c>
      <c r="D441">
        <f t="shared" si="44"/>
        <v>14</v>
      </c>
      <c r="E441" t="str">
        <f t="shared" si="45"/>
        <v>https://satepsanone.nesdis.noaa.gov/pub/FIRE/web/HMS/Smoke_Polygons/KML/2022/03/hms_smoke20220314.kml</v>
      </c>
      <c r="F441" t="str">
        <f t="shared" si="48"/>
        <v>https://satepsanone.nesdis.noaa.gov/pub/FIRE/web/HMS/Smoke_Polygons/KML/2022/03/hms_smoke20220314.kml</v>
      </c>
      <c r="G441" s="29" t="str">
        <f t="shared" si="46"/>
        <v>Data</v>
      </c>
      <c r="H441" s="30" t="s">
        <v>38</v>
      </c>
      <c r="J441" s="31" t="s">
        <v>38</v>
      </c>
      <c r="K441" s="31" t="s">
        <v>38</v>
      </c>
      <c r="L441" s="31" t="s">
        <v>38</v>
      </c>
      <c r="M441" s="31" t="s">
        <v>38</v>
      </c>
    </row>
    <row r="442" spans="1:13" x14ac:dyDescent="0.25">
      <c r="A442" s="28">
        <f t="shared" si="47"/>
        <v>44635</v>
      </c>
      <c r="B442">
        <f t="shared" si="42"/>
        <v>2022</v>
      </c>
      <c r="C442" t="str">
        <f t="shared" si="43"/>
        <v>03</v>
      </c>
      <c r="D442">
        <f t="shared" si="44"/>
        <v>15</v>
      </c>
      <c r="E442" t="str">
        <f t="shared" si="45"/>
        <v>https://satepsanone.nesdis.noaa.gov/pub/FIRE/web/HMS/Smoke_Polygons/KML/2022/03/hms_smoke20220315.kml</v>
      </c>
      <c r="F442" t="str">
        <f t="shared" si="48"/>
        <v>https://satepsanone.nesdis.noaa.gov/pub/FIRE/web/HMS/Smoke_Polygons/KML/2022/03/hms_smoke20220315.kml</v>
      </c>
      <c r="G442" s="29" t="str">
        <f t="shared" si="46"/>
        <v>Data</v>
      </c>
      <c r="H442" s="30" t="s">
        <v>38</v>
      </c>
      <c r="J442" s="31" t="s">
        <v>38</v>
      </c>
      <c r="K442" s="31" t="s">
        <v>38</v>
      </c>
      <c r="L442" s="31" t="s">
        <v>38</v>
      </c>
      <c r="M442" s="31" t="s">
        <v>38</v>
      </c>
    </row>
    <row r="443" spans="1:13" x14ac:dyDescent="0.25">
      <c r="A443" s="28">
        <f t="shared" si="47"/>
        <v>44636</v>
      </c>
      <c r="B443">
        <f t="shared" si="42"/>
        <v>2022</v>
      </c>
      <c r="C443" t="str">
        <f t="shared" si="43"/>
        <v>03</v>
      </c>
      <c r="D443">
        <f t="shared" si="44"/>
        <v>16</v>
      </c>
      <c r="E443" t="str">
        <f t="shared" si="45"/>
        <v>https://satepsanone.nesdis.noaa.gov/pub/FIRE/web/HMS/Smoke_Polygons/KML/2022/03/hms_smoke20220316.kml</v>
      </c>
      <c r="F443" t="str">
        <f t="shared" si="48"/>
        <v>https://satepsanone.nesdis.noaa.gov/pub/FIRE/web/HMS/Smoke_Polygons/KML/2022/03/hms_smoke20220316.kml</v>
      </c>
      <c r="G443" s="29" t="str">
        <f t="shared" si="46"/>
        <v>Data</v>
      </c>
      <c r="H443" s="30" t="s">
        <v>38</v>
      </c>
      <c r="J443" s="31" t="s">
        <v>38</v>
      </c>
      <c r="K443" s="31" t="s">
        <v>38</v>
      </c>
      <c r="L443" s="31" t="s">
        <v>38</v>
      </c>
      <c r="M443" s="31" t="s">
        <v>38</v>
      </c>
    </row>
    <row r="444" spans="1:13" x14ac:dyDescent="0.25">
      <c r="A444" s="28">
        <f t="shared" si="47"/>
        <v>44637</v>
      </c>
      <c r="B444">
        <f t="shared" si="42"/>
        <v>2022</v>
      </c>
      <c r="C444" t="str">
        <f t="shared" si="43"/>
        <v>03</v>
      </c>
      <c r="D444">
        <f t="shared" si="44"/>
        <v>17</v>
      </c>
      <c r="E444" t="str">
        <f t="shared" si="45"/>
        <v>https://satepsanone.nesdis.noaa.gov/pub/FIRE/web/HMS/Smoke_Polygons/KML/2022/03/hms_smoke20220317.kml</v>
      </c>
      <c r="F444" t="str">
        <f t="shared" si="48"/>
        <v>https://satepsanone.nesdis.noaa.gov/pub/FIRE/web/HMS/Smoke_Polygons/KML/2022/03/hms_smoke20220317.kml</v>
      </c>
      <c r="G444" s="29" t="str">
        <f t="shared" si="46"/>
        <v>Data</v>
      </c>
      <c r="H444" s="30" t="s">
        <v>38</v>
      </c>
      <c r="J444" s="31" t="s">
        <v>38</v>
      </c>
      <c r="K444" s="31" t="s">
        <v>38</v>
      </c>
      <c r="L444" s="31" t="s">
        <v>38</v>
      </c>
      <c r="M444" s="31" t="s">
        <v>38</v>
      </c>
    </row>
    <row r="445" spans="1:13" x14ac:dyDescent="0.25">
      <c r="A445" s="28">
        <f t="shared" si="47"/>
        <v>44638</v>
      </c>
      <c r="B445">
        <f t="shared" si="42"/>
        <v>2022</v>
      </c>
      <c r="C445" t="str">
        <f t="shared" si="43"/>
        <v>03</v>
      </c>
      <c r="D445">
        <f t="shared" si="44"/>
        <v>18</v>
      </c>
      <c r="E445" t="str">
        <f t="shared" si="45"/>
        <v>https://satepsanone.nesdis.noaa.gov/pub/FIRE/web/HMS/Smoke_Polygons/KML/2022/03/hms_smoke20220318.kml</v>
      </c>
      <c r="F445" t="str">
        <f t="shared" si="48"/>
        <v>https://satepsanone.nesdis.noaa.gov/pub/FIRE/web/HMS/Smoke_Polygons/KML/2022/03/hms_smoke20220318.kml</v>
      </c>
      <c r="G445" s="29" t="str">
        <f t="shared" si="46"/>
        <v>Data</v>
      </c>
      <c r="H445" s="30" t="s">
        <v>37</v>
      </c>
    </row>
    <row r="446" spans="1:13" x14ac:dyDescent="0.25">
      <c r="A446" s="28">
        <f t="shared" si="47"/>
        <v>44639</v>
      </c>
      <c r="B446">
        <f t="shared" si="42"/>
        <v>2022</v>
      </c>
      <c r="C446" t="str">
        <f t="shared" si="43"/>
        <v>03</v>
      </c>
      <c r="D446">
        <f t="shared" si="44"/>
        <v>19</v>
      </c>
      <c r="E446" t="str">
        <f t="shared" si="45"/>
        <v>https://satepsanone.nesdis.noaa.gov/pub/FIRE/web/HMS/Smoke_Polygons/KML/2022/03/hms_smoke20220319.kml</v>
      </c>
      <c r="F446" t="str">
        <f t="shared" si="48"/>
        <v>https://satepsanone.nesdis.noaa.gov/pub/FIRE/web/HMS/Smoke_Polygons/KML/2022/03/hms_smoke20220319.kml</v>
      </c>
      <c r="G446" s="29" t="str">
        <f t="shared" si="46"/>
        <v>Data</v>
      </c>
      <c r="H446" s="30" t="s">
        <v>38</v>
      </c>
      <c r="J446" s="31" t="s">
        <v>37</v>
      </c>
      <c r="K446" s="31" t="s">
        <v>37</v>
      </c>
      <c r="L446" s="31" t="s">
        <v>37</v>
      </c>
      <c r="M446" s="31" t="s">
        <v>38</v>
      </c>
    </row>
    <row r="447" spans="1:13" x14ac:dyDescent="0.25">
      <c r="A447" s="28">
        <f t="shared" si="47"/>
        <v>44640</v>
      </c>
      <c r="B447">
        <f t="shared" si="42"/>
        <v>2022</v>
      </c>
      <c r="C447" t="str">
        <f t="shared" si="43"/>
        <v>03</v>
      </c>
      <c r="D447">
        <f t="shared" si="44"/>
        <v>20</v>
      </c>
      <c r="E447" t="str">
        <f t="shared" si="45"/>
        <v>https://satepsanone.nesdis.noaa.gov/pub/FIRE/web/HMS/Smoke_Polygons/KML/2022/03/hms_smoke20220320.kml</v>
      </c>
      <c r="F447" t="str">
        <f t="shared" si="48"/>
        <v>https://satepsanone.nesdis.noaa.gov/pub/FIRE/web/HMS/Smoke_Polygons/KML/2022/03/hms_smoke20220320.kml</v>
      </c>
      <c r="G447" s="29" t="str">
        <f t="shared" si="46"/>
        <v>Data</v>
      </c>
      <c r="H447" s="30" t="s">
        <v>38</v>
      </c>
      <c r="J447" s="31" t="s">
        <v>38</v>
      </c>
      <c r="K447" s="31" t="s">
        <v>38</v>
      </c>
      <c r="L447" s="31" t="s">
        <v>38</v>
      </c>
      <c r="M447" s="31" t="s">
        <v>38</v>
      </c>
    </row>
    <row r="448" spans="1:13" x14ac:dyDescent="0.25">
      <c r="A448" s="28">
        <f t="shared" si="47"/>
        <v>44641</v>
      </c>
      <c r="B448">
        <f t="shared" si="42"/>
        <v>2022</v>
      </c>
      <c r="C448" t="str">
        <f t="shared" si="43"/>
        <v>03</v>
      </c>
      <c r="D448">
        <f t="shared" si="44"/>
        <v>21</v>
      </c>
      <c r="E448" t="str">
        <f t="shared" si="45"/>
        <v>https://satepsanone.nesdis.noaa.gov/pub/FIRE/web/HMS/Smoke_Polygons/KML/2022/03/hms_smoke20220321.kml</v>
      </c>
      <c r="F448" t="str">
        <f t="shared" si="48"/>
        <v>https://satepsanone.nesdis.noaa.gov/pub/FIRE/web/HMS/Smoke_Polygons/KML/2022/03/hms_smoke20220321.kml</v>
      </c>
      <c r="G448" s="29" t="str">
        <f t="shared" si="46"/>
        <v>Data</v>
      </c>
      <c r="H448" s="30" t="s">
        <v>37</v>
      </c>
    </row>
    <row r="449" spans="1:13" x14ac:dyDescent="0.25">
      <c r="A449" s="28">
        <f t="shared" si="47"/>
        <v>44642</v>
      </c>
      <c r="B449">
        <f t="shared" si="42"/>
        <v>2022</v>
      </c>
      <c r="C449" t="str">
        <f t="shared" si="43"/>
        <v>03</v>
      </c>
      <c r="D449">
        <f t="shared" si="44"/>
        <v>22</v>
      </c>
      <c r="E449" t="str">
        <f t="shared" si="45"/>
        <v>https://satepsanone.nesdis.noaa.gov/pub/FIRE/web/HMS/Smoke_Polygons/KML/2022/03/hms_smoke20220322.kml</v>
      </c>
      <c r="F449" t="str">
        <f t="shared" si="48"/>
        <v>https://satepsanone.nesdis.noaa.gov/pub/FIRE/web/HMS/Smoke_Polygons/KML/2022/03/hms_smoke20220322.kml</v>
      </c>
      <c r="G449" s="29" t="str">
        <f t="shared" si="46"/>
        <v>Data</v>
      </c>
      <c r="H449" s="30" t="s">
        <v>37</v>
      </c>
    </row>
    <row r="450" spans="1:13" x14ac:dyDescent="0.25">
      <c r="A450" s="28">
        <f t="shared" si="47"/>
        <v>44643</v>
      </c>
      <c r="B450">
        <f t="shared" si="42"/>
        <v>2022</v>
      </c>
      <c r="C450" t="str">
        <f t="shared" si="43"/>
        <v>03</v>
      </c>
      <c r="D450">
        <f t="shared" si="44"/>
        <v>23</v>
      </c>
      <c r="E450" t="str">
        <f t="shared" si="45"/>
        <v>https://satepsanone.nesdis.noaa.gov/pub/FIRE/web/HMS/Smoke_Polygons/KML/2022/03/hms_smoke20220323.kml</v>
      </c>
      <c r="F450" t="str">
        <f t="shared" si="48"/>
        <v>https://satepsanone.nesdis.noaa.gov/pub/FIRE/web/HMS/Smoke_Polygons/KML/2022/03/hms_smoke20220323.kml</v>
      </c>
      <c r="G450" s="29" t="str">
        <f t="shared" si="46"/>
        <v>Data</v>
      </c>
      <c r="H450" s="30" t="s">
        <v>37</v>
      </c>
    </row>
    <row r="451" spans="1:13" x14ac:dyDescent="0.25">
      <c r="A451" s="28">
        <f t="shared" si="47"/>
        <v>44644</v>
      </c>
      <c r="B451">
        <f t="shared" si="42"/>
        <v>2022</v>
      </c>
      <c r="C451" t="str">
        <f t="shared" si="43"/>
        <v>03</v>
      </c>
      <c r="D451">
        <f t="shared" si="44"/>
        <v>24</v>
      </c>
      <c r="E451" t="str">
        <f t="shared" si="45"/>
        <v>https://satepsanone.nesdis.noaa.gov/pub/FIRE/web/HMS/Smoke_Polygons/KML/2022/03/hms_smoke20220324.kml</v>
      </c>
      <c r="F451" t="str">
        <f t="shared" si="48"/>
        <v>https://satepsanone.nesdis.noaa.gov/pub/FIRE/web/HMS/Smoke_Polygons/KML/2022/03/hms_smoke20220324.kml</v>
      </c>
      <c r="G451" s="29" t="str">
        <f t="shared" si="46"/>
        <v>Data</v>
      </c>
      <c r="H451" s="30" t="s">
        <v>37</v>
      </c>
    </row>
    <row r="452" spans="1:13" x14ac:dyDescent="0.25">
      <c r="A452" s="28">
        <f t="shared" si="47"/>
        <v>44645</v>
      </c>
      <c r="B452">
        <f t="shared" ref="B452:B515" si="49">YEAR(A452)</f>
        <v>2022</v>
      </c>
      <c r="C452" t="str">
        <f t="shared" ref="C452:C515" si="50">IF(MONTH(A452)&lt;10,"0"&amp;MONTH(A452),MONTH(A452))</f>
        <v>03</v>
      </c>
      <c r="D452">
        <f t="shared" ref="D452:D515" si="51">IF(DAY(A452)&lt;10,"0"&amp;DAY(A452),DAY(A452))</f>
        <v>25</v>
      </c>
      <c r="E452" t="str">
        <f t="shared" ref="E452:E515" si="52">"https://satepsanone.nesdis.noaa.gov/pub/FIRE/web/HMS/Smoke_Polygons/KML/"&amp;B452&amp;"/"&amp;C452&amp;"/"&amp;"hms_smoke"&amp;B452&amp;C452&amp;D452&amp;".kml"</f>
        <v>https://satepsanone.nesdis.noaa.gov/pub/FIRE/web/HMS/Smoke_Polygons/KML/2022/03/hms_smoke20220325.kml</v>
      </c>
      <c r="F452" t="str">
        <f t="shared" si="48"/>
        <v>https://satepsanone.nesdis.noaa.gov/pub/FIRE/web/HMS/Smoke_Polygons/KML/2022/03/hms_smoke20220325.kml</v>
      </c>
      <c r="G452" s="29" t="str">
        <f t="shared" ref="G452:G515" si="53">HYPERLINK(F452,"Data")</f>
        <v>Data</v>
      </c>
      <c r="H452" s="30" t="s">
        <v>38</v>
      </c>
      <c r="I452" t="s">
        <v>39</v>
      </c>
      <c r="J452" s="31" t="s">
        <v>37</v>
      </c>
      <c r="K452" s="31" t="s">
        <v>37</v>
      </c>
      <c r="L452" s="31" t="s">
        <v>37</v>
      </c>
      <c r="M452" s="31" t="s">
        <v>37</v>
      </c>
    </row>
    <row r="453" spans="1:13" x14ac:dyDescent="0.25">
      <c r="A453" s="28">
        <f t="shared" ref="A453:A516" si="54">A452+1</f>
        <v>44646</v>
      </c>
      <c r="B453">
        <f t="shared" si="49"/>
        <v>2022</v>
      </c>
      <c r="C453" t="str">
        <f t="shared" si="50"/>
        <v>03</v>
      </c>
      <c r="D453">
        <f t="shared" si="51"/>
        <v>26</v>
      </c>
      <c r="E453" t="str">
        <f t="shared" si="52"/>
        <v>https://satepsanone.nesdis.noaa.gov/pub/FIRE/web/HMS/Smoke_Polygons/KML/2022/03/hms_smoke20220326.kml</v>
      </c>
      <c r="F453" t="str">
        <f t="shared" ref="F453:F516" si="55">E453</f>
        <v>https://satepsanone.nesdis.noaa.gov/pub/FIRE/web/HMS/Smoke_Polygons/KML/2022/03/hms_smoke20220326.kml</v>
      </c>
      <c r="G453" s="29" t="str">
        <f t="shared" si="53"/>
        <v>Data</v>
      </c>
      <c r="H453" s="30" t="s">
        <v>38</v>
      </c>
      <c r="J453" s="31" t="s">
        <v>37</v>
      </c>
      <c r="K453" s="31" t="s">
        <v>37</v>
      </c>
      <c r="L453" s="31" t="s">
        <v>37</v>
      </c>
      <c r="M453" s="31" t="s">
        <v>38</v>
      </c>
    </row>
    <row r="454" spans="1:13" x14ac:dyDescent="0.25">
      <c r="A454" s="28">
        <f t="shared" si="54"/>
        <v>44647</v>
      </c>
      <c r="B454">
        <f t="shared" si="49"/>
        <v>2022</v>
      </c>
      <c r="C454" t="str">
        <f t="shared" si="50"/>
        <v>03</v>
      </c>
      <c r="D454">
        <f t="shared" si="51"/>
        <v>27</v>
      </c>
      <c r="E454" t="str">
        <f t="shared" si="52"/>
        <v>https://satepsanone.nesdis.noaa.gov/pub/FIRE/web/HMS/Smoke_Polygons/KML/2022/03/hms_smoke20220327.kml</v>
      </c>
      <c r="F454" t="str">
        <f t="shared" si="55"/>
        <v>https://satepsanone.nesdis.noaa.gov/pub/FIRE/web/HMS/Smoke_Polygons/KML/2022/03/hms_smoke20220327.kml</v>
      </c>
      <c r="G454" s="29" t="str">
        <f t="shared" si="53"/>
        <v>Data</v>
      </c>
      <c r="H454" s="30" t="s">
        <v>38</v>
      </c>
      <c r="J454" s="31" t="s">
        <v>38</v>
      </c>
      <c r="K454" s="31" t="s">
        <v>38</v>
      </c>
      <c r="L454" s="31" t="s">
        <v>38</v>
      </c>
      <c r="M454" s="31" t="s">
        <v>38</v>
      </c>
    </row>
    <row r="455" spans="1:13" x14ac:dyDescent="0.25">
      <c r="A455" s="28">
        <f t="shared" si="54"/>
        <v>44648</v>
      </c>
      <c r="B455">
        <f t="shared" si="49"/>
        <v>2022</v>
      </c>
      <c r="C455" t="str">
        <f t="shared" si="50"/>
        <v>03</v>
      </c>
      <c r="D455">
        <f t="shared" si="51"/>
        <v>28</v>
      </c>
      <c r="E455" t="str">
        <f t="shared" si="52"/>
        <v>https://satepsanone.nesdis.noaa.gov/pub/FIRE/web/HMS/Smoke_Polygons/KML/2022/03/hms_smoke20220328.kml</v>
      </c>
      <c r="F455" t="str">
        <f t="shared" si="55"/>
        <v>https://satepsanone.nesdis.noaa.gov/pub/FIRE/web/HMS/Smoke_Polygons/KML/2022/03/hms_smoke20220328.kml</v>
      </c>
      <c r="G455" s="29" t="str">
        <f t="shared" si="53"/>
        <v>Data</v>
      </c>
      <c r="H455" s="30" t="s">
        <v>38</v>
      </c>
      <c r="J455" s="31" t="s">
        <v>38</v>
      </c>
      <c r="K455" s="31" t="s">
        <v>38</v>
      </c>
      <c r="L455" s="31" t="s">
        <v>37</v>
      </c>
      <c r="M455" s="31" t="s">
        <v>38</v>
      </c>
    </row>
    <row r="456" spans="1:13" x14ac:dyDescent="0.25">
      <c r="A456" s="28">
        <f t="shared" si="54"/>
        <v>44649</v>
      </c>
      <c r="B456">
        <f t="shared" si="49"/>
        <v>2022</v>
      </c>
      <c r="C456" t="str">
        <f t="shared" si="50"/>
        <v>03</v>
      </c>
      <c r="D456">
        <f t="shared" si="51"/>
        <v>29</v>
      </c>
      <c r="E456" t="str">
        <f t="shared" si="52"/>
        <v>https://satepsanone.nesdis.noaa.gov/pub/FIRE/web/HMS/Smoke_Polygons/KML/2022/03/hms_smoke20220329.kml</v>
      </c>
      <c r="F456" t="str">
        <f t="shared" si="55"/>
        <v>https://satepsanone.nesdis.noaa.gov/pub/FIRE/web/HMS/Smoke_Polygons/KML/2022/03/hms_smoke20220329.kml</v>
      </c>
      <c r="G456" s="29" t="str">
        <f t="shared" si="53"/>
        <v>Data</v>
      </c>
      <c r="H456" s="30" t="s">
        <v>38</v>
      </c>
      <c r="J456" s="31" t="s">
        <v>38</v>
      </c>
      <c r="K456" s="31" t="s">
        <v>38</v>
      </c>
      <c r="L456" s="31" t="s">
        <v>37</v>
      </c>
      <c r="M456" s="31" t="s">
        <v>38</v>
      </c>
    </row>
    <row r="457" spans="1:13" x14ac:dyDescent="0.25">
      <c r="A457" s="28">
        <f t="shared" si="54"/>
        <v>44650</v>
      </c>
      <c r="B457">
        <f t="shared" si="49"/>
        <v>2022</v>
      </c>
      <c r="C457" t="str">
        <f t="shared" si="50"/>
        <v>03</v>
      </c>
      <c r="D457">
        <f t="shared" si="51"/>
        <v>30</v>
      </c>
      <c r="E457" t="str">
        <f t="shared" si="52"/>
        <v>https://satepsanone.nesdis.noaa.gov/pub/FIRE/web/HMS/Smoke_Polygons/KML/2022/03/hms_smoke20220330.kml</v>
      </c>
      <c r="F457" t="str">
        <f t="shared" si="55"/>
        <v>https://satepsanone.nesdis.noaa.gov/pub/FIRE/web/HMS/Smoke_Polygons/KML/2022/03/hms_smoke20220330.kml</v>
      </c>
      <c r="G457" s="29" t="str">
        <f t="shared" si="53"/>
        <v>Data</v>
      </c>
      <c r="H457" s="30" t="s">
        <v>37</v>
      </c>
    </row>
    <row r="458" spans="1:13" x14ac:dyDescent="0.25">
      <c r="A458" s="28">
        <f t="shared" si="54"/>
        <v>44651</v>
      </c>
      <c r="B458">
        <f t="shared" si="49"/>
        <v>2022</v>
      </c>
      <c r="C458" t="str">
        <f t="shared" si="50"/>
        <v>03</v>
      </c>
      <c r="D458">
        <f t="shared" si="51"/>
        <v>31</v>
      </c>
      <c r="E458" t="str">
        <f t="shared" si="52"/>
        <v>https://satepsanone.nesdis.noaa.gov/pub/FIRE/web/HMS/Smoke_Polygons/KML/2022/03/hms_smoke20220331.kml</v>
      </c>
      <c r="F458" t="str">
        <f t="shared" si="55"/>
        <v>https://satepsanone.nesdis.noaa.gov/pub/FIRE/web/HMS/Smoke_Polygons/KML/2022/03/hms_smoke20220331.kml</v>
      </c>
      <c r="G458" s="29" t="str">
        <f t="shared" si="53"/>
        <v>Data</v>
      </c>
      <c r="H458" s="30" t="s">
        <v>37</v>
      </c>
    </row>
    <row r="459" spans="1:13" x14ac:dyDescent="0.25">
      <c r="A459" s="28">
        <f t="shared" si="54"/>
        <v>44652</v>
      </c>
      <c r="B459">
        <f t="shared" si="49"/>
        <v>2022</v>
      </c>
      <c r="C459" t="str">
        <f t="shared" si="50"/>
        <v>04</v>
      </c>
      <c r="D459" t="str">
        <f t="shared" si="51"/>
        <v>01</v>
      </c>
      <c r="E459" t="str">
        <f t="shared" si="52"/>
        <v>https://satepsanone.nesdis.noaa.gov/pub/FIRE/web/HMS/Smoke_Polygons/KML/2022/04/hms_smoke20220401.kml</v>
      </c>
      <c r="F459" t="str">
        <f t="shared" si="55"/>
        <v>https://satepsanone.nesdis.noaa.gov/pub/FIRE/web/HMS/Smoke_Polygons/KML/2022/04/hms_smoke20220401.kml</v>
      </c>
      <c r="G459" s="29" t="str">
        <f t="shared" si="53"/>
        <v>Data</v>
      </c>
      <c r="H459" s="30" t="s">
        <v>37</v>
      </c>
    </row>
    <row r="460" spans="1:13" x14ac:dyDescent="0.25">
      <c r="A460" s="28">
        <f t="shared" si="54"/>
        <v>44653</v>
      </c>
      <c r="B460">
        <f t="shared" si="49"/>
        <v>2022</v>
      </c>
      <c r="C460" t="str">
        <f t="shared" si="50"/>
        <v>04</v>
      </c>
      <c r="D460" t="str">
        <f t="shared" si="51"/>
        <v>02</v>
      </c>
      <c r="E460" t="str">
        <f t="shared" si="52"/>
        <v>https://satepsanone.nesdis.noaa.gov/pub/FIRE/web/HMS/Smoke_Polygons/KML/2022/04/hms_smoke20220402.kml</v>
      </c>
      <c r="F460" t="str">
        <f t="shared" si="55"/>
        <v>https://satepsanone.nesdis.noaa.gov/pub/FIRE/web/HMS/Smoke_Polygons/KML/2022/04/hms_smoke20220402.kml</v>
      </c>
      <c r="G460" s="29" t="str">
        <f t="shared" si="53"/>
        <v>Data</v>
      </c>
      <c r="H460" s="30" t="s">
        <v>38</v>
      </c>
      <c r="J460" s="31" t="s">
        <v>38</v>
      </c>
      <c r="K460" s="31" t="s">
        <v>38</v>
      </c>
      <c r="L460" s="31" t="s">
        <v>38</v>
      </c>
      <c r="M460" s="31" t="s">
        <v>38</v>
      </c>
    </row>
    <row r="461" spans="1:13" x14ac:dyDescent="0.25">
      <c r="A461" s="28">
        <f t="shared" si="54"/>
        <v>44654</v>
      </c>
      <c r="B461">
        <f t="shared" si="49"/>
        <v>2022</v>
      </c>
      <c r="C461" t="str">
        <f t="shared" si="50"/>
        <v>04</v>
      </c>
      <c r="D461" t="str">
        <f t="shared" si="51"/>
        <v>03</v>
      </c>
      <c r="E461" t="str">
        <f t="shared" si="52"/>
        <v>https://satepsanone.nesdis.noaa.gov/pub/FIRE/web/HMS/Smoke_Polygons/KML/2022/04/hms_smoke20220403.kml</v>
      </c>
      <c r="F461" t="str">
        <f t="shared" si="55"/>
        <v>https://satepsanone.nesdis.noaa.gov/pub/FIRE/web/HMS/Smoke_Polygons/KML/2022/04/hms_smoke20220403.kml</v>
      </c>
      <c r="G461" s="29" t="str">
        <f t="shared" si="53"/>
        <v>Data</v>
      </c>
      <c r="H461" s="30" t="s">
        <v>37</v>
      </c>
    </row>
    <row r="462" spans="1:13" x14ac:dyDescent="0.25">
      <c r="A462" s="28">
        <f t="shared" si="54"/>
        <v>44655</v>
      </c>
      <c r="B462">
        <f t="shared" si="49"/>
        <v>2022</v>
      </c>
      <c r="C462" t="str">
        <f t="shared" si="50"/>
        <v>04</v>
      </c>
      <c r="D462" t="str">
        <f t="shared" si="51"/>
        <v>04</v>
      </c>
      <c r="E462" t="str">
        <f t="shared" si="52"/>
        <v>https://satepsanone.nesdis.noaa.gov/pub/FIRE/web/HMS/Smoke_Polygons/KML/2022/04/hms_smoke20220404.kml</v>
      </c>
      <c r="F462" t="str">
        <f t="shared" si="55"/>
        <v>https://satepsanone.nesdis.noaa.gov/pub/FIRE/web/HMS/Smoke_Polygons/KML/2022/04/hms_smoke20220404.kml</v>
      </c>
      <c r="G462" s="29" t="str">
        <f t="shared" si="53"/>
        <v>Data</v>
      </c>
      <c r="H462" s="30" t="s">
        <v>38</v>
      </c>
      <c r="J462" s="31" t="s">
        <v>37</v>
      </c>
      <c r="K462" s="31" t="s">
        <v>38</v>
      </c>
      <c r="L462" s="31" t="s">
        <v>37</v>
      </c>
      <c r="M462" s="31" t="s">
        <v>37</v>
      </c>
    </row>
    <row r="463" spans="1:13" x14ac:dyDescent="0.25">
      <c r="A463" s="28">
        <f t="shared" si="54"/>
        <v>44656</v>
      </c>
      <c r="B463">
        <f t="shared" si="49"/>
        <v>2022</v>
      </c>
      <c r="C463" t="str">
        <f t="shared" si="50"/>
        <v>04</v>
      </c>
      <c r="D463" t="str">
        <f t="shared" si="51"/>
        <v>05</v>
      </c>
      <c r="E463" t="str">
        <f t="shared" si="52"/>
        <v>https://satepsanone.nesdis.noaa.gov/pub/FIRE/web/HMS/Smoke_Polygons/KML/2022/04/hms_smoke20220405.kml</v>
      </c>
      <c r="F463" t="str">
        <f t="shared" si="55"/>
        <v>https://satepsanone.nesdis.noaa.gov/pub/FIRE/web/HMS/Smoke_Polygons/KML/2022/04/hms_smoke20220405.kml</v>
      </c>
      <c r="G463" s="29" t="str">
        <f t="shared" si="53"/>
        <v>Data</v>
      </c>
      <c r="H463" s="30" t="s">
        <v>37</v>
      </c>
    </row>
    <row r="464" spans="1:13" x14ac:dyDescent="0.25">
      <c r="A464" s="28">
        <f t="shared" si="54"/>
        <v>44657</v>
      </c>
      <c r="B464">
        <f t="shared" si="49"/>
        <v>2022</v>
      </c>
      <c r="C464" t="str">
        <f t="shared" si="50"/>
        <v>04</v>
      </c>
      <c r="D464" t="str">
        <f t="shared" si="51"/>
        <v>06</v>
      </c>
      <c r="E464" t="str">
        <f t="shared" si="52"/>
        <v>https://satepsanone.nesdis.noaa.gov/pub/FIRE/web/HMS/Smoke_Polygons/KML/2022/04/hms_smoke20220406.kml</v>
      </c>
      <c r="F464" t="str">
        <f t="shared" si="55"/>
        <v>https://satepsanone.nesdis.noaa.gov/pub/FIRE/web/HMS/Smoke_Polygons/KML/2022/04/hms_smoke20220406.kml</v>
      </c>
      <c r="G464" s="29" t="str">
        <f t="shared" si="53"/>
        <v>Data</v>
      </c>
      <c r="H464" s="30" t="s">
        <v>37</v>
      </c>
    </row>
    <row r="465" spans="1:13" x14ac:dyDescent="0.25">
      <c r="A465" s="28">
        <f t="shared" si="54"/>
        <v>44658</v>
      </c>
      <c r="B465">
        <f t="shared" si="49"/>
        <v>2022</v>
      </c>
      <c r="C465" t="str">
        <f t="shared" si="50"/>
        <v>04</v>
      </c>
      <c r="D465" t="str">
        <f t="shared" si="51"/>
        <v>07</v>
      </c>
      <c r="E465" t="str">
        <f t="shared" si="52"/>
        <v>https://satepsanone.nesdis.noaa.gov/pub/FIRE/web/HMS/Smoke_Polygons/KML/2022/04/hms_smoke20220407.kml</v>
      </c>
      <c r="F465" t="str">
        <f t="shared" si="55"/>
        <v>https://satepsanone.nesdis.noaa.gov/pub/FIRE/web/HMS/Smoke_Polygons/KML/2022/04/hms_smoke20220407.kml</v>
      </c>
      <c r="G465" s="29" t="str">
        <f t="shared" si="53"/>
        <v>Data</v>
      </c>
      <c r="H465" s="30" t="s">
        <v>37</v>
      </c>
    </row>
    <row r="466" spans="1:13" x14ac:dyDescent="0.25">
      <c r="A466" s="28">
        <f t="shared" si="54"/>
        <v>44659</v>
      </c>
      <c r="B466">
        <f t="shared" si="49"/>
        <v>2022</v>
      </c>
      <c r="C466" t="str">
        <f t="shared" si="50"/>
        <v>04</v>
      </c>
      <c r="D466" t="str">
        <f t="shared" si="51"/>
        <v>08</v>
      </c>
      <c r="E466" t="str">
        <f t="shared" si="52"/>
        <v>https://satepsanone.nesdis.noaa.gov/pub/FIRE/web/HMS/Smoke_Polygons/KML/2022/04/hms_smoke20220408.kml</v>
      </c>
      <c r="F466" t="str">
        <f t="shared" si="55"/>
        <v>https://satepsanone.nesdis.noaa.gov/pub/FIRE/web/HMS/Smoke_Polygons/KML/2022/04/hms_smoke20220408.kml</v>
      </c>
      <c r="G466" s="29" t="str">
        <f t="shared" si="53"/>
        <v>Data</v>
      </c>
      <c r="H466" s="30" t="s">
        <v>37</v>
      </c>
    </row>
    <row r="467" spans="1:13" x14ac:dyDescent="0.25">
      <c r="A467" s="28">
        <f t="shared" si="54"/>
        <v>44660</v>
      </c>
      <c r="B467">
        <f t="shared" si="49"/>
        <v>2022</v>
      </c>
      <c r="C467" t="str">
        <f t="shared" si="50"/>
        <v>04</v>
      </c>
      <c r="D467" t="str">
        <f t="shared" si="51"/>
        <v>09</v>
      </c>
      <c r="E467" t="str">
        <f t="shared" si="52"/>
        <v>https://satepsanone.nesdis.noaa.gov/pub/FIRE/web/HMS/Smoke_Polygons/KML/2022/04/hms_smoke20220409.kml</v>
      </c>
      <c r="F467" t="str">
        <f t="shared" si="55"/>
        <v>https://satepsanone.nesdis.noaa.gov/pub/FIRE/web/HMS/Smoke_Polygons/KML/2022/04/hms_smoke20220409.kml</v>
      </c>
      <c r="G467" s="29" t="str">
        <f t="shared" si="53"/>
        <v>Data</v>
      </c>
      <c r="H467" s="30" t="s">
        <v>38</v>
      </c>
      <c r="J467" s="31" t="s">
        <v>37</v>
      </c>
      <c r="K467" s="31" t="s">
        <v>38</v>
      </c>
      <c r="L467" s="31" t="s">
        <v>37</v>
      </c>
      <c r="M467" s="31" t="s">
        <v>37</v>
      </c>
    </row>
    <row r="468" spans="1:13" x14ac:dyDescent="0.25">
      <c r="A468" s="28">
        <f t="shared" si="54"/>
        <v>44661</v>
      </c>
      <c r="B468">
        <f t="shared" si="49"/>
        <v>2022</v>
      </c>
      <c r="C468" t="str">
        <f t="shared" si="50"/>
        <v>04</v>
      </c>
      <c r="D468">
        <f t="shared" si="51"/>
        <v>10</v>
      </c>
      <c r="E468" t="str">
        <f t="shared" si="52"/>
        <v>https://satepsanone.nesdis.noaa.gov/pub/FIRE/web/HMS/Smoke_Polygons/KML/2022/04/hms_smoke20220410.kml</v>
      </c>
      <c r="F468" t="str">
        <f t="shared" si="55"/>
        <v>https://satepsanone.nesdis.noaa.gov/pub/FIRE/web/HMS/Smoke_Polygons/KML/2022/04/hms_smoke20220410.kml</v>
      </c>
      <c r="G468" s="29" t="str">
        <f t="shared" si="53"/>
        <v>Data</v>
      </c>
      <c r="H468" s="30" t="s">
        <v>38</v>
      </c>
      <c r="J468" s="31" t="s">
        <v>38</v>
      </c>
      <c r="K468" s="31" t="s">
        <v>38</v>
      </c>
      <c r="L468" s="31" t="s">
        <v>38</v>
      </c>
      <c r="M468" s="31" t="s">
        <v>38</v>
      </c>
    </row>
    <row r="469" spans="1:13" x14ac:dyDescent="0.25">
      <c r="A469" s="28">
        <f t="shared" si="54"/>
        <v>44662</v>
      </c>
      <c r="B469">
        <f t="shared" si="49"/>
        <v>2022</v>
      </c>
      <c r="C469" t="str">
        <f t="shared" si="50"/>
        <v>04</v>
      </c>
      <c r="D469">
        <f t="shared" si="51"/>
        <v>11</v>
      </c>
      <c r="E469" t="str">
        <f t="shared" si="52"/>
        <v>https://satepsanone.nesdis.noaa.gov/pub/FIRE/web/HMS/Smoke_Polygons/KML/2022/04/hms_smoke20220411.kml</v>
      </c>
      <c r="F469" t="str">
        <f t="shared" si="55"/>
        <v>https://satepsanone.nesdis.noaa.gov/pub/FIRE/web/HMS/Smoke_Polygons/KML/2022/04/hms_smoke20220411.kml</v>
      </c>
      <c r="G469" s="29" t="str">
        <f t="shared" si="53"/>
        <v>Data</v>
      </c>
      <c r="H469" s="30" t="s">
        <v>38</v>
      </c>
      <c r="J469" s="31" t="s">
        <v>38</v>
      </c>
      <c r="K469" s="31" t="s">
        <v>38</v>
      </c>
      <c r="L469" s="31" t="s">
        <v>38</v>
      </c>
      <c r="M469" s="31" t="s">
        <v>38</v>
      </c>
    </row>
    <row r="470" spans="1:13" x14ac:dyDescent="0.25">
      <c r="A470" s="28">
        <f t="shared" si="54"/>
        <v>44663</v>
      </c>
      <c r="B470">
        <f t="shared" si="49"/>
        <v>2022</v>
      </c>
      <c r="C470" t="str">
        <f t="shared" si="50"/>
        <v>04</v>
      </c>
      <c r="D470">
        <f t="shared" si="51"/>
        <v>12</v>
      </c>
      <c r="E470" t="str">
        <f t="shared" si="52"/>
        <v>https://satepsanone.nesdis.noaa.gov/pub/FIRE/web/HMS/Smoke_Polygons/KML/2022/04/hms_smoke20220412.kml</v>
      </c>
      <c r="F470" t="str">
        <f t="shared" si="55"/>
        <v>https://satepsanone.nesdis.noaa.gov/pub/FIRE/web/HMS/Smoke_Polygons/KML/2022/04/hms_smoke20220412.kml</v>
      </c>
      <c r="G470" s="29" t="str">
        <f t="shared" si="53"/>
        <v>Data</v>
      </c>
      <c r="H470" s="30" t="s">
        <v>38</v>
      </c>
      <c r="J470" s="31" t="s">
        <v>38</v>
      </c>
      <c r="K470" s="31" t="s">
        <v>38</v>
      </c>
      <c r="L470" s="31" t="s">
        <v>37</v>
      </c>
      <c r="M470" s="31" t="s">
        <v>38</v>
      </c>
    </row>
    <row r="471" spans="1:13" x14ac:dyDescent="0.25">
      <c r="A471" s="28">
        <f t="shared" si="54"/>
        <v>44664</v>
      </c>
      <c r="B471">
        <f t="shared" si="49"/>
        <v>2022</v>
      </c>
      <c r="C471" t="str">
        <f t="shared" si="50"/>
        <v>04</v>
      </c>
      <c r="D471">
        <f t="shared" si="51"/>
        <v>13</v>
      </c>
      <c r="E471" t="str">
        <f t="shared" si="52"/>
        <v>https://satepsanone.nesdis.noaa.gov/pub/FIRE/web/HMS/Smoke_Polygons/KML/2022/04/hms_smoke20220413.kml</v>
      </c>
      <c r="F471" t="str">
        <f t="shared" si="55"/>
        <v>https://satepsanone.nesdis.noaa.gov/pub/FIRE/web/HMS/Smoke_Polygons/KML/2022/04/hms_smoke20220413.kml</v>
      </c>
      <c r="G471" s="29" t="str">
        <f t="shared" si="53"/>
        <v>Data</v>
      </c>
      <c r="H471" s="30" t="s">
        <v>38</v>
      </c>
      <c r="J471" s="31" t="s">
        <v>37</v>
      </c>
      <c r="K471" s="31" t="s">
        <v>37</v>
      </c>
      <c r="L471" s="31" t="s">
        <v>37</v>
      </c>
      <c r="M471" s="31" t="s">
        <v>37</v>
      </c>
    </row>
    <row r="472" spans="1:13" x14ac:dyDescent="0.25">
      <c r="A472" s="28">
        <f t="shared" si="54"/>
        <v>44665</v>
      </c>
      <c r="B472">
        <f t="shared" si="49"/>
        <v>2022</v>
      </c>
      <c r="C472" t="str">
        <f t="shared" si="50"/>
        <v>04</v>
      </c>
      <c r="D472">
        <f t="shared" si="51"/>
        <v>14</v>
      </c>
      <c r="E472" t="str">
        <f t="shared" si="52"/>
        <v>https://satepsanone.nesdis.noaa.gov/pub/FIRE/web/HMS/Smoke_Polygons/KML/2022/04/hms_smoke20220414.kml</v>
      </c>
      <c r="F472" t="str">
        <f t="shared" si="55"/>
        <v>https://satepsanone.nesdis.noaa.gov/pub/FIRE/web/HMS/Smoke_Polygons/KML/2022/04/hms_smoke20220414.kml</v>
      </c>
      <c r="G472" s="29" t="str">
        <f t="shared" si="53"/>
        <v>Data</v>
      </c>
      <c r="H472" s="30" t="s">
        <v>38</v>
      </c>
      <c r="J472" s="31" t="s">
        <v>37</v>
      </c>
      <c r="K472" s="31" t="s">
        <v>38</v>
      </c>
      <c r="L472" s="31" t="s">
        <v>37</v>
      </c>
      <c r="M472" s="31" t="s">
        <v>37</v>
      </c>
    </row>
    <row r="473" spans="1:13" x14ac:dyDescent="0.25">
      <c r="A473" s="28">
        <f t="shared" si="54"/>
        <v>44666</v>
      </c>
      <c r="B473">
        <f t="shared" si="49"/>
        <v>2022</v>
      </c>
      <c r="C473" t="str">
        <f t="shared" si="50"/>
        <v>04</v>
      </c>
      <c r="D473">
        <f t="shared" si="51"/>
        <v>15</v>
      </c>
      <c r="E473" t="str">
        <f t="shared" si="52"/>
        <v>https://satepsanone.nesdis.noaa.gov/pub/FIRE/web/HMS/Smoke_Polygons/KML/2022/04/hms_smoke20220415.kml</v>
      </c>
      <c r="F473" t="str">
        <f t="shared" si="55"/>
        <v>https://satepsanone.nesdis.noaa.gov/pub/FIRE/web/HMS/Smoke_Polygons/KML/2022/04/hms_smoke20220415.kml</v>
      </c>
      <c r="G473" s="29" t="str">
        <f t="shared" si="53"/>
        <v>Data</v>
      </c>
      <c r="H473" s="30" t="s">
        <v>38</v>
      </c>
      <c r="J473" s="31" t="s">
        <v>38</v>
      </c>
      <c r="K473" s="31" t="s">
        <v>38</v>
      </c>
      <c r="L473" s="31" t="s">
        <v>38</v>
      </c>
      <c r="M473" s="31" t="s">
        <v>38</v>
      </c>
    </row>
    <row r="474" spans="1:13" x14ac:dyDescent="0.25">
      <c r="A474" s="28">
        <f t="shared" si="54"/>
        <v>44667</v>
      </c>
      <c r="B474">
        <f t="shared" si="49"/>
        <v>2022</v>
      </c>
      <c r="C474" t="str">
        <f t="shared" si="50"/>
        <v>04</v>
      </c>
      <c r="D474">
        <f t="shared" si="51"/>
        <v>16</v>
      </c>
      <c r="E474" t="str">
        <f t="shared" si="52"/>
        <v>https://satepsanone.nesdis.noaa.gov/pub/FIRE/web/HMS/Smoke_Polygons/KML/2022/04/hms_smoke20220416.kml</v>
      </c>
      <c r="F474" t="str">
        <f t="shared" si="55"/>
        <v>https://satepsanone.nesdis.noaa.gov/pub/FIRE/web/HMS/Smoke_Polygons/KML/2022/04/hms_smoke20220416.kml</v>
      </c>
      <c r="G474" s="29" t="str">
        <f t="shared" si="53"/>
        <v>Data</v>
      </c>
      <c r="H474" s="30" t="s">
        <v>38</v>
      </c>
      <c r="J474" s="31" t="s">
        <v>37</v>
      </c>
      <c r="K474" s="31" t="s">
        <v>37</v>
      </c>
      <c r="L474" s="31" t="s">
        <v>37</v>
      </c>
      <c r="M474" s="31" t="s">
        <v>37</v>
      </c>
    </row>
    <row r="475" spans="1:13" x14ac:dyDescent="0.25">
      <c r="A475" s="28">
        <f t="shared" si="54"/>
        <v>44668</v>
      </c>
      <c r="B475">
        <f t="shared" si="49"/>
        <v>2022</v>
      </c>
      <c r="C475" t="str">
        <f t="shared" si="50"/>
        <v>04</v>
      </c>
      <c r="D475">
        <f t="shared" si="51"/>
        <v>17</v>
      </c>
      <c r="E475" t="str">
        <f t="shared" si="52"/>
        <v>https://satepsanone.nesdis.noaa.gov/pub/FIRE/web/HMS/Smoke_Polygons/KML/2022/04/hms_smoke20220417.kml</v>
      </c>
      <c r="F475" t="str">
        <f t="shared" si="55"/>
        <v>https://satepsanone.nesdis.noaa.gov/pub/FIRE/web/HMS/Smoke_Polygons/KML/2022/04/hms_smoke20220417.kml</v>
      </c>
      <c r="G475" s="29" t="str">
        <f t="shared" si="53"/>
        <v>Data</v>
      </c>
      <c r="H475" s="30" t="s">
        <v>38</v>
      </c>
      <c r="J475" s="31" t="s">
        <v>38</v>
      </c>
      <c r="K475" s="31" t="s">
        <v>37</v>
      </c>
      <c r="L475" s="31" t="s">
        <v>38</v>
      </c>
      <c r="M475" s="31" t="s">
        <v>37</v>
      </c>
    </row>
    <row r="476" spans="1:13" x14ac:dyDescent="0.25">
      <c r="A476" s="28">
        <f t="shared" si="54"/>
        <v>44669</v>
      </c>
      <c r="B476">
        <f t="shared" si="49"/>
        <v>2022</v>
      </c>
      <c r="C476" t="str">
        <f t="shared" si="50"/>
        <v>04</v>
      </c>
      <c r="D476">
        <f t="shared" si="51"/>
        <v>18</v>
      </c>
      <c r="E476" t="str">
        <f t="shared" si="52"/>
        <v>https://satepsanone.nesdis.noaa.gov/pub/FIRE/web/HMS/Smoke_Polygons/KML/2022/04/hms_smoke20220418.kml</v>
      </c>
      <c r="F476" t="str">
        <f t="shared" si="55"/>
        <v>https://satepsanone.nesdis.noaa.gov/pub/FIRE/web/HMS/Smoke_Polygons/KML/2022/04/hms_smoke20220418.kml</v>
      </c>
      <c r="G476" s="29" t="str">
        <f t="shared" si="53"/>
        <v>Data</v>
      </c>
      <c r="H476" s="30" t="s">
        <v>38</v>
      </c>
      <c r="I476" t="s">
        <v>39</v>
      </c>
      <c r="J476" s="31" t="s">
        <v>37</v>
      </c>
      <c r="K476" s="31" t="s">
        <v>37</v>
      </c>
      <c r="L476" s="31" t="s">
        <v>37</v>
      </c>
      <c r="M476" s="31" t="s">
        <v>37</v>
      </c>
    </row>
    <row r="477" spans="1:13" x14ac:dyDescent="0.25">
      <c r="A477" s="28">
        <f t="shared" si="54"/>
        <v>44670</v>
      </c>
      <c r="B477">
        <f t="shared" si="49"/>
        <v>2022</v>
      </c>
      <c r="C477" t="str">
        <f t="shared" si="50"/>
        <v>04</v>
      </c>
      <c r="D477">
        <f t="shared" si="51"/>
        <v>19</v>
      </c>
      <c r="E477" t="str">
        <f t="shared" si="52"/>
        <v>https://satepsanone.nesdis.noaa.gov/pub/FIRE/web/HMS/Smoke_Polygons/KML/2022/04/hms_smoke20220419.kml</v>
      </c>
      <c r="F477" t="str">
        <f t="shared" si="55"/>
        <v>https://satepsanone.nesdis.noaa.gov/pub/FIRE/web/HMS/Smoke_Polygons/KML/2022/04/hms_smoke20220419.kml</v>
      </c>
      <c r="G477" s="29" t="str">
        <f t="shared" si="53"/>
        <v>Data</v>
      </c>
      <c r="H477" s="30" t="s">
        <v>38</v>
      </c>
      <c r="J477" s="31" t="s">
        <v>37</v>
      </c>
      <c r="K477" s="31" t="s">
        <v>37</v>
      </c>
      <c r="L477" s="31" t="s">
        <v>37</v>
      </c>
      <c r="M477" s="31" t="s">
        <v>37</v>
      </c>
    </row>
    <row r="478" spans="1:13" x14ac:dyDescent="0.25">
      <c r="A478" s="28">
        <f t="shared" si="54"/>
        <v>44671</v>
      </c>
      <c r="B478">
        <f t="shared" si="49"/>
        <v>2022</v>
      </c>
      <c r="C478" t="str">
        <f t="shared" si="50"/>
        <v>04</v>
      </c>
      <c r="D478">
        <f t="shared" si="51"/>
        <v>20</v>
      </c>
      <c r="E478" t="str">
        <f t="shared" si="52"/>
        <v>https://satepsanone.nesdis.noaa.gov/pub/FIRE/web/HMS/Smoke_Polygons/KML/2022/04/hms_smoke20220420.kml</v>
      </c>
      <c r="F478" t="str">
        <f t="shared" si="55"/>
        <v>https://satepsanone.nesdis.noaa.gov/pub/FIRE/web/HMS/Smoke_Polygons/KML/2022/04/hms_smoke20220420.kml</v>
      </c>
      <c r="G478" s="29" t="str">
        <f t="shared" si="53"/>
        <v>Data</v>
      </c>
      <c r="H478" s="30" t="s">
        <v>38</v>
      </c>
      <c r="J478" s="31" t="s">
        <v>37</v>
      </c>
      <c r="K478" s="31" t="s">
        <v>37</v>
      </c>
      <c r="L478" s="31" t="s">
        <v>37</v>
      </c>
      <c r="M478" s="31" t="s">
        <v>37</v>
      </c>
    </row>
    <row r="479" spans="1:13" x14ac:dyDescent="0.25">
      <c r="A479" s="28">
        <f t="shared" si="54"/>
        <v>44672</v>
      </c>
      <c r="B479">
        <f t="shared" si="49"/>
        <v>2022</v>
      </c>
      <c r="C479" t="str">
        <f t="shared" si="50"/>
        <v>04</v>
      </c>
      <c r="D479">
        <f t="shared" si="51"/>
        <v>21</v>
      </c>
      <c r="E479" t="str">
        <f t="shared" si="52"/>
        <v>https://satepsanone.nesdis.noaa.gov/pub/FIRE/web/HMS/Smoke_Polygons/KML/2022/04/hms_smoke20220421.kml</v>
      </c>
      <c r="F479" t="str">
        <f t="shared" si="55"/>
        <v>https://satepsanone.nesdis.noaa.gov/pub/FIRE/web/HMS/Smoke_Polygons/KML/2022/04/hms_smoke20220421.kml</v>
      </c>
      <c r="G479" s="29" t="str">
        <f t="shared" si="53"/>
        <v>Data</v>
      </c>
      <c r="H479" s="30" t="s">
        <v>38</v>
      </c>
      <c r="J479" s="31" t="s">
        <v>38</v>
      </c>
      <c r="K479" s="31" t="s">
        <v>38</v>
      </c>
      <c r="L479" s="31" t="s">
        <v>38</v>
      </c>
      <c r="M479" s="31" t="s">
        <v>38</v>
      </c>
    </row>
    <row r="480" spans="1:13" x14ac:dyDescent="0.25">
      <c r="A480" s="28">
        <f t="shared" si="54"/>
        <v>44673</v>
      </c>
      <c r="B480">
        <f t="shared" si="49"/>
        <v>2022</v>
      </c>
      <c r="C480" t="str">
        <f t="shared" si="50"/>
        <v>04</v>
      </c>
      <c r="D480">
        <f t="shared" si="51"/>
        <v>22</v>
      </c>
      <c r="E480" t="str">
        <f t="shared" si="52"/>
        <v>https://satepsanone.nesdis.noaa.gov/pub/FIRE/web/HMS/Smoke_Polygons/KML/2022/04/hms_smoke20220422.kml</v>
      </c>
      <c r="F480" t="str">
        <f t="shared" si="55"/>
        <v>https://satepsanone.nesdis.noaa.gov/pub/FIRE/web/HMS/Smoke_Polygons/KML/2022/04/hms_smoke20220422.kml</v>
      </c>
      <c r="G480" s="29" t="str">
        <f t="shared" si="53"/>
        <v>Data</v>
      </c>
      <c r="H480" s="30" t="s">
        <v>38</v>
      </c>
      <c r="J480" s="31" t="s">
        <v>37</v>
      </c>
      <c r="K480" s="31" t="s">
        <v>38</v>
      </c>
      <c r="L480" s="31" t="s">
        <v>37</v>
      </c>
      <c r="M480" s="31" t="s">
        <v>38</v>
      </c>
    </row>
    <row r="481" spans="1:13" x14ac:dyDescent="0.25">
      <c r="A481" s="28">
        <f t="shared" si="54"/>
        <v>44674</v>
      </c>
      <c r="B481">
        <f t="shared" si="49"/>
        <v>2022</v>
      </c>
      <c r="C481" t="str">
        <f t="shared" si="50"/>
        <v>04</v>
      </c>
      <c r="D481">
        <f t="shared" si="51"/>
        <v>23</v>
      </c>
      <c r="E481" t="str">
        <f t="shared" si="52"/>
        <v>https://satepsanone.nesdis.noaa.gov/pub/FIRE/web/HMS/Smoke_Polygons/KML/2022/04/hms_smoke20220423.kml</v>
      </c>
      <c r="F481" t="str">
        <f t="shared" si="55"/>
        <v>https://satepsanone.nesdis.noaa.gov/pub/FIRE/web/HMS/Smoke_Polygons/KML/2022/04/hms_smoke20220423.kml</v>
      </c>
      <c r="G481" s="29" t="str">
        <f t="shared" si="53"/>
        <v>Data</v>
      </c>
      <c r="H481" s="30" t="s">
        <v>38</v>
      </c>
      <c r="J481" s="31" t="s">
        <v>37</v>
      </c>
      <c r="K481" s="31" t="s">
        <v>38</v>
      </c>
      <c r="L481" s="31" t="s">
        <v>37</v>
      </c>
      <c r="M481" s="31" t="s">
        <v>37</v>
      </c>
    </row>
    <row r="482" spans="1:13" x14ac:dyDescent="0.25">
      <c r="A482" s="28">
        <f t="shared" si="54"/>
        <v>44675</v>
      </c>
      <c r="B482">
        <f t="shared" si="49"/>
        <v>2022</v>
      </c>
      <c r="C482" t="str">
        <f t="shared" si="50"/>
        <v>04</v>
      </c>
      <c r="D482">
        <f t="shared" si="51"/>
        <v>24</v>
      </c>
      <c r="E482" t="str">
        <f t="shared" si="52"/>
        <v>https://satepsanone.nesdis.noaa.gov/pub/FIRE/web/HMS/Smoke_Polygons/KML/2022/04/hms_smoke20220424.kml</v>
      </c>
      <c r="F482" t="str">
        <f t="shared" si="55"/>
        <v>https://satepsanone.nesdis.noaa.gov/pub/FIRE/web/HMS/Smoke_Polygons/KML/2022/04/hms_smoke20220424.kml</v>
      </c>
      <c r="G482" s="29" t="str">
        <f t="shared" si="53"/>
        <v>Data</v>
      </c>
      <c r="H482" s="30" t="s">
        <v>38</v>
      </c>
      <c r="J482" s="31" t="s">
        <v>38</v>
      </c>
      <c r="K482" s="31" t="s">
        <v>38</v>
      </c>
      <c r="L482" s="31" t="s">
        <v>37</v>
      </c>
      <c r="M482" s="31" t="s">
        <v>38</v>
      </c>
    </row>
    <row r="483" spans="1:13" x14ac:dyDescent="0.25">
      <c r="A483" s="28">
        <f t="shared" si="54"/>
        <v>44676</v>
      </c>
      <c r="B483">
        <f t="shared" si="49"/>
        <v>2022</v>
      </c>
      <c r="C483" t="str">
        <f t="shared" si="50"/>
        <v>04</v>
      </c>
      <c r="D483">
        <f t="shared" si="51"/>
        <v>25</v>
      </c>
      <c r="E483" t="str">
        <f t="shared" si="52"/>
        <v>https://satepsanone.nesdis.noaa.gov/pub/FIRE/web/HMS/Smoke_Polygons/KML/2022/04/hms_smoke20220425.kml</v>
      </c>
      <c r="F483" t="str">
        <f t="shared" si="55"/>
        <v>https://satepsanone.nesdis.noaa.gov/pub/FIRE/web/HMS/Smoke_Polygons/KML/2022/04/hms_smoke20220425.kml</v>
      </c>
      <c r="G483" s="29" t="str">
        <f t="shared" si="53"/>
        <v>Data</v>
      </c>
      <c r="H483" s="30" t="s">
        <v>38</v>
      </c>
      <c r="J483" s="31" t="s">
        <v>37</v>
      </c>
      <c r="K483" s="31" t="s">
        <v>37</v>
      </c>
      <c r="L483" s="31" t="s">
        <v>37</v>
      </c>
      <c r="M483" s="31" t="s">
        <v>37</v>
      </c>
    </row>
    <row r="484" spans="1:13" x14ac:dyDescent="0.25">
      <c r="A484" s="28">
        <f t="shared" si="54"/>
        <v>44677</v>
      </c>
      <c r="B484">
        <f t="shared" si="49"/>
        <v>2022</v>
      </c>
      <c r="C484" t="str">
        <f t="shared" si="50"/>
        <v>04</v>
      </c>
      <c r="D484">
        <f t="shared" si="51"/>
        <v>26</v>
      </c>
      <c r="E484" t="str">
        <f t="shared" si="52"/>
        <v>https://satepsanone.nesdis.noaa.gov/pub/FIRE/web/HMS/Smoke_Polygons/KML/2022/04/hms_smoke20220426.kml</v>
      </c>
      <c r="F484" t="str">
        <f t="shared" si="55"/>
        <v>https://satepsanone.nesdis.noaa.gov/pub/FIRE/web/HMS/Smoke_Polygons/KML/2022/04/hms_smoke20220426.kml</v>
      </c>
      <c r="G484" s="29" t="str">
        <f t="shared" si="53"/>
        <v>Data</v>
      </c>
      <c r="H484" s="30" t="s">
        <v>38</v>
      </c>
      <c r="J484" s="31" t="s">
        <v>38</v>
      </c>
      <c r="K484" s="31" t="s">
        <v>38</v>
      </c>
      <c r="L484" s="31" t="s">
        <v>38</v>
      </c>
      <c r="M484" s="31" t="s">
        <v>38</v>
      </c>
    </row>
    <row r="485" spans="1:13" x14ac:dyDescent="0.25">
      <c r="A485" s="28">
        <f t="shared" si="54"/>
        <v>44678</v>
      </c>
      <c r="B485">
        <f t="shared" si="49"/>
        <v>2022</v>
      </c>
      <c r="C485" t="str">
        <f t="shared" si="50"/>
        <v>04</v>
      </c>
      <c r="D485">
        <f t="shared" si="51"/>
        <v>27</v>
      </c>
      <c r="E485" t="str">
        <f t="shared" si="52"/>
        <v>https://satepsanone.nesdis.noaa.gov/pub/FIRE/web/HMS/Smoke_Polygons/KML/2022/04/hms_smoke20220427.kml</v>
      </c>
      <c r="F485" t="str">
        <f t="shared" si="55"/>
        <v>https://satepsanone.nesdis.noaa.gov/pub/FIRE/web/HMS/Smoke_Polygons/KML/2022/04/hms_smoke20220427.kml</v>
      </c>
      <c r="G485" s="29" t="str">
        <f t="shared" si="53"/>
        <v>Data</v>
      </c>
      <c r="H485" s="30" t="s">
        <v>38</v>
      </c>
      <c r="J485" s="31" t="s">
        <v>38</v>
      </c>
      <c r="K485" s="31" t="s">
        <v>38</v>
      </c>
      <c r="L485" s="31" t="s">
        <v>38</v>
      </c>
      <c r="M485" s="31" t="s">
        <v>38</v>
      </c>
    </row>
    <row r="486" spans="1:13" x14ac:dyDescent="0.25">
      <c r="A486" s="28">
        <f t="shared" si="54"/>
        <v>44679</v>
      </c>
      <c r="B486">
        <f t="shared" si="49"/>
        <v>2022</v>
      </c>
      <c r="C486" t="str">
        <f t="shared" si="50"/>
        <v>04</v>
      </c>
      <c r="D486">
        <f t="shared" si="51"/>
        <v>28</v>
      </c>
      <c r="E486" t="str">
        <f t="shared" si="52"/>
        <v>https://satepsanone.nesdis.noaa.gov/pub/FIRE/web/HMS/Smoke_Polygons/KML/2022/04/hms_smoke20220428.kml</v>
      </c>
      <c r="F486" t="str">
        <f t="shared" si="55"/>
        <v>https://satepsanone.nesdis.noaa.gov/pub/FIRE/web/HMS/Smoke_Polygons/KML/2022/04/hms_smoke20220428.kml</v>
      </c>
      <c r="G486" s="29" t="str">
        <f t="shared" si="53"/>
        <v>Data</v>
      </c>
      <c r="H486" s="30" t="s">
        <v>38</v>
      </c>
      <c r="J486" s="31" t="s">
        <v>38</v>
      </c>
      <c r="K486" s="31" t="s">
        <v>38</v>
      </c>
      <c r="L486" s="31" t="s">
        <v>38</v>
      </c>
      <c r="M486" s="31" t="s">
        <v>38</v>
      </c>
    </row>
    <row r="487" spans="1:13" x14ac:dyDescent="0.25">
      <c r="A487" s="28">
        <f t="shared" si="54"/>
        <v>44680</v>
      </c>
      <c r="B487">
        <f t="shared" si="49"/>
        <v>2022</v>
      </c>
      <c r="C487" t="str">
        <f t="shared" si="50"/>
        <v>04</v>
      </c>
      <c r="D487">
        <f t="shared" si="51"/>
        <v>29</v>
      </c>
      <c r="E487" t="str">
        <f t="shared" si="52"/>
        <v>https://satepsanone.nesdis.noaa.gov/pub/FIRE/web/HMS/Smoke_Polygons/KML/2022/04/hms_smoke20220429.kml</v>
      </c>
      <c r="F487" t="str">
        <f t="shared" si="55"/>
        <v>https://satepsanone.nesdis.noaa.gov/pub/FIRE/web/HMS/Smoke_Polygons/KML/2022/04/hms_smoke20220429.kml</v>
      </c>
      <c r="G487" s="29" t="str">
        <f t="shared" si="53"/>
        <v>Data</v>
      </c>
      <c r="H487" s="30" t="s">
        <v>38</v>
      </c>
      <c r="J487" s="31" t="s">
        <v>38</v>
      </c>
      <c r="K487" s="31" t="s">
        <v>38</v>
      </c>
      <c r="L487" s="31" t="s">
        <v>38</v>
      </c>
      <c r="M487" s="31" t="s">
        <v>38</v>
      </c>
    </row>
    <row r="488" spans="1:13" x14ac:dyDescent="0.25">
      <c r="A488" s="28">
        <f t="shared" si="54"/>
        <v>44681</v>
      </c>
      <c r="B488">
        <f t="shared" si="49"/>
        <v>2022</v>
      </c>
      <c r="C488" t="str">
        <f t="shared" si="50"/>
        <v>04</v>
      </c>
      <c r="D488">
        <f t="shared" si="51"/>
        <v>30</v>
      </c>
      <c r="E488" t="str">
        <f t="shared" si="52"/>
        <v>https://satepsanone.nesdis.noaa.gov/pub/FIRE/web/HMS/Smoke_Polygons/KML/2022/04/hms_smoke20220430.kml</v>
      </c>
      <c r="F488" t="str">
        <f t="shared" si="55"/>
        <v>https://satepsanone.nesdis.noaa.gov/pub/FIRE/web/HMS/Smoke_Polygons/KML/2022/04/hms_smoke20220430.kml</v>
      </c>
      <c r="G488" s="29" t="str">
        <f t="shared" si="53"/>
        <v>Data</v>
      </c>
      <c r="H488" s="30" t="s">
        <v>37</v>
      </c>
    </row>
    <row r="489" spans="1:13" x14ac:dyDescent="0.25">
      <c r="A489" s="28">
        <f t="shared" si="54"/>
        <v>44682</v>
      </c>
      <c r="B489">
        <f t="shared" si="49"/>
        <v>2022</v>
      </c>
      <c r="C489" t="str">
        <f t="shared" si="50"/>
        <v>05</v>
      </c>
      <c r="D489" t="str">
        <f t="shared" si="51"/>
        <v>01</v>
      </c>
      <c r="E489" t="str">
        <f t="shared" si="52"/>
        <v>https://satepsanone.nesdis.noaa.gov/pub/FIRE/web/HMS/Smoke_Polygons/KML/2022/05/hms_smoke20220501.kml</v>
      </c>
      <c r="F489" t="str">
        <f t="shared" si="55"/>
        <v>https://satepsanone.nesdis.noaa.gov/pub/FIRE/web/HMS/Smoke_Polygons/KML/2022/05/hms_smoke20220501.kml</v>
      </c>
      <c r="G489" s="29" t="str">
        <f t="shared" si="53"/>
        <v>Data</v>
      </c>
      <c r="H489" s="30" t="s">
        <v>38</v>
      </c>
      <c r="J489" s="31" t="s">
        <v>37</v>
      </c>
      <c r="K489" s="31" t="s">
        <v>37</v>
      </c>
      <c r="L489" s="31" t="s">
        <v>37</v>
      </c>
      <c r="M489" s="31" t="s">
        <v>37</v>
      </c>
    </row>
    <row r="490" spans="1:13" x14ac:dyDescent="0.25">
      <c r="A490" s="28">
        <f t="shared" si="54"/>
        <v>44683</v>
      </c>
      <c r="B490">
        <f t="shared" si="49"/>
        <v>2022</v>
      </c>
      <c r="C490" t="str">
        <f t="shared" si="50"/>
        <v>05</v>
      </c>
      <c r="D490" t="str">
        <f t="shared" si="51"/>
        <v>02</v>
      </c>
      <c r="E490" t="str">
        <f t="shared" si="52"/>
        <v>https://satepsanone.nesdis.noaa.gov/pub/FIRE/web/HMS/Smoke_Polygons/KML/2022/05/hms_smoke20220502.kml</v>
      </c>
      <c r="F490" t="str">
        <f t="shared" si="55"/>
        <v>https://satepsanone.nesdis.noaa.gov/pub/FIRE/web/HMS/Smoke_Polygons/KML/2022/05/hms_smoke20220502.kml</v>
      </c>
      <c r="G490" s="29" t="str">
        <f t="shared" si="53"/>
        <v>Data</v>
      </c>
      <c r="H490" s="30" t="s">
        <v>37</v>
      </c>
    </row>
    <row r="491" spans="1:13" x14ac:dyDescent="0.25">
      <c r="A491" s="28">
        <f t="shared" si="54"/>
        <v>44684</v>
      </c>
      <c r="B491">
        <f t="shared" si="49"/>
        <v>2022</v>
      </c>
      <c r="C491" t="str">
        <f t="shared" si="50"/>
        <v>05</v>
      </c>
      <c r="D491" t="str">
        <f t="shared" si="51"/>
        <v>03</v>
      </c>
      <c r="E491" t="str">
        <f t="shared" si="52"/>
        <v>https://satepsanone.nesdis.noaa.gov/pub/FIRE/web/HMS/Smoke_Polygons/KML/2022/05/hms_smoke20220503.kml</v>
      </c>
      <c r="F491" t="str">
        <f t="shared" si="55"/>
        <v>https://satepsanone.nesdis.noaa.gov/pub/FIRE/web/HMS/Smoke_Polygons/KML/2022/05/hms_smoke20220503.kml</v>
      </c>
      <c r="G491" s="29" t="str">
        <f t="shared" si="53"/>
        <v>Data</v>
      </c>
      <c r="H491" s="30" t="s">
        <v>37</v>
      </c>
    </row>
    <row r="492" spans="1:13" x14ac:dyDescent="0.25">
      <c r="A492" s="28">
        <f t="shared" si="54"/>
        <v>44685</v>
      </c>
      <c r="B492">
        <f t="shared" si="49"/>
        <v>2022</v>
      </c>
      <c r="C492" t="str">
        <f t="shared" si="50"/>
        <v>05</v>
      </c>
      <c r="D492" t="str">
        <f t="shared" si="51"/>
        <v>04</v>
      </c>
      <c r="E492" t="str">
        <f t="shared" si="52"/>
        <v>https://satepsanone.nesdis.noaa.gov/pub/FIRE/web/HMS/Smoke_Polygons/KML/2022/05/hms_smoke20220504.kml</v>
      </c>
      <c r="F492" t="str">
        <f t="shared" si="55"/>
        <v>https://satepsanone.nesdis.noaa.gov/pub/FIRE/web/HMS/Smoke_Polygons/KML/2022/05/hms_smoke20220504.kml</v>
      </c>
      <c r="G492" s="29" t="str">
        <f t="shared" si="53"/>
        <v>Data</v>
      </c>
      <c r="H492" s="30" t="s">
        <v>38</v>
      </c>
      <c r="J492" s="31" t="s">
        <v>38</v>
      </c>
      <c r="K492" s="31" t="s">
        <v>37</v>
      </c>
      <c r="L492" s="31" t="s">
        <v>37</v>
      </c>
      <c r="M492" s="31" t="s">
        <v>37</v>
      </c>
    </row>
    <row r="493" spans="1:13" x14ac:dyDescent="0.25">
      <c r="A493" s="28">
        <f t="shared" si="54"/>
        <v>44686</v>
      </c>
      <c r="B493">
        <f t="shared" si="49"/>
        <v>2022</v>
      </c>
      <c r="C493" t="str">
        <f t="shared" si="50"/>
        <v>05</v>
      </c>
      <c r="D493" t="str">
        <f t="shared" si="51"/>
        <v>05</v>
      </c>
      <c r="E493" t="str">
        <f t="shared" si="52"/>
        <v>https://satepsanone.nesdis.noaa.gov/pub/FIRE/web/HMS/Smoke_Polygons/KML/2022/05/hms_smoke20220505.kml</v>
      </c>
      <c r="F493" t="str">
        <f t="shared" si="55"/>
        <v>https://satepsanone.nesdis.noaa.gov/pub/FIRE/web/HMS/Smoke_Polygons/KML/2022/05/hms_smoke20220505.kml</v>
      </c>
      <c r="G493" s="29" t="str">
        <f t="shared" si="53"/>
        <v>Data</v>
      </c>
      <c r="H493" s="30" t="s">
        <v>37</v>
      </c>
    </row>
    <row r="494" spans="1:13" x14ac:dyDescent="0.25">
      <c r="A494" s="28">
        <f t="shared" si="54"/>
        <v>44687</v>
      </c>
      <c r="B494">
        <f t="shared" si="49"/>
        <v>2022</v>
      </c>
      <c r="C494" t="str">
        <f t="shared" si="50"/>
        <v>05</v>
      </c>
      <c r="D494" t="str">
        <f t="shared" si="51"/>
        <v>06</v>
      </c>
      <c r="E494" t="str">
        <f t="shared" si="52"/>
        <v>https://satepsanone.nesdis.noaa.gov/pub/FIRE/web/HMS/Smoke_Polygons/KML/2022/05/hms_smoke20220506.kml</v>
      </c>
      <c r="F494" t="str">
        <f t="shared" si="55"/>
        <v>https://satepsanone.nesdis.noaa.gov/pub/FIRE/web/HMS/Smoke_Polygons/KML/2022/05/hms_smoke20220506.kml</v>
      </c>
      <c r="G494" s="29" t="str">
        <f t="shared" si="53"/>
        <v>Data</v>
      </c>
      <c r="H494" s="30" t="s">
        <v>38</v>
      </c>
      <c r="J494" s="31" t="s">
        <v>37</v>
      </c>
      <c r="K494" s="31" t="s">
        <v>37</v>
      </c>
      <c r="L494" s="31" t="s">
        <v>37</v>
      </c>
      <c r="M494" s="31" t="s">
        <v>37</v>
      </c>
    </row>
    <row r="495" spans="1:13" x14ac:dyDescent="0.25">
      <c r="A495" s="28">
        <f t="shared" si="54"/>
        <v>44688</v>
      </c>
      <c r="B495">
        <f t="shared" si="49"/>
        <v>2022</v>
      </c>
      <c r="C495" t="str">
        <f t="shared" si="50"/>
        <v>05</v>
      </c>
      <c r="D495" t="str">
        <f t="shared" si="51"/>
        <v>07</v>
      </c>
      <c r="E495" t="str">
        <f t="shared" si="52"/>
        <v>https://satepsanone.nesdis.noaa.gov/pub/FIRE/web/HMS/Smoke_Polygons/KML/2022/05/hms_smoke20220507.kml</v>
      </c>
      <c r="F495" t="str">
        <f t="shared" si="55"/>
        <v>https://satepsanone.nesdis.noaa.gov/pub/FIRE/web/HMS/Smoke_Polygons/KML/2022/05/hms_smoke20220507.kml</v>
      </c>
      <c r="G495" s="29" t="str">
        <f t="shared" si="53"/>
        <v>Data</v>
      </c>
      <c r="H495" s="30" t="s">
        <v>38</v>
      </c>
      <c r="I495" t="s">
        <v>39</v>
      </c>
      <c r="J495" s="31" t="s">
        <v>37</v>
      </c>
      <c r="K495" s="31" t="s">
        <v>37</v>
      </c>
      <c r="L495" s="31" t="s">
        <v>37</v>
      </c>
      <c r="M495" s="31" t="s">
        <v>37</v>
      </c>
    </row>
    <row r="496" spans="1:13" x14ac:dyDescent="0.25">
      <c r="A496" s="28">
        <f t="shared" si="54"/>
        <v>44689</v>
      </c>
      <c r="B496">
        <f t="shared" si="49"/>
        <v>2022</v>
      </c>
      <c r="C496" t="str">
        <f t="shared" si="50"/>
        <v>05</v>
      </c>
      <c r="D496" t="str">
        <f t="shared" si="51"/>
        <v>08</v>
      </c>
      <c r="E496" t="str">
        <f t="shared" si="52"/>
        <v>https://satepsanone.nesdis.noaa.gov/pub/FIRE/web/HMS/Smoke_Polygons/KML/2022/05/hms_smoke20220508.kml</v>
      </c>
      <c r="F496" t="str">
        <f t="shared" si="55"/>
        <v>https://satepsanone.nesdis.noaa.gov/pub/FIRE/web/HMS/Smoke_Polygons/KML/2022/05/hms_smoke20220508.kml</v>
      </c>
      <c r="G496" s="29" t="str">
        <f t="shared" si="53"/>
        <v>Data</v>
      </c>
      <c r="H496" s="30" t="s">
        <v>38</v>
      </c>
      <c r="J496" s="31" t="s">
        <v>38</v>
      </c>
      <c r="K496" s="31" t="s">
        <v>38</v>
      </c>
      <c r="L496" s="31" t="s">
        <v>38</v>
      </c>
      <c r="M496" s="31" t="s">
        <v>38</v>
      </c>
    </row>
    <row r="497" spans="1:13" x14ac:dyDescent="0.25">
      <c r="A497" s="28">
        <f t="shared" si="54"/>
        <v>44690</v>
      </c>
      <c r="B497">
        <f t="shared" si="49"/>
        <v>2022</v>
      </c>
      <c r="C497" t="str">
        <f t="shared" si="50"/>
        <v>05</v>
      </c>
      <c r="D497" t="str">
        <f t="shared" si="51"/>
        <v>09</v>
      </c>
      <c r="E497" t="str">
        <f t="shared" si="52"/>
        <v>https://satepsanone.nesdis.noaa.gov/pub/FIRE/web/HMS/Smoke_Polygons/KML/2022/05/hms_smoke20220509.kml</v>
      </c>
      <c r="F497" t="str">
        <f t="shared" si="55"/>
        <v>https://satepsanone.nesdis.noaa.gov/pub/FIRE/web/HMS/Smoke_Polygons/KML/2022/05/hms_smoke20220509.kml</v>
      </c>
      <c r="G497" s="29" t="str">
        <f t="shared" si="53"/>
        <v>Data</v>
      </c>
      <c r="H497" s="30" t="s">
        <v>38</v>
      </c>
      <c r="J497" s="31" t="s">
        <v>38</v>
      </c>
      <c r="K497" s="31" t="s">
        <v>38</v>
      </c>
      <c r="L497" s="31" t="s">
        <v>38</v>
      </c>
      <c r="M497" s="31" t="s">
        <v>38</v>
      </c>
    </row>
    <row r="498" spans="1:13" x14ac:dyDescent="0.25">
      <c r="A498" s="28">
        <f t="shared" si="54"/>
        <v>44691</v>
      </c>
      <c r="B498">
        <f t="shared" si="49"/>
        <v>2022</v>
      </c>
      <c r="C498" t="str">
        <f t="shared" si="50"/>
        <v>05</v>
      </c>
      <c r="D498">
        <f t="shared" si="51"/>
        <v>10</v>
      </c>
      <c r="E498" t="str">
        <f t="shared" si="52"/>
        <v>https://satepsanone.nesdis.noaa.gov/pub/FIRE/web/HMS/Smoke_Polygons/KML/2022/05/hms_smoke20220510.kml</v>
      </c>
      <c r="F498" t="str">
        <f t="shared" si="55"/>
        <v>https://satepsanone.nesdis.noaa.gov/pub/FIRE/web/HMS/Smoke_Polygons/KML/2022/05/hms_smoke20220510.kml</v>
      </c>
      <c r="G498" s="29" t="str">
        <f t="shared" si="53"/>
        <v>Data</v>
      </c>
      <c r="H498" s="30" t="s">
        <v>38</v>
      </c>
      <c r="J498" s="31" t="s">
        <v>38</v>
      </c>
      <c r="K498" s="31" t="s">
        <v>38</v>
      </c>
      <c r="L498" s="31" t="s">
        <v>38</v>
      </c>
      <c r="M498" s="31" t="s">
        <v>38</v>
      </c>
    </row>
    <row r="499" spans="1:13" x14ac:dyDescent="0.25">
      <c r="A499" s="28">
        <f t="shared" si="54"/>
        <v>44692</v>
      </c>
      <c r="B499">
        <f t="shared" si="49"/>
        <v>2022</v>
      </c>
      <c r="C499" t="str">
        <f t="shared" si="50"/>
        <v>05</v>
      </c>
      <c r="D499">
        <f t="shared" si="51"/>
        <v>11</v>
      </c>
      <c r="E499" t="str">
        <f t="shared" si="52"/>
        <v>https://satepsanone.nesdis.noaa.gov/pub/FIRE/web/HMS/Smoke_Polygons/KML/2022/05/hms_smoke20220511.kml</v>
      </c>
      <c r="F499" t="str">
        <f t="shared" si="55"/>
        <v>https://satepsanone.nesdis.noaa.gov/pub/FIRE/web/HMS/Smoke_Polygons/KML/2022/05/hms_smoke20220511.kml</v>
      </c>
      <c r="G499" s="29" t="str">
        <f>HYPERLINK(F499,"Data")</f>
        <v>Data</v>
      </c>
      <c r="H499" s="30" t="s">
        <v>38</v>
      </c>
      <c r="J499" s="31" t="s">
        <v>38</v>
      </c>
      <c r="K499" s="31" t="s">
        <v>38</v>
      </c>
      <c r="L499" s="31" t="s">
        <v>38</v>
      </c>
      <c r="M499" s="31" t="s">
        <v>38</v>
      </c>
    </row>
    <row r="500" spans="1:13" x14ac:dyDescent="0.25">
      <c r="A500" s="28">
        <f t="shared" si="54"/>
        <v>44693</v>
      </c>
      <c r="B500">
        <f t="shared" si="49"/>
        <v>2022</v>
      </c>
      <c r="C500" t="str">
        <f t="shared" si="50"/>
        <v>05</v>
      </c>
      <c r="D500">
        <f t="shared" si="51"/>
        <v>12</v>
      </c>
      <c r="E500" t="str">
        <f t="shared" si="52"/>
        <v>https://satepsanone.nesdis.noaa.gov/pub/FIRE/web/HMS/Smoke_Polygons/KML/2022/05/hms_smoke20220512.kml</v>
      </c>
      <c r="F500" t="str">
        <f t="shared" si="55"/>
        <v>https://satepsanone.nesdis.noaa.gov/pub/FIRE/web/HMS/Smoke_Polygons/KML/2022/05/hms_smoke20220512.kml</v>
      </c>
      <c r="G500" s="29" t="str">
        <f t="shared" si="53"/>
        <v>Data</v>
      </c>
      <c r="H500" s="30" t="s">
        <v>38</v>
      </c>
      <c r="J500" s="31" t="s">
        <v>38</v>
      </c>
      <c r="K500" s="31" t="s">
        <v>38</v>
      </c>
      <c r="L500" s="31" t="s">
        <v>38</v>
      </c>
      <c r="M500" s="31" t="s">
        <v>38</v>
      </c>
    </row>
    <row r="501" spans="1:13" x14ac:dyDescent="0.25">
      <c r="A501" s="28">
        <f t="shared" si="54"/>
        <v>44694</v>
      </c>
      <c r="B501">
        <f t="shared" si="49"/>
        <v>2022</v>
      </c>
      <c r="C501" t="str">
        <f t="shared" si="50"/>
        <v>05</v>
      </c>
      <c r="D501">
        <f t="shared" si="51"/>
        <v>13</v>
      </c>
      <c r="E501" t="str">
        <f t="shared" si="52"/>
        <v>https://satepsanone.nesdis.noaa.gov/pub/FIRE/web/HMS/Smoke_Polygons/KML/2022/05/hms_smoke20220513.kml</v>
      </c>
      <c r="F501" t="str">
        <f t="shared" si="55"/>
        <v>https://satepsanone.nesdis.noaa.gov/pub/FIRE/web/HMS/Smoke_Polygons/KML/2022/05/hms_smoke20220513.kml</v>
      </c>
      <c r="G501" s="29" t="str">
        <f t="shared" si="53"/>
        <v>Data</v>
      </c>
      <c r="H501" s="30" t="s">
        <v>38</v>
      </c>
      <c r="J501" s="31" t="s">
        <v>38</v>
      </c>
      <c r="K501" s="31" t="s">
        <v>38</v>
      </c>
      <c r="L501" s="31" t="s">
        <v>38</v>
      </c>
      <c r="M501" s="31" t="s">
        <v>38</v>
      </c>
    </row>
    <row r="502" spans="1:13" x14ac:dyDescent="0.25">
      <c r="A502" s="28">
        <f t="shared" si="54"/>
        <v>44695</v>
      </c>
      <c r="B502">
        <f t="shared" si="49"/>
        <v>2022</v>
      </c>
      <c r="C502" t="str">
        <f t="shared" si="50"/>
        <v>05</v>
      </c>
      <c r="D502">
        <f t="shared" si="51"/>
        <v>14</v>
      </c>
      <c r="E502" t="str">
        <f t="shared" si="52"/>
        <v>https://satepsanone.nesdis.noaa.gov/pub/FIRE/web/HMS/Smoke_Polygons/KML/2022/05/hms_smoke20220514.kml</v>
      </c>
      <c r="F502" t="str">
        <f t="shared" si="55"/>
        <v>https://satepsanone.nesdis.noaa.gov/pub/FIRE/web/HMS/Smoke_Polygons/KML/2022/05/hms_smoke20220514.kml</v>
      </c>
      <c r="G502" s="29" t="str">
        <f t="shared" si="53"/>
        <v>Data</v>
      </c>
      <c r="H502" s="30" t="s">
        <v>38</v>
      </c>
      <c r="J502" s="31" t="s">
        <v>37</v>
      </c>
      <c r="K502" s="31" t="s">
        <v>37</v>
      </c>
      <c r="L502" s="31" t="s">
        <v>38</v>
      </c>
      <c r="M502" s="31" t="s">
        <v>38</v>
      </c>
    </row>
    <row r="503" spans="1:13" x14ac:dyDescent="0.25">
      <c r="A503" s="28">
        <f t="shared" si="54"/>
        <v>44696</v>
      </c>
      <c r="B503">
        <f t="shared" si="49"/>
        <v>2022</v>
      </c>
      <c r="C503" t="str">
        <f t="shared" si="50"/>
        <v>05</v>
      </c>
      <c r="D503">
        <f t="shared" si="51"/>
        <v>15</v>
      </c>
      <c r="E503" t="str">
        <f t="shared" si="52"/>
        <v>https://satepsanone.nesdis.noaa.gov/pub/FIRE/web/HMS/Smoke_Polygons/KML/2022/05/hms_smoke20220515.kml</v>
      </c>
      <c r="F503" t="str">
        <f t="shared" si="55"/>
        <v>https://satepsanone.nesdis.noaa.gov/pub/FIRE/web/HMS/Smoke_Polygons/KML/2022/05/hms_smoke20220515.kml</v>
      </c>
      <c r="G503" s="29" t="str">
        <f t="shared" si="53"/>
        <v>Data</v>
      </c>
      <c r="H503" s="30" t="s">
        <v>37</v>
      </c>
    </row>
    <row r="504" spans="1:13" x14ac:dyDescent="0.25">
      <c r="A504" s="28">
        <f t="shared" si="54"/>
        <v>44697</v>
      </c>
      <c r="B504">
        <f t="shared" si="49"/>
        <v>2022</v>
      </c>
      <c r="C504" t="str">
        <f t="shared" si="50"/>
        <v>05</v>
      </c>
      <c r="D504">
        <f t="shared" si="51"/>
        <v>16</v>
      </c>
      <c r="E504" t="str">
        <f t="shared" si="52"/>
        <v>https://satepsanone.nesdis.noaa.gov/pub/FIRE/web/HMS/Smoke_Polygons/KML/2022/05/hms_smoke20220516.kml</v>
      </c>
      <c r="F504" t="str">
        <f t="shared" si="55"/>
        <v>https://satepsanone.nesdis.noaa.gov/pub/FIRE/web/HMS/Smoke_Polygons/KML/2022/05/hms_smoke20220516.kml</v>
      </c>
      <c r="G504" s="29" t="str">
        <f t="shared" si="53"/>
        <v>Data</v>
      </c>
      <c r="H504" s="30" t="s">
        <v>38</v>
      </c>
      <c r="J504" s="31" t="s">
        <v>38</v>
      </c>
      <c r="K504" s="31" t="s">
        <v>38</v>
      </c>
      <c r="L504" s="31" t="s">
        <v>38</v>
      </c>
      <c r="M504" s="31" t="s">
        <v>38</v>
      </c>
    </row>
    <row r="505" spans="1:13" x14ac:dyDescent="0.25">
      <c r="A505" s="28">
        <f t="shared" si="54"/>
        <v>44698</v>
      </c>
      <c r="B505">
        <f t="shared" si="49"/>
        <v>2022</v>
      </c>
      <c r="C505" t="str">
        <f t="shared" si="50"/>
        <v>05</v>
      </c>
      <c r="D505">
        <f t="shared" si="51"/>
        <v>17</v>
      </c>
      <c r="E505" t="str">
        <f t="shared" si="52"/>
        <v>https://satepsanone.nesdis.noaa.gov/pub/FIRE/web/HMS/Smoke_Polygons/KML/2022/05/hms_smoke20220517.kml</v>
      </c>
      <c r="F505" t="str">
        <f t="shared" si="55"/>
        <v>https://satepsanone.nesdis.noaa.gov/pub/FIRE/web/HMS/Smoke_Polygons/KML/2022/05/hms_smoke20220517.kml</v>
      </c>
      <c r="G505" s="29" t="str">
        <f t="shared" si="53"/>
        <v>Data</v>
      </c>
      <c r="H505" s="30" t="s">
        <v>38</v>
      </c>
      <c r="J505" s="31" t="s">
        <v>38</v>
      </c>
      <c r="K505" s="31" t="s">
        <v>38</v>
      </c>
      <c r="L505" s="31" t="s">
        <v>38</v>
      </c>
      <c r="M505" s="31" t="s">
        <v>38</v>
      </c>
    </row>
    <row r="506" spans="1:13" x14ac:dyDescent="0.25">
      <c r="A506" s="28">
        <f t="shared" si="54"/>
        <v>44699</v>
      </c>
      <c r="B506">
        <f t="shared" si="49"/>
        <v>2022</v>
      </c>
      <c r="C506" t="str">
        <f t="shared" si="50"/>
        <v>05</v>
      </c>
      <c r="D506">
        <f t="shared" si="51"/>
        <v>18</v>
      </c>
      <c r="E506" t="str">
        <f t="shared" si="52"/>
        <v>https://satepsanone.nesdis.noaa.gov/pub/FIRE/web/HMS/Smoke_Polygons/KML/2022/05/hms_smoke20220518.kml</v>
      </c>
      <c r="F506" t="str">
        <f t="shared" si="55"/>
        <v>https://satepsanone.nesdis.noaa.gov/pub/FIRE/web/HMS/Smoke_Polygons/KML/2022/05/hms_smoke20220518.kml</v>
      </c>
      <c r="G506" s="29" t="str">
        <f t="shared" si="53"/>
        <v>Data</v>
      </c>
      <c r="H506" s="30" t="s">
        <v>38</v>
      </c>
      <c r="J506" s="31" t="s">
        <v>38</v>
      </c>
      <c r="K506" s="31" t="s">
        <v>38</v>
      </c>
      <c r="L506" s="31" t="s">
        <v>38</v>
      </c>
      <c r="M506" s="31" t="s">
        <v>38</v>
      </c>
    </row>
    <row r="507" spans="1:13" x14ac:dyDescent="0.25">
      <c r="A507" s="28">
        <f t="shared" si="54"/>
        <v>44700</v>
      </c>
      <c r="B507">
        <f t="shared" si="49"/>
        <v>2022</v>
      </c>
      <c r="C507" t="str">
        <f t="shared" si="50"/>
        <v>05</v>
      </c>
      <c r="D507">
        <f t="shared" si="51"/>
        <v>19</v>
      </c>
      <c r="E507" t="str">
        <f t="shared" si="52"/>
        <v>https://satepsanone.nesdis.noaa.gov/pub/FIRE/web/HMS/Smoke_Polygons/KML/2022/05/hms_smoke20220519.kml</v>
      </c>
      <c r="F507" t="str">
        <f t="shared" si="55"/>
        <v>https://satepsanone.nesdis.noaa.gov/pub/FIRE/web/HMS/Smoke_Polygons/KML/2022/05/hms_smoke20220519.kml</v>
      </c>
      <c r="G507" s="29" t="str">
        <f t="shared" si="53"/>
        <v>Data</v>
      </c>
      <c r="H507" s="30" t="s">
        <v>38</v>
      </c>
      <c r="J507" s="31" t="s">
        <v>38</v>
      </c>
      <c r="K507" s="31" t="s">
        <v>38</v>
      </c>
      <c r="L507" s="31" t="s">
        <v>38</v>
      </c>
      <c r="M507" s="31" t="s">
        <v>38</v>
      </c>
    </row>
    <row r="508" spans="1:13" x14ac:dyDescent="0.25">
      <c r="A508" s="28">
        <f t="shared" si="54"/>
        <v>44701</v>
      </c>
      <c r="B508">
        <f t="shared" si="49"/>
        <v>2022</v>
      </c>
      <c r="C508" t="str">
        <f t="shared" si="50"/>
        <v>05</v>
      </c>
      <c r="D508">
        <f t="shared" si="51"/>
        <v>20</v>
      </c>
      <c r="E508" t="str">
        <f t="shared" si="52"/>
        <v>https://satepsanone.nesdis.noaa.gov/pub/FIRE/web/HMS/Smoke_Polygons/KML/2022/05/hms_smoke20220520.kml</v>
      </c>
      <c r="F508" t="str">
        <f t="shared" si="55"/>
        <v>https://satepsanone.nesdis.noaa.gov/pub/FIRE/web/HMS/Smoke_Polygons/KML/2022/05/hms_smoke20220520.kml</v>
      </c>
      <c r="G508" s="29" t="str">
        <f t="shared" si="53"/>
        <v>Data</v>
      </c>
      <c r="H508" s="30" t="s">
        <v>38</v>
      </c>
      <c r="J508" s="31" t="s">
        <v>38</v>
      </c>
      <c r="K508" s="31" t="s">
        <v>38</v>
      </c>
      <c r="L508" s="31" t="s">
        <v>38</v>
      </c>
      <c r="M508" s="31" t="s">
        <v>38</v>
      </c>
    </row>
    <row r="509" spans="1:13" x14ac:dyDescent="0.25">
      <c r="A509" s="28">
        <f t="shared" si="54"/>
        <v>44702</v>
      </c>
      <c r="B509">
        <f t="shared" si="49"/>
        <v>2022</v>
      </c>
      <c r="C509" t="str">
        <f t="shared" si="50"/>
        <v>05</v>
      </c>
      <c r="D509">
        <f t="shared" si="51"/>
        <v>21</v>
      </c>
      <c r="E509" t="str">
        <f t="shared" si="52"/>
        <v>https://satepsanone.nesdis.noaa.gov/pub/FIRE/web/HMS/Smoke_Polygons/KML/2022/05/hms_smoke20220521.kml</v>
      </c>
      <c r="F509" t="str">
        <f t="shared" si="55"/>
        <v>https://satepsanone.nesdis.noaa.gov/pub/FIRE/web/HMS/Smoke_Polygons/KML/2022/05/hms_smoke20220521.kml</v>
      </c>
      <c r="G509" s="29" t="str">
        <f t="shared" si="53"/>
        <v>Data</v>
      </c>
      <c r="H509" s="30" t="s">
        <v>38</v>
      </c>
      <c r="J509" s="31" t="s">
        <v>37</v>
      </c>
      <c r="K509" s="31" t="s">
        <v>37</v>
      </c>
      <c r="L509" s="31" t="s">
        <v>38</v>
      </c>
      <c r="M509" s="31" t="s">
        <v>38</v>
      </c>
    </row>
    <row r="510" spans="1:13" x14ac:dyDescent="0.25">
      <c r="A510" s="28">
        <f t="shared" si="54"/>
        <v>44703</v>
      </c>
      <c r="B510">
        <f t="shared" si="49"/>
        <v>2022</v>
      </c>
      <c r="C510" t="str">
        <f t="shared" si="50"/>
        <v>05</v>
      </c>
      <c r="D510">
        <f t="shared" si="51"/>
        <v>22</v>
      </c>
      <c r="E510" t="str">
        <f t="shared" si="52"/>
        <v>https://satepsanone.nesdis.noaa.gov/pub/FIRE/web/HMS/Smoke_Polygons/KML/2022/05/hms_smoke20220522.kml</v>
      </c>
      <c r="F510" t="str">
        <f t="shared" si="55"/>
        <v>https://satepsanone.nesdis.noaa.gov/pub/FIRE/web/HMS/Smoke_Polygons/KML/2022/05/hms_smoke20220522.kml</v>
      </c>
      <c r="G510" s="29" t="str">
        <f t="shared" si="53"/>
        <v>Data</v>
      </c>
      <c r="H510" s="30" t="s">
        <v>37</v>
      </c>
    </row>
    <row r="511" spans="1:13" x14ac:dyDescent="0.25">
      <c r="A511" s="28">
        <f t="shared" si="54"/>
        <v>44704</v>
      </c>
      <c r="B511">
        <f t="shared" si="49"/>
        <v>2022</v>
      </c>
      <c r="C511" t="str">
        <f t="shared" si="50"/>
        <v>05</v>
      </c>
      <c r="D511">
        <f t="shared" si="51"/>
        <v>23</v>
      </c>
      <c r="E511" t="str">
        <f t="shared" si="52"/>
        <v>https://satepsanone.nesdis.noaa.gov/pub/FIRE/web/HMS/Smoke_Polygons/KML/2022/05/hms_smoke20220523.kml</v>
      </c>
      <c r="F511" t="str">
        <f t="shared" si="55"/>
        <v>https://satepsanone.nesdis.noaa.gov/pub/FIRE/web/HMS/Smoke_Polygons/KML/2022/05/hms_smoke20220523.kml</v>
      </c>
      <c r="G511" s="29" t="str">
        <f t="shared" si="53"/>
        <v>Data</v>
      </c>
      <c r="H511" s="30" t="s">
        <v>37</v>
      </c>
    </row>
    <row r="512" spans="1:13" x14ac:dyDescent="0.25">
      <c r="A512" s="28">
        <f t="shared" si="54"/>
        <v>44705</v>
      </c>
      <c r="B512">
        <f t="shared" si="49"/>
        <v>2022</v>
      </c>
      <c r="C512" t="str">
        <f t="shared" si="50"/>
        <v>05</v>
      </c>
      <c r="D512">
        <f t="shared" si="51"/>
        <v>24</v>
      </c>
      <c r="E512" t="str">
        <f t="shared" si="52"/>
        <v>https://satepsanone.nesdis.noaa.gov/pub/FIRE/web/HMS/Smoke_Polygons/KML/2022/05/hms_smoke20220524.kml</v>
      </c>
      <c r="F512" t="str">
        <f t="shared" si="55"/>
        <v>https://satepsanone.nesdis.noaa.gov/pub/FIRE/web/HMS/Smoke_Polygons/KML/2022/05/hms_smoke20220524.kml</v>
      </c>
      <c r="G512" s="29" t="str">
        <f t="shared" si="53"/>
        <v>Data</v>
      </c>
      <c r="H512" s="30" t="s">
        <v>37</v>
      </c>
    </row>
    <row r="513" spans="1:13" x14ac:dyDescent="0.25">
      <c r="A513" s="28">
        <f t="shared" si="54"/>
        <v>44706</v>
      </c>
      <c r="B513">
        <f t="shared" si="49"/>
        <v>2022</v>
      </c>
      <c r="C513" t="str">
        <f t="shared" si="50"/>
        <v>05</v>
      </c>
      <c r="D513">
        <f t="shared" si="51"/>
        <v>25</v>
      </c>
      <c r="E513" t="str">
        <f t="shared" si="52"/>
        <v>https://satepsanone.nesdis.noaa.gov/pub/FIRE/web/HMS/Smoke_Polygons/KML/2022/05/hms_smoke20220525.kml</v>
      </c>
      <c r="F513" t="str">
        <f t="shared" si="55"/>
        <v>https://satepsanone.nesdis.noaa.gov/pub/FIRE/web/HMS/Smoke_Polygons/KML/2022/05/hms_smoke20220525.kml</v>
      </c>
      <c r="G513" s="29" t="str">
        <f t="shared" si="53"/>
        <v>Data</v>
      </c>
      <c r="H513" s="30" t="s">
        <v>37</v>
      </c>
    </row>
    <row r="514" spans="1:13" x14ac:dyDescent="0.25">
      <c r="A514" s="28">
        <f t="shared" si="54"/>
        <v>44707</v>
      </c>
      <c r="B514">
        <f t="shared" si="49"/>
        <v>2022</v>
      </c>
      <c r="C514" t="str">
        <f t="shared" si="50"/>
        <v>05</v>
      </c>
      <c r="D514">
        <f t="shared" si="51"/>
        <v>26</v>
      </c>
      <c r="E514" t="str">
        <f t="shared" si="52"/>
        <v>https://satepsanone.nesdis.noaa.gov/pub/FIRE/web/HMS/Smoke_Polygons/KML/2022/05/hms_smoke20220526.kml</v>
      </c>
      <c r="F514" t="str">
        <f t="shared" si="55"/>
        <v>https://satepsanone.nesdis.noaa.gov/pub/FIRE/web/HMS/Smoke_Polygons/KML/2022/05/hms_smoke20220526.kml</v>
      </c>
      <c r="G514" s="29" t="str">
        <f t="shared" si="53"/>
        <v>Data</v>
      </c>
      <c r="H514" s="30" t="s">
        <v>38</v>
      </c>
      <c r="I514" t="s">
        <v>39</v>
      </c>
      <c r="J514" s="31" t="s">
        <v>37</v>
      </c>
      <c r="K514" s="31" t="s">
        <v>37</v>
      </c>
      <c r="L514" s="31" t="s">
        <v>37</v>
      </c>
      <c r="M514" s="31" t="s">
        <v>37</v>
      </c>
    </row>
    <row r="515" spans="1:13" x14ac:dyDescent="0.25">
      <c r="A515" s="28">
        <f t="shared" si="54"/>
        <v>44708</v>
      </c>
      <c r="B515">
        <f t="shared" si="49"/>
        <v>2022</v>
      </c>
      <c r="C515" t="str">
        <f t="shared" si="50"/>
        <v>05</v>
      </c>
      <c r="D515">
        <f t="shared" si="51"/>
        <v>27</v>
      </c>
      <c r="E515" t="str">
        <f t="shared" si="52"/>
        <v>https://satepsanone.nesdis.noaa.gov/pub/FIRE/web/HMS/Smoke_Polygons/KML/2022/05/hms_smoke20220527.kml</v>
      </c>
      <c r="F515" t="str">
        <f t="shared" si="55"/>
        <v>https://satepsanone.nesdis.noaa.gov/pub/FIRE/web/HMS/Smoke_Polygons/KML/2022/05/hms_smoke20220527.kml</v>
      </c>
      <c r="G515" s="29" t="str">
        <f t="shared" si="53"/>
        <v>Data</v>
      </c>
      <c r="H515" s="30" t="s">
        <v>38</v>
      </c>
      <c r="J515" s="31" t="s">
        <v>37</v>
      </c>
      <c r="K515" s="31" t="s">
        <v>38</v>
      </c>
      <c r="L515" s="31" t="s">
        <v>37</v>
      </c>
      <c r="M515" s="31" t="s">
        <v>37</v>
      </c>
    </row>
    <row r="516" spans="1:13" x14ac:dyDescent="0.25">
      <c r="A516" s="28">
        <f t="shared" si="54"/>
        <v>44709</v>
      </c>
      <c r="B516">
        <f t="shared" ref="B516:B579" si="56">YEAR(A516)</f>
        <v>2022</v>
      </c>
      <c r="C516" t="str">
        <f t="shared" ref="C516:C579" si="57">IF(MONTH(A516)&lt;10,"0"&amp;MONTH(A516),MONTH(A516))</f>
        <v>05</v>
      </c>
      <c r="D516">
        <f t="shared" ref="D516:D579" si="58">IF(DAY(A516)&lt;10,"0"&amp;DAY(A516),DAY(A516))</f>
        <v>28</v>
      </c>
      <c r="E516" t="str">
        <f t="shared" ref="E516:E579" si="59">"https://satepsanone.nesdis.noaa.gov/pub/FIRE/web/HMS/Smoke_Polygons/KML/"&amp;B516&amp;"/"&amp;C516&amp;"/"&amp;"hms_smoke"&amp;B516&amp;C516&amp;D516&amp;".kml"</f>
        <v>https://satepsanone.nesdis.noaa.gov/pub/FIRE/web/HMS/Smoke_Polygons/KML/2022/05/hms_smoke20220528.kml</v>
      </c>
      <c r="F516" t="str">
        <f t="shared" si="55"/>
        <v>https://satepsanone.nesdis.noaa.gov/pub/FIRE/web/HMS/Smoke_Polygons/KML/2022/05/hms_smoke20220528.kml</v>
      </c>
      <c r="G516" s="29" t="str">
        <f t="shared" ref="G516:G579" si="60">HYPERLINK(F516,"Data")</f>
        <v>Data</v>
      </c>
      <c r="H516" s="30" t="s">
        <v>38</v>
      </c>
      <c r="J516" s="31" t="s">
        <v>38</v>
      </c>
      <c r="K516" s="31" t="s">
        <v>38</v>
      </c>
      <c r="L516" s="31" t="s">
        <v>37</v>
      </c>
      <c r="M516" s="31" t="s">
        <v>38</v>
      </c>
    </row>
    <row r="517" spans="1:13" x14ac:dyDescent="0.25">
      <c r="A517" s="28">
        <f t="shared" ref="A517:A580" si="61">A516+1</f>
        <v>44710</v>
      </c>
      <c r="B517">
        <f t="shared" si="56"/>
        <v>2022</v>
      </c>
      <c r="C517" t="str">
        <f t="shared" si="57"/>
        <v>05</v>
      </c>
      <c r="D517">
        <f t="shared" si="58"/>
        <v>29</v>
      </c>
      <c r="E517" t="str">
        <f t="shared" si="59"/>
        <v>https://satepsanone.nesdis.noaa.gov/pub/FIRE/web/HMS/Smoke_Polygons/KML/2022/05/hms_smoke20220529.kml</v>
      </c>
      <c r="F517" t="str">
        <f t="shared" ref="F517:F580" si="62">E517</f>
        <v>https://satepsanone.nesdis.noaa.gov/pub/FIRE/web/HMS/Smoke_Polygons/KML/2022/05/hms_smoke20220529.kml</v>
      </c>
      <c r="G517" s="29" t="str">
        <f t="shared" si="60"/>
        <v>Data</v>
      </c>
      <c r="H517" s="30" t="s">
        <v>38</v>
      </c>
      <c r="J517" s="31" t="s">
        <v>38</v>
      </c>
      <c r="K517" s="31" t="s">
        <v>38</v>
      </c>
      <c r="L517" s="31" t="s">
        <v>38</v>
      </c>
      <c r="M517" s="31" t="s">
        <v>38</v>
      </c>
    </row>
    <row r="518" spans="1:13" x14ac:dyDescent="0.25">
      <c r="A518" s="28">
        <f t="shared" si="61"/>
        <v>44711</v>
      </c>
      <c r="B518">
        <f t="shared" si="56"/>
        <v>2022</v>
      </c>
      <c r="C518" t="str">
        <f t="shared" si="57"/>
        <v>05</v>
      </c>
      <c r="D518">
        <f t="shared" si="58"/>
        <v>30</v>
      </c>
      <c r="E518" t="str">
        <f t="shared" si="59"/>
        <v>https://satepsanone.nesdis.noaa.gov/pub/FIRE/web/HMS/Smoke_Polygons/KML/2022/05/hms_smoke20220530.kml</v>
      </c>
      <c r="F518" t="str">
        <f t="shared" si="62"/>
        <v>https://satepsanone.nesdis.noaa.gov/pub/FIRE/web/HMS/Smoke_Polygons/KML/2022/05/hms_smoke20220530.kml</v>
      </c>
      <c r="G518" s="29" t="str">
        <f t="shared" si="60"/>
        <v>Data</v>
      </c>
      <c r="H518" s="30" t="s">
        <v>38</v>
      </c>
      <c r="J518" s="31" t="s">
        <v>38</v>
      </c>
      <c r="K518" s="31" t="s">
        <v>38</v>
      </c>
      <c r="L518" s="31" t="s">
        <v>38</v>
      </c>
      <c r="M518" s="31" t="s">
        <v>38</v>
      </c>
    </row>
    <row r="519" spans="1:13" x14ac:dyDescent="0.25">
      <c r="A519" s="28">
        <f t="shared" si="61"/>
        <v>44712</v>
      </c>
      <c r="B519">
        <f t="shared" si="56"/>
        <v>2022</v>
      </c>
      <c r="C519" t="str">
        <f t="shared" si="57"/>
        <v>05</v>
      </c>
      <c r="D519">
        <f t="shared" si="58"/>
        <v>31</v>
      </c>
      <c r="E519" t="str">
        <f t="shared" si="59"/>
        <v>https://satepsanone.nesdis.noaa.gov/pub/FIRE/web/HMS/Smoke_Polygons/KML/2022/05/hms_smoke20220531.kml</v>
      </c>
      <c r="F519" t="str">
        <f t="shared" si="62"/>
        <v>https://satepsanone.nesdis.noaa.gov/pub/FIRE/web/HMS/Smoke_Polygons/KML/2022/05/hms_smoke20220531.kml</v>
      </c>
      <c r="G519" s="29" t="str">
        <f t="shared" si="60"/>
        <v>Data</v>
      </c>
      <c r="H519" s="30" t="s">
        <v>37</v>
      </c>
    </row>
    <row r="520" spans="1:13" x14ac:dyDescent="0.25">
      <c r="A520" s="28">
        <f t="shared" si="61"/>
        <v>44713</v>
      </c>
      <c r="B520">
        <f t="shared" si="56"/>
        <v>2022</v>
      </c>
      <c r="C520" t="str">
        <f t="shared" si="57"/>
        <v>06</v>
      </c>
      <c r="D520" t="str">
        <f t="shared" si="58"/>
        <v>01</v>
      </c>
      <c r="E520" t="str">
        <f t="shared" si="59"/>
        <v>https://satepsanone.nesdis.noaa.gov/pub/FIRE/web/HMS/Smoke_Polygons/KML/2022/06/hms_smoke20220601.kml</v>
      </c>
      <c r="F520" t="str">
        <f t="shared" si="62"/>
        <v>https://satepsanone.nesdis.noaa.gov/pub/FIRE/web/HMS/Smoke_Polygons/KML/2022/06/hms_smoke20220601.kml</v>
      </c>
      <c r="G520" s="29" t="str">
        <f t="shared" si="60"/>
        <v>Data</v>
      </c>
      <c r="H520" s="30" t="s">
        <v>38</v>
      </c>
      <c r="J520" s="31" t="s">
        <v>38</v>
      </c>
      <c r="K520" s="31" t="s">
        <v>38</v>
      </c>
      <c r="L520" s="31" t="s">
        <v>38</v>
      </c>
      <c r="M520" s="31" t="s">
        <v>38</v>
      </c>
    </row>
    <row r="521" spans="1:13" x14ac:dyDescent="0.25">
      <c r="A521" s="28">
        <f t="shared" si="61"/>
        <v>44714</v>
      </c>
      <c r="B521">
        <f t="shared" si="56"/>
        <v>2022</v>
      </c>
      <c r="C521" t="str">
        <f t="shared" si="57"/>
        <v>06</v>
      </c>
      <c r="D521" t="str">
        <f t="shared" si="58"/>
        <v>02</v>
      </c>
      <c r="E521" t="str">
        <f t="shared" si="59"/>
        <v>https://satepsanone.nesdis.noaa.gov/pub/FIRE/web/HMS/Smoke_Polygons/KML/2022/06/hms_smoke20220602.kml</v>
      </c>
      <c r="F521" t="str">
        <f t="shared" si="62"/>
        <v>https://satepsanone.nesdis.noaa.gov/pub/FIRE/web/HMS/Smoke_Polygons/KML/2022/06/hms_smoke20220602.kml</v>
      </c>
      <c r="G521" s="29" t="str">
        <f t="shared" si="60"/>
        <v>Data</v>
      </c>
      <c r="H521" s="30" t="s">
        <v>37</v>
      </c>
    </row>
    <row r="522" spans="1:13" x14ac:dyDescent="0.25">
      <c r="A522" s="28">
        <f t="shared" si="61"/>
        <v>44715</v>
      </c>
      <c r="B522">
        <f t="shared" si="56"/>
        <v>2022</v>
      </c>
      <c r="C522" t="str">
        <f t="shared" si="57"/>
        <v>06</v>
      </c>
      <c r="D522" t="str">
        <f t="shared" si="58"/>
        <v>03</v>
      </c>
      <c r="E522" t="str">
        <f t="shared" si="59"/>
        <v>https://satepsanone.nesdis.noaa.gov/pub/FIRE/web/HMS/Smoke_Polygons/KML/2022/06/hms_smoke20220603.kml</v>
      </c>
      <c r="F522" t="str">
        <f t="shared" si="62"/>
        <v>https://satepsanone.nesdis.noaa.gov/pub/FIRE/web/HMS/Smoke_Polygons/KML/2022/06/hms_smoke20220603.kml</v>
      </c>
      <c r="G522" s="29" t="str">
        <f t="shared" si="60"/>
        <v>Data</v>
      </c>
      <c r="H522" s="30" t="s">
        <v>37</v>
      </c>
    </row>
    <row r="523" spans="1:13" x14ac:dyDescent="0.25">
      <c r="A523" s="28">
        <f t="shared" si="61"/>
        <v>44716</v>
      </c>
      <c r="B523">
        <f t="shared" si="56"/>
        <v>2022</v>
      </c>
      <c r="C523" t="str">
        <f t="shared" si="57"/>
        <v>06</v>
      </c>
      <c r="D523" t="str">
        <f t="shared" si="58"/>
        <v>04</v>
      </c>
      <c r="E523" t="str">
        <f t="shared" si="59"/>
        <v>https://satepsanone.nesdis.noaa.gov/pub/FIRE/web/HMS/Smoke_Polygons/KML/2022/06/hms_smoke20220604.kml</v>
      </c>
      <c r="F523" t="str">
        <f t="shared" si="62"/>
        <v>https://satepsanone.nesdis.noaa.gov/pub/FIRE/web/HMS/Smoke_Polygons/KML/2022/06/hms_smoke20220604.kml</v>
      </c>
      <c r="G523" s="29" t="str">
        <f t="shared" si="60"/>
        <v>Data</v>
      </c>
      <c r="H523" s="30" t="s">
        <v>37</v>
      </c>
    </row>
    <row r="524" spans="1:13" x14ac:dyDescent="0.25">
      <c r="A524" s="28">
        <f t="shared" si="61"/>
        <v>44717</v>
      </c>
      <c r="B524">
        <f t="shared" si="56"/>
        <v>2022</v>
      </c>
      <c r="C524" t="str">
        <f t="shared" si="57"/>
        <v>06</v>
      </c>
      <c r="D524" t="str">
        <f t="shared" si="58"/>
        <v>05</v>
      </c>
      <c r="E524" t="str">
        <f t="shared" si="59"/>
        <v>https://satepsanone.nesdis.noaa.gov/pub/FIRE/web/HMS/Smoke_Polygons/KML/2022/06/hms_smoke20220605.kml</v>
      </c>
      <c r="F524" t="str">
        <f t="shared" si="62"/>
        <v>https://satepsanone.nesdis.noaa.gov/pub/FIRE/web/HMS/Smoke_Polygons/KML/2022/06/hms_smoke20220605.kml</v>
      </c>
      <c r="G524" s="29" t="str">
        <f t="shared" si="60"/>
        <v>Data</v>
      </c>
      <c r="H524" s="30" t="s">
        <v>37</v>
      </c>
    </row>
    <row r="525" spans="1:13" x14ac:dyDescent="0.25">
      <c r="A525" s="28">
        <f t="shared" si="61"/>
        <v>44718</v>
      </c>
      <c r="B525">
        <f t="shared" si="56"/>
        <v>2022</v>
      </c>
      <c r="C525" t="str">
        <f t="shared" si="57"/>
        <v>06</v>
      </c>
      <c r="D525" t="str">
        <f t="shared" si="58"/>
        <v>06</v>
      </c>
      <c r="E525" t="str">
        <f t="shared" si="59"/>
        <v>https://satepsanone.nesdis.noaa.gov/pub/FIRE/web/HMS/Smoke_Polygons/KML/2022/06/hms_smoke20220606.kml</v>
      </c>
      <c r="F525" t="str">
        <f t="shared" si="62"/>
        <v>https://satepsanone.nesdis.noaa.gov/pub/FIRE/web/HMS/Smoke_Polygons/KML/2022/06/hms_smoke20220606.kml</v>
      </c>
      <c r="G525" s="29" t="str">
        <f t="shared" si="60"/>
        <v>Data</v>
      </c>
      <c r="H525" s="30" t="s">
        <v>38</v>
      </c>
      <c r="J525" s="31" t="s">
        <v>38</v>
      </c>
      <c r="K525" s="31" t="s">
        <v>38</v>
      </c>
      <c r="L525" s="31" t="s">
        <v>38</v>
      </c>
      <c r="M525" s="31" t="s">
        <v>38</v>
      </c>
    </row>
    <row r="526" spans="1:13" x14ac:dyDescent="0.25">
      <c r="A526" s="28">
        <f t="shared" si="61"/>
        <v>44719</v>
      </c>
      <c r="B526">
        <f t="shared" si="56"/>
        <v>2022</v>
      </c>
      <c r="C526" t="str">
        <f t="shared" si="57"/>
        <v>06</v>
      </c>
      <c r="D526" t="str">
        <f t="shared" si="58"/>
        <v>07</v>
      </c>
      <c r="E526" t="str">
        <f t="shared" si="59"/>
        <v>https://satepsanone.nesdis.noaa.gov/pub/FIRE/web/HMS/Smoke_Polygons/KML/2022/06/hms_smoke20220607.kml</v>
      </c>
      <c r="F526" t="str">
        <f t="shared" si="62"/>
        <v>https://satepsanone.nesdis.noaa.gov/pub/FIRE/web/HMS/Smoke_Polygons/KML/2022/06/hms_smoke20220607.kml</v>
      </c>
      <c r="G526" s="29" t="str">
        <f t="shared" si="60"/>
        <v>Data</v>
      </c>
      <c r="H526" s="30" t="s">
        <v>37</v>
      </c>
    </row>
    <row r="527" spans="1:13" x14ac:dyDescent="0.25">
      <c r="A527" s="28">
        <f t="shared" si="61"/>
        <v>44720</v>
      </c>
      <c r="B527">
        <f t="shared" si="56"/>
        <v>2022</v>
      </c>
      <c r="C527" t="str">
        <f t="shared" si="57"/>
        <v>06</v>
      </c>
      <c r="D527" t="str">
        <f t="shared" si="58"/>
        <v>08</v>
      </c>
      <c r="E527" t="str">
        <f t="shared" si="59"/>
        <v>https://satepsanone.nesdis.noaa.gov/pub/FIRE/web/HMS/Smoke_Polygons/KML/2022/06/hms_smoke20220608.kml</v>
      </c>
      <c r="F527" t="str">
        <f t="shared" si="62"/>
        <v>https://satepsanone.nesdis.noaa.gov/pub/FIRE/web/HMS/Smoke_Polygons/KML/2022/06/hms_smoke20220608.kml</v>
      </c>
      <c r="G527" s="29" t="str">
        <f t="shared" si="60"/>
        <v>Data</v>
      </c>
      <c r="H527" s="30" t="s">
        <v>38</v>
      </c>
      <c r="J527" s="31" t="s">
        <v>37</v>
      </c>
      <c r="K527" s="31" t="s">
        <v>38</v>
      </c>
      <c r="L527" s="31" t="s">
        <v>37</v>
      </c>
      <c r="M527" s="31" t="s">
        <v>37</v>
      </c>
    </row>
    <row r="528" spans="1:13" x14ac:dyDescent="0.25">
      <c r="A528" s="28">
        <f t="shared" si="61"/>
        <v>44721</v>
      </c>
      <c r="B528">
        <f t="shared" si="56"/>
        <v>2022</v>
      </c>
      <c r="C528" t="str">
        <f t="shared" si="57"/>
        <v>06</v>
      </c>
      <c r="D528" t="str">
        <f t="shared" si="58"/>
        <v>09</v>
      </c>
      <c r="E528" t="str">
        <f t="shared" si="59"/>
        <v>https://satepsanone.nesdis.noaa.gov/pub/FIRE/web/HMS/Smoke_Polygons/KML/2022/06/hms_smoke20220609.kml</v>
      </c>
      <c r="F528" t="str">
        <f t="shared" si="62"/>
        <v>https://satepsanone.nesdis.noaa.gov/pub/FIRE/web/HMS/Smoke_Polygons/KML/2022/06/hms_smoke20220609.kml</v>
      </c>
      <c r="G528" s="29" t="str">
        <f t="shared" si="60"/>
        <v>Data</v>
      </c>
      <c r="H528" s="30" t="s">
        <v>37</v>
      </c>
    </row>
    <row r="529" spans="1:13" x14ac:dyDescent="0.25">
      <c r="A529" s="28">
        <f t="shared" si="61"/>
        <v>44722</v>
      </c>
      <c r="B529">
        <f t="shared" si="56"/>
        <v>2022</v>
      </c>
      <c r="C529" t="str">
        <f t="shared" si="57"/>
        <v>06</v>
      </c>
      <c r="D529">
        <f t="shared" si="58"/>
        <v>10</v>
      </c>
      <c r="E529" t="str">
        <f t="shared" si="59"/>
        <v>https://satepsanone.nesdis.noaa.gov/pub/FIRE/web/HMS/Smoke_Polygons/KML/2022/06/hms_smoke20220610.kml</v>
      </c>
      <c r="F529" t="str">
        <f t="shared" si="62"/>
        <v>https://satepsanone.nesdis.noaa.gov/pub/FIRE/web/HMS/Smoke_Polygons/KML/2022/06/hms_smoke20220610.kml</v>
      </c>
      <c r="G529" s="29" t="str">
        <f t="shared" si="60"/>
        <v>Data</v>
      </c>
      <c r="H529" s="30" t="s">
        <v>38</v>
      </c>
      <c r="J529" s="31" t="s">
        <v>37</v>
      </c>
      <c r="K529" s="31" t="s">
        <v>37</v>
      </c>
      <c r="L529" s="31" t="s">
        <v>37</v>
      </c>
      <c r="M529" s="31" t="s">
        <v>37</v>
      </c>
    </row>
    <row r="530" spans="1:13" x14ac:dyDescent="0.25">
      <c r="A530" s="28">
        <f t="shared" si="61"/>
        <v>44723</v>
      </c>
      <c r="B530">
        <f t="shared" si="56"/>
        <v>2022</v>
      </c>
      <c r="C530" t="str">
        <f t="shared" si="57"/>
        <v>06</v>
      </c>
      <c r="D530">
        <f t="shared" si="58"/>
        <v>11</v>
      </c>
      <c r="E530" t="str">
        <f t="shared" si="59"/>
        <v>https://satepsanone.nesdis.noaa.gov/pub/FIRE/web/HMS/Smoke_Polygons/KML/2022/06/hms_smoke20220611.kml</v>
      </c>
      <c r="F530" t="str">
        <f t="shared" si="62"/>
        <v>https://satepsanone.nesdis.noaa.gov/pub/FIRE/web/HMS/Smoke_Polygons/KML/2022/06/hms_smoke20220611.kml</v>
      </c>
      <c r="G530" s="29" t="str">
        <f t="shared" si="60"/>
        <v>Data</v>
      </c>
      <c r="H530" s="30" t="s">
        <v>38</v>
      </c>
      <c r="J530" s="31" t="s">
        <v>37</v>
      </c>
      <c r="K530" s="31" t="s">
        <v>37</v>
      </c>
      <c r="L530" s="31" t="s">
        <v>37</v>
      </c>
      <c r="M530" s="31" t="s">
        <v>37</v>
      </c>
    </row>
    <row r="531" spans="1:13" x14ac:dyDescent="0.25">
      <c r="A531" s="28">
        <f t="shared" si="61"/>
        <v>44724</v>
      </c>
      <c r="B531">
        <f t="shared" si="56"/>
        <v>2022</v>
      </c>
      <c r="C531" t="str">
        <f t="shared" si="57"/>
        <v>06</v>
      </c>
      <c r="D531">
        <f t="shared" si="58"/>
        <v>12</v>
      </c>
      <c r="E531" t="str">
        <f t="shared" si="59"/>
        <v>https://satepsanone.nesdis.noaa.gov/pub/FIRE/web/HMS/Smoke_Polygons/KML/2022/06/hms_smoke20220612.kml</v>
      </c>
      <c r="F531" t="str">
        <f t="shared" si="62"/>
        <v>https://satepsanone.nesdis.noaa.gov/pub/FIRE/web/HMS/Smoke_Polygons/KML/2022/06/hms_smoke20220612.kml</v>
      </c>
      <c r="G531" s="29" t="str">
        <f t="shared" si="60"/>
        <v>Data</v>
      </c>
      <c r="H531" s="30" t="s">
        <v>38</v>
      </c>
      <c r="J531" s="31" t="s">
        <v>38</v>
      </c>
      <c r="K531" s="31" t="s">
        <v>38</v>
      </c>
      <c r="L531" s="31" t="s">
        <v>38</v>
      </c>
      <c r="M531" s="31" t="s">
        <v>38</v>
      </c>
    </row>
    <row r="532" spans="1:13" x14ac:dyDescent="0.25">
      <c r="A532" s="28">
        <f t="shared" si="61"/>
        <v>44725</v>
      </c>
      <c r="B532">
        <f t="shared" si="56"/>
        <v>2022</v>
      </c>
      <c r="C532" t="str">
        <f t="shared" si="57"/>
        <v>06</v>
      </c>
      <c r="D532">
        <f t="shared" si="58"/>
        <v>13</v>
      </c>
      <c r="E532" t="str">
        <f t="shared" si="59"/>
        <v>https://satepsanone.nesdis.noaa.gov/pub/FIRE/web/HMS/Smoke_Polygons/KML/2022/06/hms_smoke20220613.kml</v>
      </c>
      <c r="F532" t="str">
        <f t="shared" si="62"/>
        <v>https://satepsanone.nesdis.noaa.gov/pub/FIRE/web/HMS/Smoke_Polygons/KML/2022/06/hms_smoke20220613.kml</v>
      </c>
      <c r="G532" s="29" t="str">
        <f t="shared" si="60"/>
        <v>Data</v>
      </c>
      <c r="H532" s="30" t="s">
        <v>38</v>
      </c>
      <c r="J532" s="31" t="s">
        <v>38</v>
      </c>
      <c r="K532" s="31" t="s">
        <v>38</v>
      </c>
      <c r="L532" s="31" t="s">
        <v>38</v>
      </c>
      <c r="M532" s="31" t="s">
        <v>38</v>
      </c>
    </row>
    <row r="533" spans="1:13" x14ac:dyDescent="0.25">
      <c r="A533" s="28">
        <f t="shared" si="61"/>
        <v>44726</v>
      </c>
      <c r="B533">
        <f t="shared" si="56"/>
        <v>2022</v>
      </c>
      <c r="C533" t="str">
        <f t="shared" si="57"/>
        <v>06</v>
      </c>
      <c r="D533">
        <f t="shared" si="58"/>
        <v>14</v>
      </c>
      <c r="E533" t="str">
        <f t="shared" si="59"/>
        <v>https://satepsanone.nesdis.noaa.gov/pub/FIRE/web/HMS/Smoke_Polygons/KML/2022/06/hms_smoke20220614.kml</v>
      </c>
      <c r="F533" t="str">
        <f t="shared" si="62"/>
        <v>https://satepsanone.nesdis.noaa.gov/pub/FIRE/web/HMS/Smoke_Polygons/KML/2022/06/hms_smoke20220614.kml</v>
      </c>
      <c r="G533" s="29" t="str">
        <f t="shared" si="60"/>
        <v>Data</v>
      </c>
      <c r="H533" s="30" t="s">
        <v>38</v>
      </c>
      <c r="J533" s="31" t="s">
        <v>38</v>
      </c>
      <c r="K533" s="31" t="s">
        <v>38</v>
      </c>
      <c r="L533" s="31" t="s">
        <v>38</v>
      </c>
      <c r="M533" s="31" t="s">
        <v>38</v>
      </c>
    </row>
    <row r="534" spans="1:13" x14ac:dyDescent="0.25">
      <c r="A534" s="28">
        <f t="shared" si="61"/>
        <v>44727</v>
      </c>
      <c r="B534">
        <f t="shared" si="56"/>
        <v>2022</v>
      </c>
      <c r="C534" t="str">
        <f t="shared" si="57"/>
        <v>06</v>
      </c>
      <c r="D534">
        <f t="shared" si="58"/>
        <v>15</v>
      </c>
      <c r="E534" t="str">
        <f t="shared" si="59"/>
        <v>https://satepsanone.nesdis.noaa.gov/pub/FIRE/web/HMS/Smoke_Polygons/KML/2022/06/hms_smoke20220615.kml</v>
      </c>
      <c r="F534" t="str">
        <f t="shared" si="62"/>
        <v>https://satepsanone.nesdis.noaa.gov/pub/FIRE/web/HMS/Smoke_Polygons/KML/2022/06/hms_smoke20220615.kml</v>
      </c>
      <c r="G534" s="29" t="str">
        <f t="shared" si="60"/>
        <v>Data</v>
      </c>
      <c r="H534" s="30" t="s">
        <v>38</v>
      </c>
      <c r="J534" s="31" t="s">
        <v>38</v>
      </c>
      <c r="K534" s="31" t="s">
        <v>38</v>
      </c>
      <c r="L534" s="31" t="s">
        <v>38</v>
      </c>
      <c r="M534" s="31" t="s">
        <v>38</v>
      </c>
    </row>
    <row r="535" spans="1:13" x14ac:dyDescent="0.25">
      <c r="A535" s="28">
        <f t="shared" si="61"/>
        <v>44728</v>
      </c>
      <c r="B535">
        <f t="shared" si="56"/>
        <v>2022</v>
      </c>
      <c r="C535" t="str">
        <f t="shared" si="57"/>
        <v>06</v>
      </c>
      <c r="D535">
        <f t="shared" si="58"/>
        <v>16</v>
      </c>
      <c r="E535" t="str">
        <f t="shared" si="59"/>
        <v>https://satepsanone.nesdis.noaa.gov/pub/FIRE/web/HMS/Smoke_Polygons/KML/2022/06/hms_smoke20220616.kml</v>
      </c>
      <c r="F535" t="str">
        <f t="shared" si="62"/>
        <v>https://satepsanone.nesdis.noaa.gov/pub/FIRE/web/HMS/Smoke_Polygons/KML/2022/06/hms_smoke20220616.kml</v>
      </c>
      <c r="G535" s="29" t="str">
        <f t="shared" si="60"/>
        <v>Data</v>
      </c>
      <c r="H535" s="30" t="s">
        <v>38</v>
      </c>
      <c r="J535" s="31" t="s">
        <v>38</v>
      </c>
      <c r="K535" s="31" t="s">
        <v>38</v>
      </c>
      <c r="L535" s="31" t="s">
        <v>38</v>
      </c>
      <c r="M535" s="31" t="s">
        <v>38</v>
      </c>
    </row>
    <row r="536" spans="1:13" x14ac:dyDescent="0.25">
      <c r="A536" s="28">
        <f t="shared" si="61"/>
        <v>44729</v>
      </c>
      <c r="B536">
        <f t="shared" si="56"/>
        <v>2022</v>
      </c>
      <c r="C536" t="str">
        <f t="shared" si="57"/>
        <v>06</v>
      </c>
      <c r="D536">
        <f t="shared" si="58"/>
        <v>17</v>
      </c>
      <c r="E536" t="str">
        <f t="shared" si="59"/>
        <v>https://satepsanone.nesdis.noaa.gov/pub/FIRE/web/HMS/Smoke_Polygons/KML/2022/06/hms_smoke20220617.kml</v>
      </c>
      <c r="F536" t="str">
        <f t="shared" si="62"/>
        <v>https://satepsanone.nesdis.noaa.gov/pub/FIRE/web/HMS/Smoke_Polygons/KML/2022/06/hms_smoke20220617.kml</v>
      </c>
      <c r="G536" s="29" t="str">
        <f t="shared" si="60"/>
        <v>Data</v>
      </c>
      <c r="H536" s="30" t="s">
        <v>38</v>
      </c>
      <c r="J536" s="31" t="s">
        <v>38</v>
      </c>
      <c r="K536" s="31" t="s">
        <v>38</v>
      </c>
      <c r="L536" s="31" t="s">
        <v>38</v>
      </c>
      <c r="M536" s="31" t="s">
        <v>38</v>
      </c>
    </row>
    <row r="537" spans="1:13" x14ac:dyDescent="0.25">
      <c r="A537" s="28">
        <f t="shared" si="61"/>
        <v>44730</v>
      </c>
      <c r="B537">
        <f t="shared" si="56"/>
        <v>2022</v>
      </c>
      <c r="C537" t="str">
        <f t="shared" si="57"/>
        <v>06</v>
      </c>
      <c r="D537">
        <f t="shared" si="58"/>
        <v>18</v>
      </c>
      <c r="E537" t="str">
        <f t="shared" si="59"/>
        <v>https://satepsanone.nesdis.noaa.gov/pub/FIRE/web/HMS/Smoke_Polygons/KML/2022/06/hms_smoke20220618.kml</v>
      </c>
      <c r="F537" t="str">
        <f t="shared" si="62"/>
        <v>https://satepsanone.nesdis.noaa.gov/pub/FIRE/web/HMS/Smoke_Polygons/KML/2022/06/hms_smoke20220618.kml</v>
      </c>
      <c r="G537" s="29" t="str">
        <f t="shared" si="60"/>
        <v>Data</v>
      </c>
      <c r="H537" s="30" t="s">
        <v>38</v>
      </c>
      <c r="J537" s="31" t="s">
        <v>38</v>
      </c>
      <c r="K537" s="31" t="s">
        <v>38</v>
      </c>
      <c r="L537" s="31" t="s">
        <v>38</v>
      </c>
      <c r="M537" s="31" t="s">
        <v>38</v>
      </c>
    </row>
    <row r="538" spans="1:13" x14ac:dyDescent="0.25">
      <c r="A538" s="28">
        <f t="shared" si="61"/>
        <v>44731</v>
      </c>
      <c r="B538">
        <f t="shared" si="56"/>
        <v>2022</v>
      </c>
      <c r="C538" t="str">
        <f t="shared" si="57"/>
        <v>06</v>
      </c>
      <c r="D538">
        <f t="shared" si="58"/>
        <v>19</v>
      </c>
      <c r="E538" t="str">
        <f t="shared" si="59"/>
        <v>https://satepsanone.nesdis.noaa.gov/pub/FIRE/web/HMS/Smoke_Polygons/KML/2022/06/hms_smoke20220619.kml</v>
      </c>
      <c r="F538" t="str">
        <f t="shared" si="62"/>
        <v>https://satepsanone.nesdis.noaa.gov/pub/FIRE/web/HMS/Smoke_Polygons/KML/2022/06/hms_smoke20220619.kml</v>
      </c>
      <c r="G538" s="29" t="str">
        <f t="shared" si="60"/>
        <v>Data</v>
      </c>
      <c r="H538" s="30" t="s">
        <v>38</v>
      </c>
      <c r="J538" s="31" t="s">
        <v>38</v>
      </c>
      <c r="K538" s="31" t="s">
        <v>38</v>
      </c>
      <c r="L538" s="31" t="s">
        <v>38</v>
      </c>
      <c r="M538" s="31" t="s">
        <v>38</v>
      </c>
    </row>
    <row r="539" spans="1:13" x14ac:dyDescent="0.25">
      <c r="A539" s="28">
        <f t="shared" si="61"/>
        <v>44732</v>
      </c>
      <c r="B539">
        <f t="shared" si="56"/>
        <v>2022</v>
      </c>
      <c r="C539" t="str">
        <f t="shared" si="57"/>
        <v>06</v>
      </c>
      <c r="D539">
        <f t="shared" si="58"/>
        <v>20</v>
      </c>
      <c r="E539" t="str">
        <f t="shared" si="59"/>
        <v>https://satepsanone.nesdis.noaa.gov/pub/FIRE/web/HMS/Smoke_Polygons/KML/2022/06/hms_smoke20220620.kml</v>
      </c>
      <c r="F539" t="str">
        <f t="shared" si="62"/>
        <v>https://satepsanone.nesdis.noaa.gov/pub/FIRE/web/HMS/Smoke_Polygons/KML/2022/06/hms_smoke20220620.kml</v>
      </c>
      <c r="G539" s="29" t="str">
        <f t="shared" si="60"/>
        <v>Data</v>
      </c>
      <c r="H539" s="30" t="s">
        <v>38</v>
      </c>
      <c r="J539" s="31" t="s">
        <v>38</v>
      </c>
      <c r="K539" s="31" t="s">
        <v>38</v>
      </c>
      <c r="L539" s="31" t="s">
        <v>38</v>
      </c>
      <c r="M539" s="31" t="s">
        <v>38</v>
      </c>
    </row>
    <row r="540" spans="1:13" x14ac:dyDescent="0.25">
      <c r="A540" s="28">
        <f t="shared" si="61"/>
        <v>44733</v>
      </c>
      <c r="B540">
        <f t="shared" si="56"/>
        <v>2022</v>
      </c>
      <c r="C540" t="str">
        <f t="shared" si="57"/>
        <v>06</v>
      </c>
      <c r="D540">
        <f t="shared" si="58"/>
        <v>21</v>
      </c>
      <c r="E540" t="str">
        <f t="shared" si="59"/>
        <v>https://satepsanone.nesdis.noaa.gov/pub/FIRE/web/HMS/Smoke_Polygons/KML/2022/06/hms_smoke20220621.kml</v>
      </c>
      <c r="F540" t="str">
        <f t="shared" si="62"/>
        <v>https://satepsanone.nesdis.noaa.gov/pub/FIRE/web/HMS/Smoke_Polygons/KML/2022/06/hms_smoke20220621.kml</v>
      </c>
      <c r="G540" s="29" t="str">
        <f t="shared" si="60"/>
        <v>Data</v>
      </c>
      <c r="H540" s="30" t="s">
        <v>38</v>
      </c>
      <c r="J540" s="31" t="s">
        <v>38</v>
      </c>
      <c r="K540" s="31" t="s">
        <v>38</v>
      </c>
      <c r="L540" s="31" t="s">
        <v>38</v>
      </c>
      <c r="M540" s="31" t="s">
        <v>38</v>
      </c>
    </row>
    <row r="541" spans="1:13" x14ac:dyDescent="0.25">
      <c r="A541" s="28">
        <f t="shared" si="61"/>
        <v>44734</v>
      </c>
      <c r="B541">
        <f t="shared" si="56"/>
        <v>2022</v>
      </c>
      <c r="C541" t="str">
        <f t="shared" si="57"/>
        <v>06</v>
      </c>
      <c r="D541">
        <f t="shared" si="58"/>
        <v>22</v>
      </c>
      <c r="E541" t="str">
        <f t="shared" si="59"/>
        <v>https://satepsanone.nesdis.noaa.gov/pub/FIRE/web/HMS/Smoke_Polygons/KML/2022/06/hms_smoke20220622.kml</v>
      </c>
      <c r="F541" t="str">
        <f t="shared" si="62"/>
        <v>https://satepsanone.nesdis.noaa.gov/pub/FIRE/web/HMS/Smoke_Polygons/KML/2022/06/hms_smoke20220622.kml</v>
      </c>
      <c r="G541" s="29" t="str">
        <f t="shared" si="60"/>
        <v>Data</v>
      </c>
      <c r="H541" s="30" t="s">
        <v>38</v>
      </c>
      <c r="J541" s="31" t="s">
        <v>38</v>
      </c>
      <c r="K541" s="31" t="s">
        <v>37</v>
      </c>
      <c r="L541" s="31" t="s">
        <v>38</v>
      </c>
      <c r="M541" s="31" t="s">
        <v>38</v>
      </c>
    </row>
    <row r="542" spans="1:13" x14ac:dyDescent="0.25">
      <c r="A542" s="28">
        <f t="shared" si="61"/>
        <v>44735</v>
      </c>
      <c r="B542">
        <f t="shared" si="56"/>
        <v>2022</v>
      </c>
      <c r="C542" t="str">
        <f t="shared" si="57"/>
        <v>06</v>
      </c>
      <c r="D542">
        <f t="shared" si="58"/>
        <v>23</v>
      </c>
      <c r="E542" t="str">
        <f t="shared" si="59"/>
        <v>https://satepsanone.nesdis.noaa.gov/pub/FIRE/web/HMS/Smoke_Polygons/KML/2022/06/hms_smoke20220623.kml</v>
      </c>
      <c r="F542" t="str">
        <f t="shared" si="62"/>
        <v>https://satepsanone.nesdis.noaa.gov/pub/FIRE/web/HMS/Smoke_Polygons/KML/2022/06/hms_smoke20220623.kml</v>
      </c>
      <c r="G542" s="29" t="str">
        <f t="shared" si="60"/>
        <v>Data</v>
      </c>
      <c r="H542" s="30" t="s">
        <v>38</v>
      </c>
      <c r="J542" s="31" t="s">
        <v>38</v>
      </c>
      <c r="K542" s="31" t="s">
        <v>38</v>
      </c>
      <c r="L542" s="31" t="s">
        <v>38</v>
      </c>
      <c r="M542" s="31" t="s">
        <v>38</v>
      </c>
    </row>
    <row r="543" spans="1:13" x14ac:dyDescent="0.25">
      <c r="A543" s="28">
        <f t="shared" si="61"/>
        <v>44736</v>
      </c>
      <c r="B543">
        <f t="shared" si="56"/>
        <v>2022</v>
      </c>
      <c r="C543" t="str">
        <f t="shared" si="57"/>
        <v>06</v>
      </c>
      <c r="D543">
        <f t="shared" si="58"/>
        <v>24</v>
      </c>
      <c r="E543" t="str">
        <f t="shared" si="59"/>
        <v>https://satepsanone.nesdis.noaa.gov/pub/FIRE/web/HMS/Smoke_Polygons/KML/2022/06/hms_smoke20220624.kml</v>
      </c>
      <c r="F543" t="str">
        <f t="shared" si="62"/>
        <v>https://satepsanone.nesdis.noaa.gov/pub/FIRE/web/HMS/Smoke_Polygons/KML/2022/06/hms_smoke20220624.kml</v>
      </c>
      <c r="G543" s="29" t="str">
        <f t="shared" si="60"/>
        <v>Data</v>
      </c>
      <c r="H543" s="30" t="s">
        <v>38</v>
      </c>
      <c r="J543" s="31" t="s">
        <v>38</v>
      </c>
      <c r="K543" s="31" t="s">
        <v>38</v>
      </c>
      <c r="L543" s="31" t="s">
        <v>38</v>
      </c>
      <c r="M543" s="31" t="s">
        <v>38</v>
      </c>
    </row>
    <row r="544" spans="1:13" x14ac:dyDescent="0.25">
      <c r="A544" s="28">
        <f t="shared" si="61"/>
        <v>44737</v>
      </c>
      <c r="B544">
        <f t="shared" si="56"/>
        <v>2022</v>
      </c>
      <c r="C544" t="str">
        <f t="shared" si="57"/>
        <v>06</v>
      </c>
      <c r="D544">
        <f t="shared" si="58"/>
        <v>25</v>
      </c>
      <c r="E544" t="str">
        <f t="shared" si="59"/>
        <v>https://satepsanone.nesdis.noaa.gov/pub/FIRE/web/HMS/Smoke_Polygons/KML/2022/06/hms_smoke20220625.kml</v>
      </c>
      <c r="F544" t="str">
        <f t="shared" si="62"/>
        <v>https://satepsanone.nesdis.noaa.gov/pub/FIRE/web/HMS/Smoke_Polygons/KML/2022/06/hms_smoke20220625.kml</v>
      </c>
      <c r="G544" s="29" t="str">
        <f t="shared" si="60"/>
        <v>Data</v>
      </c>
      <c r="H544" s="30" t="s">
        <v>38</v>
      </c>
      <c r="J544" s="31" t="s">
        <v>38</v>
      </c>
      <c r="K544" s="31" t="s">
        <v>38</v>
      </c>
      <c r="L544" s="31" t="s">
        <v>38</v>
      </c>
      <c r="M544" s="31" t="s">
        <v>38</v>
      </c>
    </row>
    <row r="545" spans="1:13" x14ac:dyDescent="0.25">
      <c r="A545" s="28">
        <f t="shared" si="61"/>
        <v>44738</v>
      </c>
      <c r="B545">
        <f t="shared" si="56"/>
        <v>2022</v>
      </c>
      <c r="C545" t="str">
        <f t="shared" si="57"/>
        <v>06</v>
      </c>
      <c r="D545">
        <f t="shared" si="58"/>
        <v>26</v>
      </c>
      <c r="E545" t="str">
        <f t="shared" si="59"/>
        <v>https://satepsanone.nesdis.noaa.gov/pub/FIRE/web/HMS/Smoke_Polygons/KML/2022/06/hms_smoke20220626.kml</v>
      </c>
      <c r="F545" t="str">
        <f t="shared" si="62"/>
        <v>https://satepsanone.nesdis.noaa.gov/pub/FIRE/web/HMS/Smoke_Polygons/KML/2022/06/hms_smoke20220626.kml</v>
      </c>
      <c r="G545" s="29" t="str">
        <f t="shared" si="60"/>
        <v>Data</v>
      </c>
      <c r="H545" s="30" t="s">
        <v>38</v>
      </c>
      <c r="J545" s="31" t="s">
        <v>38</v>
      </c>
      <c r="K545" s="31" t="s">
        <v>38</v>
      </c>
      <c r="L545" s="31" t="s">
        <v>38</v>
      </c>
      <c r="M545" s="31" t="s">
        <v>37</v>
      </c>
    </row>
    <row r="546" spans="1:13" x14ac:dyDescent="0.25">
      <c r="A546" s="28">
        <f t="shared" si="61"/>
        <v>44739</v>
      </c>
      <c r="B546">
        <f t="shared" si="56"/>
        <v>2022</v>
      </c>
      <c r="C546" t="str">
        <f t="shared" si="57"/>
        <v>06</v>
      </c>
      <c r="D546">
        <f t="shared" si="58"/>
        <v>27</v>
      </c>
      <c r="E546" t="str">
        <f t="shared" si="59"/>
        <v>https://satepsanone.nesdis.noaa.gov/pub/FIRE/web/HMS/Smoke_Polygons/KML/2022/06/hms_smoke20220627.kml</v>
      </c>
      <c r="F546" t="str">
        <f t="shared" si="62"/>
        <v>https://satepsanone.nesdis.noaa.gov/pub/FIRE/web/HMS/Smoke_Polygons/KML/2022/06/hms_smoke20220627.kml</v>
      </c>
      <c r="G546" s="29" t="str">
        <f t="shared" si="60"/>
        <v>Data</v>
      </c>
      <c r="H546" s="30" t="s">
        <v>38</v>
      </c>
      <c r="J546" s="31" t="s">
        <v>38</v>
      </c>
      <c r="K546" s="31" t="s">
        <v>38</v>
      </c>
      <c r="L546" s="31" t="s">
        <v>38</v>
      </c>
      <c r="M546" s="31" t="s">
        <v>38</v>
      </c>
    </row>
    <row r="547" spans="1:13" x14ac:dyDescent="0.25">
      <c r="A547" s="28">
        <f t="shared" si="61"/>
        <v>44740</v>
      </c>
      <c r="B547">
        <f t="shared" si="56"/>
        <v>2022</v>
      </c>
      <c r="C547" t="str">
        <f t="shared" si="57"/>
        <v>06</v>
      </c>
      <c r="D547">
        <f t="shared" si="58"/>
        <v>28</v>
      </c>
      <c r="E547" t="str">
        <f t="shared" si="59"/>
        <v>https://satepsanone.nesdis.noaa.gov/pub/FIRE/web/HMS/Smoke_Polygons/KML/2022/06/hms_smoke20220628.kml</v>
      </c>
      <c r="F547" t="str">
        <f t="shared" si="62"/>
        <v>https://satepsanone.nesdis.noaa.gov/pub/FIRE/web/HMS/Smoke_Polygons/KML/2022/06/hms_smoke20220628.kml</v>
      </c>
      <c r="G547" s="29" t="str">
        <f t="shared" si="60"/>
        <v>Data</v>
      </c>
      <c r="H547" s="30" t="s">
        <v>38</v>
      </c>
      <c r="J547" s="31" t="s">
        <v>38</v>
      </c>
      <c r="K547" s="31" t="s">
        <v>38</v>
      </c>
      <c r="L547" s="31" t="s">
        <v>38</v>
      </c>
      <c r="M547" s="31" t="s">
        <v>38</v>
      </c>
    </row>
    <row r="548" spans="1:13" x14ac:dyDescent="0.25">
      <c r="A548" s="28">
        <f t="shared" si="61"/>
        <v>44741</v>
      </c>
      <c r="B548">
        <f t="shared" si="56"/>
        <v>2022</v>
      </c>
      <c r="C548" t="str">
        <f t="shared" si="57"/>
        <v>06</v>
      </c>
      <c r="D548">
        <f t="shared" si="58"/>
        <v>29</v>
      </c>
      <c r="E548" t="str">
        <f t="shared" si="59"/>
        <v>https://satepsanone.nesdis.noaa.gov/pub/FIRE/web/HMS/Smoke_Polygons/KML/2022/06/hms_smoke20220629.kml</v>
      </c>
      <c r="F548" t="str">
        <f t="shared" si="62"/>
        <v>https://satepsanone.nesdis.noaa.gov/pub/FIRE/web/HMS/Smoke_Polygons/KML/2022/06/hms_smoke20220629.kml</v>
      </c>
      <c r="G548" s="29" t="str">
        <f t="shared" si="60"/>
        <v>Data</v>
      </c>
      <c r="H548" s="30" t="s">
        <v>38</v>
      </c>
      <c r="J548" s="31" t="s">
        <v>38</v>
      </c>
      <c r="K548" s="31" t="s">
        <v>38</v>
      </c>
      <c r="L548" s="31" t="s">
        <v>38</v>
      </c>
      <c r="M548" s="31" t="s">
        <v>38</v>
      </c>
    </row>
    <row r="549" spans="1:13" x14ac:dyDescent="0.25">
      <c r="A549" s="28">
        <f t="shared" si="61"/>
        <v>44742</v>
      </c>
      <c r="B549">
        <f t="shared" si="56"/>
        <v>2022</v>
      </c>
      <c r="C549" t="str">
        <f t="shared" si="57"/>
        <v>06</v>
      </c>
      <c r="D549">
        <f t="shared" si="58"/>
        <v>30</v>
      </c>
      <c r="E549" t="str">
        <f t="shared" si="59"/>
        <v>https://satepsanone.nesdis.noaa.gov/pub/FIRE/web/HMS/Smoke_Polygons/KML/2022/06/hms_smoke20220630.kml</v>
      </c>
      <c r="F549" t="str">
        <f t="shared" si="62"/>
        <v>https://satepsanone.nesdis.noaa.gov/pub/FIRE/web/HMS/Smoke_Polygons/KML/2022/06/hms_smoke20220630.kml</v>
      </c>
      <c r="G549" s="29" t="str">
        <f t="shared" si="60"/>
        <v>Data</v>
      </c>
      <c r="H549" s="30" t="s">
        <v>38</v>
      </c>
      <c r="J549" s="31" t="s">
        <v>38</v>
      </c>
      <c r="K549" s="31" t="s">
        <v>38</v>
      </c>
      <c r="L549" s="31" t="s">
        <v>38</v>
      </c>
      <c r="M549" s="31" t="s">
        <v>38</v>
      </c>
    </row>
    <row r="550" spans="1:13" x14ac:dyDescent="0.25">
      <c r="A550" s="28">
        <f t="shared" si="61"/>
        <v>44743</v>
      </c>
      <c r="B550">
        <f t="shared" si="56"/>
        <v>2022</v>
      </c>
      <c r="C550" t="str">
        <f t="shared" si="57"/>
        <v>07</v>
      </c>
      <c r="D550" t="str">
        <f t="shared" si="58"/>
        <v>01</v>
      </c>
      <c r="E550" t="str">
        <f t="shared" si="59"/>
        <v>https://satepsanone.nesdis.noaa.gov/pub/FIRE/web/HMS/Smoke_Polygons/KML/2022/07/hms_smoke20220701.kml</v>
      </c>
      <c r="F550" t="str">
        <f t="shared" si="62"/>
        <v>https://satepsanone.nesdis.noaa.gov/pub/FIRE/web/HMS/Smoke_Polygons/KML/2022/07/hms_smoke20220701.kml</v>
      </c>
      <c r="G550" s="29" t="str">
        <f t="shared" si="60"/>
        <v>Data</v>
      </c>
      <c r="H550" s="30" t="s">
        <v>37</v>
      </c>
    </row>
    <row r="551" spans="1:13" x14ac:dyDescent="0.25">
      <c r="A551" s="28">
        <f t="shared" si="61"/>
        <v>44744</v>
      </c>
      <c r="B551">
        <f t="shared" si="56"/>
        <v>2022</v>
      </c>
      <c r="C551" t="str">
        <f t="shared" si="57"/>
        <v>07</v>
      </c>
      <c r="D551" t="str">
        <f t="shared" si="58"/>
        <v>02</v>
      </c>
      <c r="E551" t="str">
        <f t="shared" si="59"/>
        <v>https://satepsanone.nesdis.noaa.gov/pub/FIRE/web/HMS/Smoke_Polygons/KML/2022/07/hms_smoke20220702.kml</v>
      </c>
      <c r="F551" t="str">
        <f t="shared" si="62"/>
        <v>https://satepsanone.nesdis.noaa.gov/pub/FIRE/web/HMS/Smoke_Polygons/KML/2022/07/hms_smoke20220702.kml</v>
      </c>
      <c r="G551" s="29" t="str">
        <f t="shared" si="60"/>
        <v>Data</v>
      </c>
      <c r="H551" s="30" t="s">
        <v>38</v>
      </c>
      <c r="J551" s="31" t="s">
        <v>38</v>
      </c>
      <c r="K551" s="31" t="s">
        <v>38</v>
      </c>
      <c r="L551" s="31" t="s">
        <v>38</v>
      </c>
      <c r="M551" s="31" t="s">
        <v>38</v>
      </c>
    </row>
    <row r="552" spans="1:13" x14ac:dyDescent="0.25">
      <c r="A552" s="28">
        <f t="shared" si="61"/>
        <v>44745</v>
      </c>
      <c r="B552">
        <f t="shared" si="56"/>
        <v>2022</v>
      </c>
      <c r="C552" t="str">
        <f t="shared" si="57"/>
        <v>07</v>
      </c>
      <c r="D552" t="str">
        <f t="shared" si="58"/>
        <v>03</v>
      </c>
      <c r="E552" t="str">
        <f t="shared" si="59"/>
        <v>https://satepsanone.nesdis.noaa.gov/pub/FIRE/web/HMS/Smoke_Polygons/KML/2022/07/hms_smoke20220703.kml</v>
      </c>
      <c r="F552" t="str">
        <f t="shared" si="62"/>
        <v>https://satepsanone.nesdis.noaa.gov/pub/FIRE/web/HMS/Smoke_Polygons/KML/2022/07/hms_smoke20220703.kml</v>
      </c>
      <c r="G552" s="29" t="str">
        <f t="shared" si="60"/>
        <v>Data</v>
      </c>
      <c r="H552" s="30" t="s">
        <v>38</v>
      </c>
      <c r="J552" s="31" t="s">
        <v>38</v>
      </c>
      <c r="K552" s="31" t="s">
        <v>38</v>
      </c>
      <c r="L552" s="31" t="s">
        <v>38</v>
      </c>
      <c r="M552" s="31" t="s">
        <v>38</v>
      </c>
    </row>
    <row r="553" spans="1:13" x14ac:dyDescent="0.25">
      <c r="A553" s="28">
        <f t="shared" si="61"/>
        <v>44746</v>
      </c>
      <c r="B553">
        <f t="shared" si="56"/>
        <v>2022</v>
      </c>
      <c r="C553" t="str">
        <f t="shared" si="57"/>
        <v>07</v>
      </c>
      <c r="D553" t="str">
        <f t="shared" si="58"/>
        <v>04</v>
      </c>
      <c r="E553" t="str">
        <f t="shared" si="59"/>
        <v>https://satepsanone.nesdis.noaa.gov/pub/FIRE/web/HMS/Smoke_Polygons/KML/2022/07/hms_smoke20220704.kml</v>
      </c>
      <c r="F553" t="str">
        <f t="shared" si="62"/>
        <v>https://satepsanone.nesdis.noaa.gov/pub/FIRE/web/HMS/Smoke_Polygons/KML/2022/07/hms_smoke20220704.kml</v>
      </c>
      <c r="G553" s="29" t="str">
        <f t="shared" si="60"/>
        <v>Data</v>
      </c>
      <c r="H553" s="30" t="s">
        <v>38</v>
      </c>
      <c r="J553" s="31" t="s">
        <v>38</v>
      </c>
      <c r="K553" s="31" t="s">
        <v>38</v>
      </c>
      <c r="L553" s="31" t="s">
        <v>38</v>
      </c>
      <c r="M553" s="31" t="s">
        <v>38</v>
      </c>
    </row>
    <row r="554" spans="1:13" x14ac:dyDescent="0.25">
      <c r="A554" s="28">
        <f t="shared" si="61"/>
        <v>44747</v>
      </c>
      <c r="B554">
        <f t="shared" si="56"/>
        <v>2022</v>
      </c>
      <c r="C554" t="str">
        <f t="shared" si="57"/>
        <v>07</v>
      </c>
      <c r="D554" t="str">
        <f t="shared" si="58"/>
        <v>05</v>
      </c>
      <c r="E554" t="str">
        <f t="shared" si="59"/>
        <v>https://satepsanone.nesdis.noaa.gov/pub/FIRE/web/HMS/Smoke_Polygons/KML/2022/07/hms_smoke20220705.kml</v>
      </c>
      <c r="F554" t="str">
        <f t="shared" si="62"/>
        <v>https://satepsanone.nesdis.noaa.gov/pub/FIRE/web/HMS/Smoke_Polygons/KML/2022/07/hms_smoke20220705.kml</v>
      </c>
      <c r="G554" s="29" t="str">
        <f t="shared" si="60"/>
        <v>Data</v>
      </c>
      <c r="H554" s="30" t="s">
        <v>38</v>
      </c>
      <c r="J554" s="31" t="s">
        <v>38</v>
      </c>
      <c r="K554" s="31" t="s">
        <v>38</v>
      </c>
      <c r="L554" s="31" t="s">
        <v>38</v>
      </c>
      <c r="M554" s="31" t="s">
        <v>38</v>
      </c>
    </row>
    <row r="555" spans="1:13" x14ac:dyDescent="0.25">
      <c r="A555" s="28">
        <f t="shared" si="61"/>
        <v>44748</v>
      </c>
      <c r="B555">
        <f t="shared" si="56"/>
        <v>2022</v>
      </c>
      <c r="C555" t="str">
        <f t="shared" si="57"/>
        <v>07</v>
      </c>
      <c r="D555" t="str">
        <f t="shared" si="58"/>
        <v>06</v>
      </c>
      <c r="E555" t="str">
        <f t="shared" si="59"/>
        <v>https://satepsanone.nesdis.noaa.gov/pub/FIRE/web/HMS/Smoke_Polygons/KML/2022/07/hms_smoke20220706.kml</v>
      </c>
      <c r="F555" t="str">
        <f t="shared" si="62"/>
        <v>https://satepsanone.nesdis.noaa.gov/pub/FIRE/web/HMS/Smoke_Polygons/KML/2022/07/hms_smoke20220706.kml</v>
      </c>
      <c r="G555" s="29" t="str">
        <f t="shared" si="60"/>
        <v>Data</v>
      </c>
      <c r="H555" s="30" t="s">
        <v>38</v>
      </c>
      <c r="J555" s="31" t="s">
        <v>37</v>
      </c>
      <c r="K555" s="31" t="s">
        <v>37</v>
      </c>
      <c r="L555" s="31" t="s">
        <v>38</v>
      </c>
      <c r="M555" s="31" t="s">
        <v>38</v>
      </c>
    </row>
    <row r="556" spans="1:13" x14ac:dyDescent="0.25">
      <c r="A556" s="28">
        <f t="shared" si="61"/>
        <v>44749</v>
      </c>
      <c r="B556">
        <f t="shared" si="56"/>
        <v>2022</v>
      </c>
      <c r="C556" t="str">
        <f t="shared" si="57"/>
        <v>07</v>
      </c>
      <c r="D556" t="str">
        <f t="shared" si="58"/>
        <v>07</v>
      </c>
      <c r="E556" t="str">
        <f t="shared" si="59"/>
        <v>https://satepsanone.nesdis.noaa.gov/pub/FIRE/web/HMS/Smoke_Polygons/KML/2022/07/hms_smoke20220707.kml</v>
      </c>
      <c r="F556" t="str">
        <f t="shared" si="62"/>
        <v>https://satepsanone.nesdis.noaa.gov/pub/FIRE/web/HMS/Smoke_Polygons/KML/2022/07/hms_smoke20220707.kml</v>
      </c>
      <c r="G556" s="29" t="str">
        <f t="shared" si="60"/>
        <v>Data</v>
      </c>
      <c r="H556" s="30" t="s">
        <v>38</v>
      </c>
      <c r="J556" s="31" t="s">
        <v>37</v>
      </c>
      <c r="K556" s="31" t="s">
        <v>37</v>
      </c>
      <c r="L556" s="31" t="s">
        <v>37</v>
      </c>
      <c r="M556" s="31" t="s">
        <v>38</v>
      </c>
    </row>
    <row r="557" spans="1:13" x14ac:dyDescent="0.25">
      <c r="A557" s="28">
        <f t="shared" si="61"/>
        <v>44750</v>
      </c>
      <c r="B557">
        <f t="shared" si="56"/>
        <v>2022</v>
      </c>
      <c r="C557" t="str">
        <f t="shared" si="57"/>
        <v>07</v>
      </c>
      <c r="D557" t="str">
        <f t="shared" si="58"/>
        <v>08</v>
      </c>
      <c r="E557" t="str">
        <f t="shared" si="59"/>
        <v>https://satepsanone.nesdis.noaa.gov/pub/FIRE/web/HMS/Smoke_Polygons/KML/2022/07/hms_smoke20220708.kml</v>
      </c>
      <c r="F557" t="str">
        <f t="shared" si="62"/>
        <v>https://satepsanone.nesdis.noaa.gov/pub/FIRE/web/HMS/Smoke_Polygons/KML/2022/07/hms_smoke20220708.kml</v>
      </c>
      <c r="G557" s="29" t="str">
        <f t="shared" si="60"/>
        <v>Data</v>
      </c>
      <c r="H557" s="30" t="s">
        <v>38</v>
      </c>
      <c r="J557" s="31" t="s">
        <v>38</v>
      </c>
      <c r="K557" s="31" t="s">
        <v>38</v>
      </c>
      <c r="L557" s="31" t="s">
        <v>38</v>
      </c>
      <c r="M557" s="31" t="s">
        <v>38</v>
      </c>
    </row>
    <row r="558" spans="1:13" x14ac:dyDescent="0.25">
      <c r="A558" s="28">
        <f t="shared" si="61"/>
        <v>44751</v>
      </c>
      <c r="B558">
        <f t="shared" si="56"/>
        <v>2022</v>
      </c>
      <c r="C558" t="str">
        <f t="shared" si="57"/>
        <v>07</v>
      </c>
      <c r="D558" t="str">
        <f t="shared" si="58"/>
        <v>09</v>
      </c>
      <c r="E558" t="str">
        <f t="shared" si="59"/>
        <v>https://satepsanone.nesdis.noaa.gov/pub/FIRE/web/HMS/Smoke_Polygons/KML/2022/07/hms_smoke20220709.kml</v>
      </c>
      <c r="F558" t="str">
        <f t="shared" si="62"/>
        <v>https://satepsanone.nesdis.noaa.gov/pub/FIRE/web/HMS/Smoke_Polygons/KML/2022/07/hms_smoke20220709.kml</v>
      </c>
      <c r="G558" s="29" t="str">
        <f t="shared" si="60"/>
        <v>Data</v>
      </c>
      <c r="H558" s="30" t="s">
        <v>38</v>
      </c>
      <c r="J558" s="31" t="s">
        <v>38</v>
      </c>
      <c r="K558" s="31" t="s">
        <v>38</v>
      </c>
      <c r="L558" s="31" t="s">
        <v>38</v>
      </c>
      <c r="M558" s="31" t="s">
        <v>38</v>
      </c>
    </row>
    <row r="559" spans="1:13" x14ac:dyDescent="0.25">
      <c r="A559" s="28">
        <f t="shared" si="61"/>
        <v>44752</v>
      </c>
      <c r="B559">
        <f t="shared" si="56"/>
        <v>2022</v>
      </c>
      <c r="C559" t="str">
        <f t="shared" si="57"/>
        <v>07</v>
      </c>
      <c r="D559">
        <f t="shared" si="58"/>
        <v>10</v>
      </c>
      <c r="E559" t="str">
        <f t="shared" si="59"/>
        <v>https://satepsanone.nesdis.noaa.gov/pub/FIRE/web/HMS/Smoke_Polygons/KML/2022/07/hms_smoke20220710.kml</v>
      </c>
      <c r="F559" t="str">
        <f t="shared" si="62"/>
        <v>https://satepsanone.nesdis.noaa.gov/pub/FIRE/web/HMS/Smoke_Polygons/KML/2022/07/hms_smoke20220710.kml</v>
      </c>
      <c r="G559" s="29" t="str">
        <f t="shared" si="60"/>
        <v>Data</v>
      </c>
      <c r="H559" s="30" t="s">
        <v>38</v>
      </c>
      <c r="J559" s="31" t="s">
        <v>38</v>
      </c>
      <c r="K559" s="31" t="s">
        <v>38</v>
      </c>
      <c r="L559" s="31" t="s">
        <v>38</v>
      </c>
      <c r="M559" s="31" t="s">
        <v>38</v>
      </c>
    </row>
    <row r="560" spans="1:13" x14ac:dyDescent="0.25">
      <c r="A560" s="28">
        <f t="shared" si="61"/>
        <v>44753</v>
      </c>
      <c r="B560">
        <f t="shared" si="56"/>
        <v>2022</v>
      </c>
      <c r="C560" t="str">
        <f t="shared" si="57"/>
        <v>07</v>
      </c>
      <c r="D560">
        <f t="shared" si="58"/>
        <v>11</v>
      </c>
      <c r="E560" t="str">
        <f t="shared" si="59"/>
        <v>https://satepsanone.nesdis.noaa.gov/pub/FIRE/web/HMS/Smoke_Polygons/KML/2022/07/hms_smoke20220711.kml</v>
      </c>
      <c r="F560" t="str">
        <f t="shared" si="62"/>
        <v>https://satepsanone.nesdis.noaa.gov/pub/FIRE/web/HMS/Smoke_Polygons/KML/2022/07/hms_smoke20220711.kml</v>
      </c>
      <c r="G560" s="29" t="str">
        <f t="shared" si="60"/>
        <v>Data</v>
      </c>
      <c r="H560" s="30" t="s">
        <v>38</v>
      </c>
      <c r="J560" s="31" t="s">
        <v>38</v>
      </c>
      <c r="K560" s="31" t="s">
        <v>38</v>
      </c>
      <c r="L560" s="31" t="s">
        <v>38</v>
      </c>
      <c r="M560" s="31" t="s">
        <v>38</v>
      </c>
    </row>
    <row r="561" spans="1:13" x14ac:dyDescent="0.25">
      <c r="A561" s="28">
        <f t="shared" si="61"/>
        <v>44754</v>
      </c>
      <c r="B561">
        <f t="shared" si="56"/>
        <v>2022</v>
      </c>
      <c r="C561" t="str">
        <f t="shared" si="57"/>
        <v>07</v>
      </c>
      <c r="D561">
        <f t="shared" si="58"/>
        <v>12</v>
      </c>
      <c r="E561" t="str">
        <f t="shared" si="59"/>
        <v>https://satepsanone.nesdis.noaa.gov/pub/FIRE/web/HMS/Smoke_Polygons/KML/2022/07/hms_smoke20220712.kml</v>
      </c>
      <c r="F561" t="str">
        <f t="shared" si="62"/>
        <v>https://satepsanone.nesdis.noaa.gov/pub/FIRE/web/HMS/Smoke_Polygons/KML/2022/07/hms_smoke20220712.kml</v>
      </c>
      <c r="G561" s="29" t="str">
        <f t="shared" si="60"/>
        <v>Data</v>
      </c>
      <c r="H561" s="30" t="s">
        <v>38</v>
      </c>
      <c r="J561" s="31" t="s">
        <v>38</v>
      </c>
      <c r="K561" s="31" t="s">
        <v>38</v>
      </c>
      <c r="L561" s="31" t="s">
        <v>38</v>
      </c>
      <c r="M561" s="31" t="s">
        <v>38</v>
      </c>
    </row>
    <row r="562" spans="1:13" x14ac:dyDescent="0.25">
      <c r="A562" s="28">
        <f t="shared" si="61"/>
        <v>44755</v>
      </c>
      <c r="B562">
        <f t="shared" si="56"/>
        <v>2022</v>
      </c>
      <c r="C562" t="str">
        <f t="shared" si="57"/>
        <v>07</v>
      </c>
      <c r="D562">
        <f t="shared" si="58"/>
        <v>13</v>
      </c>
      <c r="E562" t="str">
        <f t="shared" si="59"/>
        <v>https://satepsanone.nesdis.noaa.gov/pub/FIRE/web/HMS/Smoke_Polygons/KML/2022/07/hms_smoke20220713.kml</v>
      </c>
      <c r="F562" t="str">
        <f t="shared" si="62"/>
        <v>https://satepsanone.nesdis.noaa.gov/pub/FIRE/web/HMS/Smoke_Polygons/KML/2022/07/hms_smoke20220713.kml</v>
      </c>
      <c r="G562" s="29" t="str">
        <f t="shared" si="60"/>
        <v>Data</v>
      </c>
      <c r="H562" s="30" t="s">
        <v>38</v>
      </c>
      <c r="J562" s="31" t="s">
        <v>38</v>
      </c>
      <c r="K562" s="31" t="s">
        <v>38</v>
      </c>
      <c r="L562" s="31" t="s">
        <v>38</v>
      </c>
      <c r="M562" s="31" t="s">
        <v>38</v>
      </c>
    </row>
    <row r="563" spans="1:13" x14ac:dyDescent="0.25">
      <c r="A563" s="28">
        <f t="shared" si="61"/>
        <v>44756</v>
      </c>
      <c r="B563">
        <f t="shared" si="56"/>
        <v>2022</v>
      </c>
      <c r="C563" t="str">
        <f t="shared" si="57"/>
        <v>07</v>
      </c>
      <c r="D563">
        <f t="shared" si="58"/>
        <v>14</v>
      </c>
      <c r="E563" t="str">
        <f t="shared" si="59"/>
        <v>https://satepsanone.nesdis.noaa.gov/pub/FIRE/web/HMS/Smoke_Polygons/KML/2022/07/hms_smoke20220714.kml</v>
      </c>
      <c r="F563" t="str">
        <f t="shared" si="62"/>
        <v>https://satepsanone.nesdis.noaa.gov/pub/FIRE/web/HMS/Smoke_Polygons/KML/2022/07/hms_smoke20220714.kml</v>
      </c>
      <c r="G563" s="29" t="str">
        <f t="shared" si="60"/>
        <v>Data</v>
      </c>
      <c r="H563" s="30" t="s">
        <v>38</v>
      </c>
      <c r="J563" s="31" t="s">
        <v>38</v>
      </c>
      <c r="K563" s="31" t="s">
        <v>38</v>
      </c>
      <c r="L563" s="31" t="s">
        <v>38</v>
      </c>
      <c r="M563" s="31" t="s">
        <v>38</v>
      </c>
    </row>
    <row r="564" spans="1:13" x14ac:dyDescent="0.25">
      <c r="A564" s="28">
        <f t="shared" si="61"/>
        <v>44757</v>
      </c>
      <c r="B564">
        <f t="shared" si="56"/>
        <v>2022</v>
      </c>
      <c r="C564" t="str">
        <f t="shared" si="57"/>
        <v>07</v>
      </c>
      <c r="D564">
        <f t="shared" si="58"/>
        <v>15</v>
      </c>
      <c r="E564" t="str">
        <f t="shared" si="59"/>
        <v>https://satepsanone.nesdis.noaa.gov/pub/FIRE/web/HMS/Smoke_Polygons/KML/2022/07/hms_smoke20220715.kml</v>
      </c>
      <c r="F564" t="str">
        <f t="shared" si="62"/>
        <v>https://satepsanone.nesdis.noaa.gov/pub/FIRE/web/HMS/Smoke_Polygons/KML/2022/07/hms_smoke20220715.kml</v>
      </c>
      <c r="G564" s="29" t="str">
        <f t="shared" si="60"/>
        <v>Data</v>
      </c>
      <c r="H564" s="30" t="s">
        <v>38</v>
      </c>
      <c r="J564" s="31" t="s">
        <v>38</v>
      </c>
      <c r="K564" s="31" t="s">
        <v>38</v>
      </c>
      <c r="L564" s="31" t="s">
        <v>38</v>
      </c>
      <c r="M564" s="31" t="s">
        <v>38</v>
      </c>
    </row>
    <row r="565" spans="1:13" x14ac:dyDescent="0.25">
      <c r="A565" s="28">
        <f t="shared" si="61"/>
        <v>44758</v>
      </c>
      <c r="B565">
        <f t="shared" si="56"/>
        <v>2022</v>
      </c>
      <c r="C565" t="str">
        <f t="shared" si="57"/>
        <v>07</v>
      </c>
      <c r="D565">
        <f t="shared" si="58"/>
        <v>16</v>
      </c>
      <c r="E565" t="str">
        <f t="shared" si="59"/>
        <v>https://satepsanone.nesdis.noaa.gov/pub/FIRE/web/HMS/Smoke_Polygons/KML/2022/07/hms_smoke20220716.kml</v>
      </c>
      <c r="F565" t="str">
        <f t="shared" si="62"/>
        <v>https://satepsanone.nesdis.noaa.gov/pub/FIRE/web/HMS/Smoke_Polygons/KML/2022/07/hms_smoke20220716.kml</v>
      </c>
      <c r="G565" s="29" t="str">
        <f t="shared" si="60"/>
        <v>Data</v>
      </c>
      <c r="H565" s="30" t="s">
        <v>38</v>
      </c>
      <c r="J565" s="31" t="s">
        <v>38</v>
      </c>
      <c r="K565" s="31" t="s">
        <v>38</v>
      </c>
      <c r="L565" s="31" t="s">
        <v>38</v>
      </c>
      <c r="M565" s="31" t="s">
        <v>38</v>
      </c>
    </row>
    <row r="566" spans="1:13" x14ac:dyDescent="0.25">
      <c r="A566" s="28">
        <f t="shared" si="61"/>
        <v>44759</v>
      </c>
      <c r="B566">
        <f t="shared" si="56"/>
        <v>2022</v>
      </c>
      <c r="C566" t="str">
        <f t="shared" si="57"/>
        <v>07</v>
      </c>
      <c r="D566">
        <f t="shared" si="58"/>
        <v>17</v>
      </c>
      <c r="E566" t="str">
        <f t="shared" si="59"/>
        <v>https://satepsanone.nesdis.noaa.gov/pub/FIRE/web/HMS/Smoke_Polygons/KML/2022/07/hms_smoke20220717.kml</v>
      </c>
      <c r="F566" t="str">
        <f t="shared" si="62"/>
        <v>https://satepsanone.nesdis.noaa.gov/pub/FIRE/web/HMS/Smoke_Polygons/KML/2022/07/hms_smoke20220717.kml</v>
      </c>
      <c r="G566" s="29" t="str">
        <f t="shared" si="60"/>
        <v>Data</v>
      </c>
      <c r="H566" s="30" t="s">
        <v>38</v>
      </c>
      <c r="J566" s="31" t="s">
        <v>38</v>
      </c>
      <c r="K566" s="31" t="s">
        <v>38</v>
      </c>
      <c r="L566" s="31" t="s">
        <v>38</v>
      </c>
      <c r="M566" s="31" t="s">
        <v>38</v>
      </c>
    </row>
    <row r="567" spans="1:13" x14ac:dyDescent="0.25">
      <c r="A567" s="28">
        <f t="shared" si="61"/>
        <v>44760</v>
      </c>
      <c r="B567">
        <f t="shared" si="56"/>
        <v>2022</v>
      </c>
      <c r="C567" t="str">
        <f t="shared" si="57"/>
        <v>07</v>
      </c>
      <c r="D567">
        <f t="shared" si="58"/>
        <v>18</v>
      </c>
      <c r="E567" t="str">
        <f t="shared" si="59"/>
        <v>https://satepsanone.nesdis.noaa.gov/pub/FIRE/web/HMS/Smoke_Polygons/KML/2022/07/hms_smoke20220718.kml</v>
      </c>
      <c r="F567" t="str">
        <f t="shared" si="62"/>
        <v>https://satepsanone.nesdis.noaa.gov/pub/FIRE/web/HMS/Smoke_Polygons/KML/2022/07/hms_smoke20220718.kml</v>
      </c>
      <c r="G567" s="29" t="str">
        <f t="shared" si="60"/>
        <v>Data</v>
      </c>
      <c r="H567" s="30" t="s">
        <v>38</v>
      </c>
      <c r="J567" s="31" t="s">
        <v>38</v>
      </c>
      <c r="K567" s="31" t="s">
        <v>38</v>
      </c>
      <c r="L567" s="31" t="s">
        <v>38</v>
      </c>
      <c r="M567" s="31" t="s">
        <v>38</v>
      </c>
    </row>
    <row r="568" spans="1:13" x14ac:dyDescent="0.25">
      <c r="A568" s="28">
        <f t="shared" si="61"/>
        <v>44761</v>
      </c>
      <c r="B568">
        <f t="shared" si="56"/>
        <v>2022</v>
      </c>
      <c r="C568" t="str">
        <f t="shared" si="57"/>
        <v>07</v>
      </c>
      <c r="D568">
        <f t="shared" si="58"/>
        <v>19</v>
      </c>
      <c r="E568" t="str">
        <f t="shared" si="59"/>
        <v>https://satepsanone.nesdis.noaa.gov/pub/FIRE/web/HMS/Smoke_Polygons/KML/2022/07/hms_smoke20220719.kml</v>
      </c>
      <c r="F568" t="str">
        <f t="shared" si="62"/>
        <v>https://satepsanone.nesdis.noaa.gov/pub/FIRE/web/HMS/Smoke_Polygons/KML/2022/07/hms_smoke20220719.kml</v>
      </c>
      <c r="G568" s="29" t="str">
        <f t="shared" si="60"/>
        <v>Data</v>
      </c>
      <c r="H568" s="30" t="s">
        <v>38</v>
      </c>
      <c r="J568" s="31" t="s">
        <v>38</v>
      </c>
      <c r="K568" s="31" t="s">
        <v>38</v>
      </c>
      <c r="L568" s="31" t="s">
        <v>38</v>
      </c>
      <c r="M568" s="31" t="s">
        <v>38</v>
      </c>
    </row>
    <row r="569" spans="1:13" x14ac:dyDescent="0.25">
      <c r="A569" s="28">
        <f t="shared" si="61"/>
        <v>44762</v>
      </c>
      <c r="B569">
        <f t="shared" si="56"/>
        <v>2022</v>
      </c>
      <c r="C569" t="str">
        <f t="shared" si="57"/>
        <v>07</v>
      </c>
      <c r="D569">
        <f t="shared" si="58"/>
        <v>20</v>
      </c>
      <c r="E569" t="str">
        <f t="shared" si="59"/>
        <v>https://satepsanone.nesdis.noaa.gov/pub/FIRE/web/HMS/Smoke_Polygons/KML/2022/07/hms_smoke20220720.kml</v>
      </c>
      <c r="F569" t="str">
        <f t="shared" si="62"/>
        <v>https://satepsanone.nesdis.noaa.gov/pub/FIRE/web/HMS/Smoke_Polygons/KML/2022/07/hms_smoke20220720.kml</v>
      </c>
      <c r="G569" s="29" t="str">
        <f t="shared" si="60"/>
        <v>Data</v>
      </c>
      <c r="H569" s="30" t="s">
        <v>38</v>
      </c>
      <c r="J569" s="31" t="s">
        <v>38</v>
      </c>
      <c r="K569" s="31" t="s">
        <v>38</v>
      </c>
      <c r="L569" s="31" t="s">
        <v>38</v>
      </c>
      <c r="M569" s="31" t="s">
        <v>38</v>
      </c>
    </row>
    <row r="570" spans="1:13" x14ac:dyDescent="0.25">
      <c r="A570" s="28">
        <f t="shared" si="61"/>
        <v>44763</v>
      </c>
      <c r="B570">
        <f t="shared" si="56"/>
        <v>2022</v>
      </c>
      <c r="C570" t="str">
        <f t="shared" si="57"/>
        <v>07</v>
      </c>
      <c r="D570">
        <f t="shared" si="58"/>
        <v>21</v>
      </c>
      <c r="E570" t="str">
        <f t="shared" si="59"/>
        <v>https://satepsanone.nesdis.noaa.gov/pub/FIRE/web/HMS/Smoke_Polygons/KML/2022/07/hms_smoke20220721.kml</v>
      </c>
      <c r="F570" t="str">
        <f t="shared" si="62"/>
        <v>https://satepsanone.nesdis.noaa.gov/pub/FIRE/web/HMS/Smoke_Polygons/KML/2022/07/hms_smoke20220721.kml</v>
      </c>
      <c r="G570" s="29" t="str">
        <f t="shared" si="60"/>
        <v>Data</v>
      </c>
      <c r="H570" s="30" t="s">
        <v>38</v>
      </c>
      <c r="J570" s="31" t="s">
        <v>38</v>
      </c>
      <c r="K570" s="31" t="s">
        <v>38</v>
      </c>
      <c r="L570" s="31" t="s">
        <v>38</v>
      </c>
      <c r="M570" s="31" t="s">
        <v>38</v>
      </c>
    </row>
    <row r="571" spans="1:13" x14ac:dyDescent="0.25">
      <c r="A571" s="28">
        <f t="shared" si="61"/>
        <v>44764</v>
      </c>
      <c r="B571">
        <f t="shared" si="56"/>
        <v>2022</v>
      </c>
      <c r="C571" t="str">
        <f t="shared" si="57"/>
        <v>07</v>
      </c>
      <c r="D571">
        <f t="shared" si="58"/>
        <v>22</v>
      </c>
      <c r="E571" t="str">
        <f t="shared" si="59"/>
        <v>https://satepsanone.nesdis.noaa.gov/pub/FIRE/web/HMS/Smoke_Polygons/KML/2022/07/hms_smoke20220722.kml</v>
      </c>
      <c r="F571" t="str">
        <f t="shared" si="62"/>
        <v>https://satepsanone.nesdis.noaa.gov/pub/FIRE/web/HMS/Smoke_Polygons/KML/2022/07/hms_smoke20220722.kml</v>
      </c>
      <c r="G571" s="29" t="str">
        <f t="shared" si="60"/>
        <v>Data</v>
      </c>
      <c r="H571" s="30" t="s">
        <v>38</v>
      </c>
      <c r="J571" s="31" t="s">
        <v>38</v>
      </c>
      <c r="K571" s="31" t="s">
        <v>38</v>
      </c>
      <c r="L571" s="31" t="s">
        <v>38</v>
      </c>
      <c r="M571" s="31" t="s">
        <v>38</v>
      </c>
    </row>
    <row r="572" spans="1:13" x14ac:dyDescent="0.25">
      <c r="A572" s="28">
        <f t="shared" si="61"/>
        <v>44765</v>
      </c>
      <c r="B572">
        <f t="shared" si="56"/>
        <v>2022</v>
      </c>
      <c r="C572" t="str">
        <f t="shared" si="57"/>
        <v>07</v>
      </c>
      <c r="D572">
        <f t="shared" si="58"/>
        <v>23</v>
      </c>
      <c r="E572" t="str">
        <f t="shared" si="59"/>
        <v>https://satepsanone.nesdis.noaa.gov/pub/FIRE/web/HMS/Smoke_Polygons/KML/2022/07/hms_smoke20220723.kml</v>
      </c>
      <c r="F572" t="str">
        <f t="shared" si="62"/>
        <v>https://satepsanone.nesdis.noaa.gov/pub/FIRE/web/HMS/Smoke_Polygons/KML/2022/07/hms_smoke20220723.kml</v>
      </c>
      <c r="G572" s="29" t="str">
        <f t="shared" si="60"/>
        <v>Data</v>
      </c>
      <c r="H572" s="30" t="s">
        <v>38</v>
      </c>
      <c r="J572" s="31" t="s">
        <v>38</v>
      </c>
      <c r="K572" s="31" t="s">
        <v>38</v>
      </c>
      <c r="L572" s="31" t="s">
        <v>38</v>
      </c>
      <c r="M572" s="31" t="s">
        <v>38</v>
      </c>
    </row>
    <row r="573" spans="1:13" x14ac:dyDescent="0.25">
      <c r="A573" s="28">
        <f t="shared" si="61"/>
        <v>44766</v>
      </c>
      <c r="B573">
        <f t="shared" si="56"/>
        <v>2022</v>
      </c>
      <c r="C573" t="str">
        <f t="shared" si="57"/>
        <v>07</v>
      </c>
      <c r="D573">
        <f t="shared" si="58"/>
        <v>24</v>
      </c>
      <c r="E573" t="str">
        <f t="shared" si="59"/>
        <v>https://satepsanone.nesdis.noaa.gov/pub/FIRE/web/HMS/Smoke_Polygons/KML/2022/07/hms_smoke20220724.kml</v>
      </c>
      <c r="F573" t="str">
        <f t="shared" si="62"/>
        <v>https://satepsanone.nesdis.noaa.gov/pub/FIRE/web/HMS/Smoke_Polygons/KML/2022/07/hms_smoke20220724.kml</v>
      </c>
      <c r="G573" s="29" t="str">
        <f t="shared" si="60"/>
        <v>Data</v>
      </c>
      <c r="H573" s="30" t="s">
        <v>38</v>
      </c>
      <c r="J573" s="31" t="s">
        <v>38</v>
      </c>
      <c r="K573" s="31" t="s">
        <v>38</v>
      </c>
      <c r="L573" s="31" t="s">
        <v>38</v>
      </c>
      <c r="M573" s="31" t="s">
        <v>38</v>
      </c>
    </row>
    <row r="574" spans="1:13" x14ac:dyDescent="0.25">
      <c r="A574" s="28">
        <f t="shared" si="61"/>
        <v>44767</v>
      </c>
      <c r="B574">
        <f t="shared" si="56"/>
        <v>2022</v>
      </c>
      <c r="C574" t="str">
        <f t="shared" si="57"/>
        <v>07</v>
      </c>
      <c r="D574">
        <f t="shared" si="58"/>
        <v>25</v>
      </c>
      <c r="E574" t="str">
        <f t="shared" si="59"/>
        <v>https://satepsanone.nesdis.noaa.gov/pub/FIRE/web/HMS/Smoke_Polygons/KML/2022/07/hms_smoke20220725.kml</v>
      </c>
      <c r="F574" t="str">
        <f t="shared" si="62"/>
        <v>https://satepsanone.nesdis.noaa.gov/pub/FIRE/web/HMS/Smoke_Polygons/KML/2022/07/hms_smoke20220725.kml</v>
      </c>
      <c r="G574" s="29" t="str">
        <f t="shared" si="60"/>
        <v>Data</v>
      </c>
      <c r="H574" s="30" t="s">
        <v>37</v>
      </c>
    </row>
    <row r="575" spans="1:13" x14ac:dyDescent="0.25">
      <c r="A575" s="28">
        <f t="shared" si="61"/>
        <v>44768</v>
      </c>
      <c r="B575">
        <f t="shared" si="56"/>
        <v>2022</v>
      </c>
      <c r="C575" t="str">
        <f t="shared" si="57"/>
        <v>07</v>
      </c>
      <c r="D575">
        <f t="shared" si="58"/>
        <v>26</v>
      </c>
      <c r="E575" t="str">
        <f t="shared" si="59"/>
        <v>https://satepsanone.nesdis.noaa.gov/pub/FIRE/web/HMS/Smoke_Polygons/KML/2022/07/hms_smoke20220726.kml</v>
      </c>
      <c r="F575" t="str">
        <f t="shared" si="62"/>
        <v>https://satepsanone.nesdis.noaa.gov/pub/FIRE/web/HMS/Smoke_Polygons/KML/2022/07/hms_smoke20220726.kml</v>
      </c>
      <c r="G575" s="29" t="str">
        <f t="shared" si="60"/>
        <v>Data</v>
      </c>
      <c r="H575" s="30" t="s">
        <v>38</v>
      </c>
      <c r="J575" s="31" t="s">
        <v>38</v>
      </c>
      <c r="K575" s="31" t="s">
        <v>38</v>
      </c>
      <c r="L575" s="31" t="s">
        <v>38</v>
      </c>
      <c r="M575" s="31" t="s">
        <v>37</v>
      </c>
    </row>
    <row r="576" spans="1:13" x14ac:dyDescent="0.25">
      <c r="A576" s="28">
        <f t="shared" si="61"/>
        <v>44769</v>
      </c>
      <c r="B576">
        <f t="shared" si="56"/>
        <v>2022</v>
      </c>
      <c r="C576" t="str">
        <f t="shared" si="57"/>
        <v>07</v>
      </c>
      <c r="D576">
        <f t="shared" si="58"/>
        <v>27</v>
      </c>
      <c r="E576" t="str">
        <f t="shared" si="59"/>
        <v>https://satepsanone.nesdis.noaa.gov/pub/FIRE/web/HMS/Smoke_Polygons/KML/2022/07/hms_smoke20220727.kml</v>
      </c>
      <c r="F576" t="str">
        <f t="shared" si="62"/>
        <v>https://satepsanone.nesdis.noaa.gov/pub/FIRE/web/HMS/Smoke_Polygons/KML/2022/07/hms_smoke20220727.kml</v>
      </c>
      <c r="G576" s="29" t="str">
        <f t="shared" si="60"/>
        <v>Data</v>
      </c>
      <c r="H576" s="30" t="s">
        <v>38</v>
      </c>
      <c r="J576" s="31" t="s">
        <v>38</v>
      </c>
      <c r="K576" s="31" t="s">
        <v>37</v>
      </c>
      <c r="L576" s="31" t="s">
        <v>37</v>
      </c>
      <c r="M576" s="31" t="s">
        <v>37</v>
      </c>
    </row>
    <row r="577" spans="1:13" x14ac:dyDescent="0.25">
      <c r="A577" s="28">
        <f t="shared" si="61"/>
        <v>44770</v>
      </c>
      <c r="B577">
        <f t="shared" si="56"/>
        <v>2022</v>
      </c>
      <c r="C577" t="str">
        <f t="shared" si="57"/>
        <v>07</v>
      </c>
      <c r="D577">
        <f t="shared" si="58"/>
        <v>28</v>
      </c>
      <c r="E577" t="str">
        <f t="shared" si="59"/>
        <v>https://satepsanone.nesdis.noaa.gov/pub/FIRE/web/HMS/Smoke_Polygons/KML/2022/07/hms_smoke20220728.kml</v>
      </c>
      <c r="F577" t="str">
        <f t="shared" si="62"/>
        <v>https://satepsanone.nesdis.noaa.gov/pub/FIRE/web/HMS/Smoke_Polygons/KML/2022/07/hms_smoke20220728.kml</v>
      </c>
      <c r="G577" s="29" t="str">
        <f t="shared" si="60"/>
        <v>Data</v>
      </c>
      <c r="H577" s="30" t="s">
        <v>37</v>
      </c>
    </row>
    <row r="578" spans="1:13" x14ac:dyDescent="0.25">
      <c r="A578" s="28">
        <f t="shared" si="61"/>
        <v>44771</v>
      </c>
      <c r="B578">
        <f t="shared" si="56"/>
        <v>2022</v>
      </c>
      <c r="C578" t="str">
        <f t="shared" si="57"/>
        <v>07</v>
      </c>
      <c r="D578">
        <f t="shared" si="58"/>
        <v>29</v>
      </c>
      <c r="E578" t="str">
        <f t="shared" si="59"/>
        <v>https://satepsanone.nesdis.noaa.gov/pub/FIRE/web/HMS/Smoke_Polygons/KML/2022/07/hms_smoke20220729.kml</v>
      </c>
      <c r="F578" t="str">
        <f t="shared" si="62"/>
        <v>https://satepsanone.nesdis.noaa.gov/pub/FIRE/web/HMS/Smoke_Polygons/KML/2022/07/hms_smoke20220729.kml</v>
      </c>
      <c r="G578" s="29" t="str">
        <f t="shared" si="60"/>
        <v>Data</v>
      </c>
      <c r="H578" s="30" t="s">
        <v>38</v>
      </c>
      <c r="J578" s="31" t="s">
        <v>37</v>
      </c>
      <c r="K578" s="31" t="s">
        <v>37</v>
      </c>
      <c r="L578" s="31" t="s">
        <v>37</v>
      </c>
      <c r="M578" s="31" t="s">
        <v>37</v>
      </c>
    </row>
    <row r="579" spans="1:13" x14ac:dyDescent="0.25">
      <c r="A579" s="28">
        <f t="shared" si="61"/>
        <v>44772</v>
      </c>
      <c r="B579">
        <f t="shared" si="56"/>
        <v>2022</v>
      </c>
      <c r="C579" t="str">
        <f t="shared" si="57"/>
        <v>07</v>
      </c>
      <c r="D579">
        <f t="shared" si="58"/>
        <v>30</v>
      </c>
      <c r="E579" t="str">
        <f t="shared" si="59"/>
        <v>https://satepsanone.nesdis.noaa.gov/pub/FIRE/web/HMS/Smoke_Polygons/KML/2022/07/hms_smoke20220730.kml</v>
      </c>
      <c r="F579" t="str">
        <f t="shared" si="62"/>
        <v>https://satepsanone.nesdis.noaa.gov/pub/FIRE/web/HMS/Smoke_Polygons/KML/2022/07/hms_smoke20220730.kml</v>
      </c>
      <c r="G579" s="29" t="str">
        <f t="shared" si="60"/>
        <v>Data</v>
      </c>
      <c r="H579" s="30" t="s">
        <v>38</v>
      </c>
      <c r="J579" s="31" t="s">
        <v>38</v>
      </c>
      <c r="K579" s="31" t="s">
        <v>38</v>
      </c>
      <c r="L579" s="31" t="s">
        <v>38</v>
      </c>
      <c r="M579" s="31" t="s">
        <v>38</v>
      </c>
    </row>
    <row r="580" spans="1:13" x14ac:dyDescent="0.25">
      <c r="A580" s="28">
        <f t="shared" si="61"/>
        <v>44773</v>
      </c>
      <c r="B580">
        <f t="shared" ref="B580:B643" si="63">YEAR(A580)</f>
        <v>2022</v>
      </c>
      <c r="C580" t="str">
        <f t="shared" ref="C580:C643" si="64">IF(MONTH(A580)&lt;10,"0"&amp;MONTH(A580),MONTH(A580))</f>
        <v>07</v>
      </c>
      <c r="D580">
        <f t="shared" ref="D580:D643" si="65">IF(DAY(A580)&lt;10,"0"&amp;DAY(A580),DAY(A580))</f>
        <v>31</v>
      </c>
      <c r="E580" t="str">
        <f t="shared" ref="E580:E643" si="66">"https://satepsanone.nesdis.noaa.gov/pub/FIRE/web/HMS/Smoke_Polygons/KML/"&amp;B580&amp;"/"&amp;C580&amp;"/"&amp;"hms_smoke"&amp;B580&amp;C580&amp;D580&amp;".kml"</f>
        <v>https://satepsanone.nesdis.noaa.gov/pub/FIRE/web/HMS/Smoke_Polygons/KML/2022/07/hms_smoke20220731.kml</v>
      </c>
      <c r="F580" t="str">
        <f t="shared" si="62"/>
        <v>https://satepsanone.nesdis.noaa.gov/pub/FIRE/web/HMS/Smoke_Polygons/KML/2022/07/hms_smoke20220731.kml</v>
      </c>
      <c r="G580" s="29" t="str">
        <f t="shared" ref="G580:G643" si="67">HYPERLINK(F580,"Data")</f>
        <v>Data</v>
      </c>
      <c r="H580" s="30" t="s">
        <v>38</v>
      </c>
      <c r="J580" s="31" t="s">
        <v>38</v>
      </c>
      <c r="K580" s="31" t="s">
        <v>38</v>
      </c>
      <c r="L580" s="31" t="s">
        <v>38</v>
      </c>
      <c r="M580" s="31" t="s">
        <v>38</v>
      </c>
    </row>
    <row r="581" spans="1:13" x14ac:dyDescent="0.25">
      <c r="A581" s="28">
        <f t="shared" ref="A581:A644" si="68">A580+1</f>
        <v>44774</v>
      </c>
      <c r="B581">
        <f t="shared" si="63"/>
        <v>2022</v>
      </c>
      <c r="C581" t="str">
        <f t="shared" si="64"/>
        <v>08</v>
      </c>
      <c r="D581" t="str">
        <f t="shared" si="65"/>
        <v>01</v>
      </c>
      <c r="E581" t="str">
        <f t="shared" si="66"/>
        <v>https://satepsanone.nesdis.noaa.gov/pub/FIRE/web/HMS/Smoke_Polygons/KML/2022/08/hms_smoke20220801.kml</v>
      </c>
      <c r="F581" t="str">
        <f t="shared" ref="F581:F644" si="69">E581</f>
        <v>https://satepsanone.nesdis.noaa.gov/pub/FIRE/web/HMS/Smoke_Polygons/KML/2022/08/hms_smoke20220801.kml</v>
      </c>
      <c r="G581" s="29" t="str">
        <f t="shared" si="67"/>
        <v>Data</v>
      </c>
      <c r="H581" s="30" t="s">
        <v>38</v>
      </c>
      <c r="J581" s="31" t="s">
        <v>38</v>
      </c>
      <c r="K581" s="31" t="s">
        <v>38</v>
      </c>
      <c r="L581" s="31" t="s">
        <v>38</v>
      </c>
      <c r="M581" s="31" t="s">
        <v>38</v>
      </c>
    </row>
    <row r="582" spans="1:13" x14ac:dyDescent="0.25">
      <c r="A582" s="28">
        <f t="shared" si="68"/>
        <v>44775</v>
      </c>
      <c r="B582">
        <f t="shared" si="63"/>
        <v>2022</v>
      </c>
      <c r="C582" t="str">
        <f t="shared" si="64"/>
        <v>08</v>
      </c>
      <c r="D582" t="str">
        <f t="shared" si="65"/>
        <v>02</v>
      </c>
      <c r="E582" t="str">
        <f t="shared" si="66"/>
        <v>https://satepsanone.nesdis.noaa.gov/pub/FIRE/web/HMS/Smoke_Polygons/KML/2022/08/hms_smoke20220802.kml</v>
      </c>
      <c r="F582" t="str">
        <f t="shared" si="69"/>
        <v>https://satepsanone.nesdis.noaa.gov/pub/FIRE/web/HMS/Smoke_Polygons/KML/2022/08/hms_smoke20220802.kml</v>
      </c>
      <c r="G582" s="29" t="str">
        <f t="shared" si="67"/>
        <v>Data</v>
      </c>
      <c r="H582" s="30" t="s">
        <v>38</v>
      </c>
      <c r="J582" s="31" t="s">
        <v>38</v>
      </c>
      <c r="K582" s="31" t="s">
        <v>38</v>
      </c>
      <c r="L582" s="31" t="s">
        <v>38</v>
      </c>
      <c r="M582" s="31" t="s">
        <v>38</v>
      </c>
    </row>
    <row r="583" spans="1:13" x14ac:dyDescent="0.25">
      <c r="A583" s="28">
        <f t="shared" si="68"/>
        <v>44776</v>
      </c>
      <c r="B583">
        <f t="shared" si="63"/>
        <v>2022</v>
      </c>
      <c r="C583" t="str">
        <f t="shared" si="64"/>
        <v>08</v>
      </c>
      <c r="D583" t="str">
        <f t="shared" si="65"/>
        <v>03</v>
      </c>
      <c r="E583" t="str">
        <f t="shared" si="66"/>
        <v>https://satepsanone.nesdis.noaa.gov/pub/FIRE/web/HMS/Smoke_Polygons/KML/2022/08/hms_smoke20220803.kml</v>
      </c>
      <c r="F583" t="str">
        <f t="shared" si="69"/>
        <v>https://satepsanone.nesdis.noaa.gov/pub/FIRE/web/HMS/Smoke_Polygons/KML/2022/08/hms_smoke20220803.kml</v>
      </c>
      <c r="G583" s="29" t="str">
        <f t="shared" si="67"/>
        <v>Data</v>
      </c>
      <c r="H583" s="30" t="s">
        <v>38</v>
      </c>
      <c r="J583" s="31" t="s">
        <v>38</v>
      </c>
      <c r="K583" s="31" t="s">
        <v>38</v>
      </c>
      <c r="L583" s="31" t="s">
        <v>38</v>
      </c>
      <c r="M583" s="31" t="s">
        <v>38</v>
      </c>
    </row>
    <row r="584" spans="1:13" x14ac:dyDescent="0.25">
      <c r="A584" s="28">
        <f t="shared" si="68"/>
        <v>44777</v>
      </c>
      <c r="B584">
        <f t="shared" si="63"/>
        <v>2022</v>
      </c>
      <c r="C584" t="str">
        <f t="shared" si="64"/>
        <v>08</v>
      </c>
      <c r="D584" t="str">
        <f t="shared" si="65"/>
        <v>04</v>
      </c>
      <c r="E584" t="str">
        <f t="shared" si="66"/>
        <v>https://satepsanone.nesdis.noaa.gov/pub/FIRE/web/HMS/Smoke_Polygons/KML/2022/08/hms_smoke20220804.kml</v>
      </c>
      <c r="F584" t="str">
        <f t="shared" si="69"/>
        <v>https://satepsanone.nesdis.noaa.gov/pub/FIRE/web/HMS/Smoke_Polygons/KML/2022/08/hms_smoke20220804.kml</v>
      </c>
      <c r="G584" s="29" t="str">
        <f t="shared" si="67"/>
        <v>Data</v>
      </c>
      <c r="H584" s="30" t="s">
        <v>38</v>
      </c>
      <c r="J584" s="31" t="s">
        <v>38</v>
      </c>
      <c r="K584" s="31" t="s">
        <v>38</v>
      </c>
      <c r="L584" s="31" t="s">
        <v>38</v>
      </c>
      <c r="M584" s="31" t="s">
        <v>38</v>
      </c>
    </row>
    <row r="585" spans="1:13" x14ac:dyDescent="0.25">
      <c r="A585" s="28">
        <f t="shared" si="68"/>
        <v>44778</v>
      </c>
      <c r="B585">
        <f t="shared" si="63"/>
        <v>2022</v>
      </c>
      <c r="C585" t="str">
        <f t="shared" si="64"/>
        <v>08</v>
      </c>
      <c r="D585" t="str">
        <f t="shared" si="65"/>
        <v>05</v>
      </c>
      <c r="E585" t="str">
        <f t="shared" si="66"/>
        <v>https://satepsanone.nesdis.noaa.gov/pub/FIRE/web/HMS/Smoke_Polygons/KML/2022/08/hms_smoke20220805.kml</v>
      </c>
      <c r="F585" t="str">
        <f t="shared" si="69"/>
        <v>https://satepsanone.nesdis.noaa.gov/pub/FIRE/web/HMS/Smoke_Polygons/KML/2022/08/hms_smoke20220805.kml</v>
      </c>
      <c r="G585" s="29" t="str">
        <f t="shared" si="67"/>
        <v>Data</v>
      </c>
      <c r="H585" s="30" t="s">
        <v>38</v>
      </c>
      <c r="J585" s="31" t="s">
        <v>38</v>
      </c>
      <c r="K585" s="31" t="s">
        <v>38</v>
      </c>
      <c r="L585" s="31" t="s">
        <v>38</v>
      </c>
      <c r="M585" s="31" t="s">
        <v>38</v>
      </c>
    </row>
    <row r="586" spans="1:13" x14ac:dyDescent="0.25">
      <c r="A586" s="28">
        <f t="shared" si="68"/>
        <v>44779</v>
      </c>
      <c r="B586">
        <f t="shared" si="63"/>
        <v>2022</v>
      </c>
      <c r="C586" t="str">
        <f t="shared" si="64"/>
        <v>08</v>
      </c>
      <c r="D586" t="str">
        <f t="shared" si="65"/>
        <v>06</v>
      </c>
      <c r="E586" t="str">
        <f t="shared" si="66"/>
        <v>https://satepsanone.nesdis.noaa.gov/pub/FIRE/web/HMS/Smoke_Polygons/KML/2022/08/hms_smoke20220806.kml</v>
      </c>
      <c r="F586" t="str">
        <f t="shared" si="69"/>
        <v>https://satepsanone.nesdis.noaa.gov/pub/FIRE/web/HMS/Smoke_Polygons/KML/2022/08/hms_smoke20220806.kml</v>
      </c>
      <c r="G586" s="29" t="str">
        <f t="shared" si="67"/>
        <v>Data</v>
      </c>
      <c r="H586" s="30" t="s">
        <v>38</v>
      </c>
      <c r="J586" s="31" t="s">
        <v>38</v>
      </c>
      <c r="K586" s="31" t="s">
        <v>38</v>
      </c>
      <c r="L586" s="31" t="s">
        <v>38</v>
      </c>
      <c r="M586" s="31" t="s">
        <v>38</v>
      </c>
    </row>
    <row r="587" spans="1:13" x14ac:dyDescent="0.25">
      <c r="A587" s="28">
        <f t="shared" si="68"/>
        <v>44780</v>
      </c>
      <c r="B587">
        <f t="shared" si="63"/>
        <v>2022</v>
      </c>
      <c r="C587" t="str">
        <f t="shared" si="64"/>
        <v>08</v>
      </c>
      <c r="D587" t="str">
        <f t="shared" si="65"/>
        <v>07</v>
      </c>
      <c r="E587" t="str">
        <f t="shared" si="66"/>
        <v>https://satepsanone.nesdis.noaa.gov/pub/FIRE/web/HMS/Smoke_Polygons/KML/2022/08/hms_smoke20220807.kml</v>
      </c>
      <c r="F587" t="str">
        <f t="shared" si="69"/>
        <v>https://satepsanone.nesdis.noaa.gov/pub/FIRE/web/HMS/Smoke_Polygons/KML/2022/08/hms_smoke20220807.kml</v>
      </c>
      <c r="G587" s="29" t="str">
        <f t="shared" si="67"/>
        <v>Data</v>
      </c>
      <c r="H587" s="30" t="s">
        <v>38</v>
      </c>
      <c r="J587" s="31" t="s">
        <v>37</v>
      </c>
      <c r="K587" s="31" t="s">
        <v>37</v>
      </c>
      <c r="L587" s="31" t="s">
        <v>37</v>
      </c>
      <c r="M587" s="31" t="s">
        <v>37</v>
      </c>
    </row>
    <row r="588" spans="1:13" x14ac:dyDescent="0.25">
      <c r="A588" s="28">
        <f t="shared" si="68"/>
        <v>44781</v>
      </c>
      <c r="B588">
        <f t="shared" si="63"/>
        <v>2022</v>
      </c>
      <c r="C588" t="str">
        <f t="shared" si="64"/>
        <v>08</v>
      </c>
      <c r="D588" t="str">
        <f t="shared" si="65"/>
        <v>08</v>
      </c>
      <c r="E588" t="str">
        <f t="shared" si="66"/>
        <v>https://satepsanone.nesdis.noaa.gov/pub/FIRE/web/HMS/Smoke_Polygons/KML/2022/08/hms_smoke20220808.kml</v>
      </c>
      <c r="F588" t="str">
        <f t="shared" si="69"/>
        <v>https://satepsanone.nesdis.noaa.gov/pub/FIRE/web/HMS/Smoke_Polygons/KML/2022/08/hms_smoke20220808.kml</v>
      </c>
      <c r="G588" s="29" t="str">
        <f t="shared" si="67"/>
        <v>Data</v>
      </c>
      <c r="H588" s="30" t="s">
        <v>38</v>
      </c>
      <c r="J588" s="31" t="s">
        <v>37</v>
      </c>
      <c r="K588" s="31" t="s">
        <v>38</v>
      </c>
      <c r="L588" s="31" t="s">
        <v>37</v>
      </c>
      <c r="M588" s="31" t="s">
        <v>37</v>
      </c>
    </row>
    <row r="589" spans="1:13" x14ac:dyDescent="0.25">
      <c r="A589" s="28">
        <f t="shared" si="68"/>
        <v>44782</v>
      </c>
      <c r="B589">
        <f t="shared" si="63"/>
        <v>2022</v>
      </c>
      <c r="C589" t="str">
        <f t="shared" si="64"/>
        <v>08</v>
      </c>
      <c r="D589" t="str">
        <f t="shared" si="65"/>
        <v>09</v>
      </c>
      <c r="E589" t="str">
        <f t="shared" si="66"/>
        <v>https://satepsanone.nesdis.noaa.gov/pub/FIRE/web/HMS/Smoke_Polygons/KML/2022/08/hms_smoke20220809.kml</v>
      </c>
      <c r="F589" t="str">
        <f t="shared" si="69"/>
        <v>https://satepsanone.nesdis.noaa.gov/pub/FIRE/web/HMS/Smoke_Polygons/KML/2022/08/hms_smoke20220809.kml</v>
      </c>
      <c r="G589" s="29" t="str">
        <f t="shared" si="67"/>
        <v>Data</v>
      </c>
      <c r="H589" s="30" t="s">
        <v>38</v>
      </c>
      <c r="J589" s="31" t="s">
        <v>38</v>
      </c>
      <c r="K589" s="31" t="s">
        <v>38</v>
      </c>
      <c r="L589" s="31" t="s">
        <v>38</v>
      </c>
      <c r="M589" s="31" t="s">
        <v>38</v>
      </c>
    </row>
    <row r="590" spans="1:13" x14ac:dyDescent="0.25">
      <c r="A590" s="28">
        <f t="shared" si="68"/>
        <v>44783</v>
      </c>
      <c r="B590">
        <f t="shared" si="63"/>
        <v>2022</v>
      </c>
      <c r="C590" t="str">
        <f t="shared" si="64"/>
        <v>08</v>
      </c>
      <c r="D590">
        <f t="shared" si="65"/>
        <v>10</v>
      </c>
      <c r="E590" t="str">
        <f t="shared" si="66"/>
        <v>https://satepsanone.nesdis.noaa.gov/pub/FIRE/web/HMS/Smoke_Polygons/KML/2022/08/hms_smoke20220810.kml</v>
      </c>
      <c r="F590" t="str">
        <f t="shared" si="69"/>
        <v>https://satepsanone.nesdis.noaa.gov/pub/FIRE/web/HMS/Smoke_Polygons/KML/2022/08/hms_smoke20220810.kml</v>
      </c>
      <c r="G590" s="29" t="str">
        <f t="shared" si="67"/>
        <v>Data</v>
      </c>
      <c r="H590" s="30" t="s">
        <v>38</v>
      </c>
      <c r="J590" s="31" t="s">
        <v>38</v>
      </c>
      <c r="K590" s="31" t="s">
        <v>38</v>
      </c>
      <c r="L590" s="31" t="s">
        <v>38</v>
      </c>
      <c r="M590" s="31" t="s">
        <v>38</v>
      </c>
    </row>
    <row r="591" spans="1:13" x14ac:dyDescent="0.25">
      <c r="A591" s="28">
        <f t="shared" si="68"/>
        <v>44784</v>
      </c>
      <c r="B591">
        <f t="shared" si="63"/>
        <v>2022</v>
      </c>
      <c r="C591" t="str">
        <f t="shared" si="64"/>
        <v>08</v>
      </c>
      <c r="D591">
        <f t="shared" si="65"/>
        <v>11</v>
      </c>
      <c r="E591" t="str">
        <f t="shared" si="66"/>
        <v>https://satepsanone.nesdis.noaa.gov/pub/FIRE/web/HMS/Smoke_Polygons/KML/2022/08/hms_smoke20220811.kml</v>
      </c>
      <c r="F591" t="str">
        <f t="shared" si="69"/>
        <v>https://satepsanone.nesdis.noaa.gov/pub/FIRE/web/HMS/Smoke_Polygons/KML/2022/08/hms_smoke20220811.kml</v>
      </c>
      <c r="G591" s="29" t="str">
        <f t="shared" si="67"/>
        <v>Data</v>
      </c>
      <c r="H591" s="30" t="s">
        <v>38</v>
      </c>
      <c r="J591" s="31" t="s">
        <v>38</v>
      </c>
      <c r="K591" s="31" t="s">
        <v>38</v>
      </c>
      <c r="L591" s="31" t="s">
        <v>38</v>
      </c>
      <c r="M591" s="31" t="s">
        <v>38</v>
      </c>
    </row>
    <row r="592" spans="1:13" x14ac:dyDescent="0.25">
      <c r="A592" s="28">
        <f t="shared" si="68"/>
        <v>44785</v>
      </c>
      <c r="B592">
        <f t="shared" si="63"/>
        <v>2022</v>
      </c>
      <c r="C592" t="str">
        <f t="shared" si="64"/>
        <v>08</v>
      </c>
      <c r="D592">
        <f t="shared" si="65"/>
        <v>12</v>
      </c>
      <c r="E592" t="str">
        <f t="shared" si="66"/>
        <v>https://satepsanone.nesdis.noaa.gov/pub/FIRE/web/HMS/Smoke_Polygons/KML/2022/08/hms_smoke20220812.kml</v>
      </c>
      <c r="F592" t="str">
        <f t="shared" si="69"/>
        <v>https://satepsanone.nesdis.noaa.gov/pub/FIRE/web/HMS/Smoke_Polygons/KML/2022/08/hms_smoke20220812.kml</v>
      </c>
      <c r="G592" s="29" t="str">
        <f t="shared" si="67"/>
        <v>Data</v>
      </c>
      <c r="H592" s="30" t="s">
        <v>38</v>
      </c>
      <c r="J592" s="31" t="s">
        <v>38</v>
      </c>
      <c r="K592" s="31" t="s">
        <v>38</v>
      </c>
      <c r="L592" s="31" t="s">
        <v>38</v>
      </c>
      <c r="M592" s="31" t="s">
        <v>38</v>
      </c>
    </row>
    <row r="593" spans="1:13" x14ac:dyDescent="0.25">
      <c r="A593" s="28">
        <f t="shared" si="68"/>
        <v>44786</v>
      </c>
      <c r="B593">
        <f t="shared" si="63"/>
        <v>2022</v>
      </c>
      <c r="C593" t="str">
        <f t="shared" si="64"/>
        <v>08</v>
      </c>
      <c r="D593">
        <f t="shared" si="65"/>
        <v>13</v>
      </c>
      <c r="E593" t="str">
        <f t="shared" si="66"/>
        <v>https://satepsanone.nesdis.noaa.gov/pub/FIRE/web/HMS/Smoke_Polygons/KML/2022/08/hms_smoke20220813.kml</v>
      </c>
      <c r="F593" t="str">
        <f t="shared" si="69"/>
        <v>https://satepsanone.nesdis.noaa.gov/pub/FIRE/web/HMS/Smoke_Polygons/KML/2022/08/hms_smoke20220813.kml</v>
      </c>
      <c r="G593" s="29" t="str">
        <f t="shared" si="67"/>
        <v>Data</v>
      </c>
      <c r="H593" s="30" t="s">
        <v>38</v>
      </c>
      <c r="J593" s="31" t="s">
        <v>38</v>
      </c>
      <c r="K593" s="31" t="s">
        <v>38</v>
      </c>
      <c r="L593" s="31" t="s">
        <v>38</v>
      </c>
      <c r="M593" s="31" t="s">
        <v>38</v>
      </c>
    </row>
    <row r="594" spans="1:13" x14ac:dyDescent="0.25">
      <c r="A594" s="28">
        <f t="shared" si="68"/>
        <v>44787</v>
      </c>
      <c r="B594">
        <f t="shared" si="63"/>
        <v>2022</v>
      </c>
      <c r="C594" t="str">
        <f t="shared" si="64"/>
        <v>08</v>
      </c>
      <c r="D594">
        <f t="shared" si="65"/>
        <v>14</v>
      </c>
      <c r="E594" t="str">
        <f t="shared" si="66"/>
        <v>https://satepsanone.nesdis.noaa.gov/pub/FIRE/web/HMS/Smoke_Polygons/KML/2022/08/hms_smoke20220814.kml</v>
      </c>
      <c r="F594" t="str">
        <f t="shared" si="69"/>
        <v>https://satepsanone.nesdis.noaa.gov/pub/FIRE/web/HMS/Smoke_Polygons/KML/2022/08/hms_smoke20220814.kml</v>
      </c>
      <c r="G594" s="29" t="str">
        <f t="shared" si="67"/>
        <v>Data</v>
      </c>
      <c r="H594" s="30" t="s">
        <v>38</v>
      </c>
      <c r="J594" s="31" t="s">
        <v>37</v>
      </c>
      <c r="K594" s="31" t="s">
        <v>37</v>
      </c>
      <c r="L594" s="31" t="s">
        <v>37</v>
      </c>
      <c r="M594" s="31" t="s">
        <v>38</v>
      </c>
    </row>
    <row r="595" spans="1:13" x14ac:dyDescent="0.25">
      <c r="A595" s="28">
        <f t="shared" si="68"/>
        <v>44788</v>
      </c>
      <c r="B595">
        <f t="shared" si="63"/>
        <v>2022</v>
      </c>
      <c r="C595" t="str">
        <f t="shared" si="64"/>
        <v>08</v>
      </c>
      <c r="D595">
        <f t="shared" si="65"/>
        <v>15</v>
      </c>
      <c r="E595" t="str">
        <f t="shared" si="66"/>
        <v>https://satepsanone.nesdis.noaa.gov/pub/FIRE/web/HMS/Smoke_Polygons/KML/2022/08/hms_smoke20220815.kml</v>
      </c>
      <c r="F595" t="str">
        <f t="shared" si="69"/>
        <v>https://satepsanone.nesdis.noaa.gov/pub/FIRE/web/HMS/Smoke_Polygons/KML/2022/08/hms_smoke20220815.kml</v>
      </c>
      <c r="G595" s="29" t="str">
        <f t="shared" si="67"/>
        <v>Data</v>
      </c>
      <c r="H595" s="30" t="s">
        <v>37</v>
      </c>
    </row>
    <row r="596" spans="1:13" x14ac:dyDescent="0.25">
      <c r="A596" s="28">
        <f t="shared" si="68"/>
        <v>44789</v>
      </c>
      <c r="B596">
        <f t="shared" si="63"/>
        <v>2022</v>
      </c>
      <c r="C596" t="str">
        <f t="shared" si="64"/>
        <v>08</v>
      </c>
      <c r="D596">
        <f t="shared" si="65"/>
        <v>16</v>
      </c>
      <c r="E596" t="str">
        <f t="shared" si="66"/>
        <v>https://satepsanone.nesdis.noaa.gov/pub/FIRE/web/HMS/Smoke_Polygons/KML/2022/08/hms_smoke20220816.kml</v>
      </c>
      <c r="F596" t="str">
        <f t="shared" si="69"/>
        <v>https://satepsanone.nesdis.noaa.gov/pub/FIRE/web/HMS/Smoke_Polygons/KML/2022/08/hms_smoke20220816.kml</v>
      </c>
      <c r="G596" s="29" t="str">
        <f t="shared" si="67"/>
        <v>Data</v>
      </c>
      <c r="H596" s="30" t="s">
        <v>38</v>
      </c>
      <c r="J596" s="31" t="s">
        <v>38</v>
      </c>
      <c r="K596" s="31" t="s">
        <v>38</v>
      </c>
      <c r="L596" s="31" t="s">
        <v>38</v>
      </c>
      <c r="M596" s="31" t="s">
        <v>38</v>
      </c>
    </row>
    <row r="597" spans="1:13" x14ac:dyDescent="0.25">
      <c r="A597" s="28">
        <f t="shared" si="68"/>
        <v>44790</v>
      </c>
      <c r="B597">
        <f t="shared" si="63"/>
        <v>2022</v>
      </c>
      <c r="C597" t="str">
        <f t="shared" si="64"/>
        <v>08</v>
      </c>
      <c r="D597">
        <f t="shared" si="65"/>
        <v>17</v>
      </c>
      <c r="E597" t="str">
        <f t="shared" si="66"/>
        <v>https://satepsanone.nesdis.noaa.gov/pub/FIRE/web/HMS/Smoke_Polygons/KML/2022/08/hms_smoke20220817.kml</v>
      </c>
      <c r="F597" t="str">
        <f t="shared" si="69"/>
        <v>https://satepsanone.nesdis.noaa.gov/pub/FIRE/web/HMS/Smoke_Polygons/KML/2022/08/hms_smoke20220817.kml</v>
      </c>
      <c r="G597" s="29" t="str">
        <f t="shared" si="67"/>
        <v>Data</v>
      </c>
      <c r="H597" s="30" t="s">
        <v>38</v>
      </c>
      <c r="J597" s="31" t="s">
        <v>38</v>
      </c>
      <c r="K597" s="31" t="s">
        <v>38</v>
      </c>
      <c r="L597" s="31" t="s">
        <v>38</v>
      </c>
      <c r="M597" s="31" t="s">
        <v>38</v>
      </c>
    </row>
    <row r="598" spans="1:13" x14ac:dyDescent="0.25">
      <c r="A598" s="28">
        <f t="shared" si="68"/>
        <v>44791</v>
      </c>
      <c r="B598">
        <f t="shared" si="63"/>
        <v>2022</v>
      </c>
      <c r="C598" t="str">
        <f t="shared" si="64"/>
        <v>08</v>
      </c>
      <c r="D598">
        <f t="shared" si="65"/>
        <v>18</v>
      </c>
      <c r="E598" t="str">
        <f t="shared" si="66"/>
        <v>https://satepsanone.nesdis.noaa.gov/pub/FIRE/web/HMS/Smoke_Polygons/KML/2022/08/hms_smoke20220818.kml</v>
      </c>
      <c r="F598" t="str">
        <f t="shared" si="69"/>
        <v>https://satepsanone.nesdis.noaa.gov/pub/FIRE/web/HMS/Smoke_Polygons/KML/2022/08/hms_smoke20220818.kml</v>
      </c>
      <c r="G598" s="29" t="str">
        <f t="shared" si="67"/>
        <v>Data</v>
      </c>
      <c r="H598" s="30" t="s">
        <v>38</v>
      </c>
      <c r="J598" s="31" t="s">
        <v>38</v>
      </c>
      <c r="K598" s="31" t="s">
        <v>38</v>
      </c>
      <c r="L598" s="31" t="s">
        <v>38</v>
      </c>
      <c r="M598" s="31" t="s">
        <v>38</v>
      </c>
    </row>
    <row r="599" spans="1:13" x14ac:dyDescent="0.25">
      <c r="A599" s="28">
        <f t="shared" si="68"/>
        <v>44792</v>
      </c>
      <c r="B599">
        <f t="shared" si="63"/>
        <v>2022</v>
      </c>
      <c r="C599" t="str">
        <f t="shared" si="64"/>
        <v>08</v>
      </c>
      <c r="D599">
        <f t="shared" si="65"/>
        <v>19</v>
      </c>
      <c r="E599" t="str">
        <f t="shared" si="66"/>
        <v>https://satepsanone.nesdis.noaa.gov/pub/FIRE/web/HMS/Smoke_Polygons/KML/2022/08/hms_smoke20220819.kml</v>
      </c>
      <c r="F599" t="str">
        <f t="shared" si="69"/>
        <v>https://satepsanone.nesdis.noaa.gov/pub/FIRE/web/HMS/Smoke_Polygons/KML/2022/08/hms_smoke20220819.kml</v>
      </c>
      <c r="G599" s="29" t="str">
        <f t="shared" si="67"/>
        <v>Data</v>
      </c>
      <c r="H599" s="30" t="s">
        <v>38</v>
      </c>
      <c r="J599" s="31" t="s">
        <v>37</v>
      </c>
      <c r="K599" s="31" t="s">
        <v>38</v>
      </c>
      <c r="L599" s="31" t="s">
        <v>37</v>
      </c>
      <c r="M599" s="31" t="s">
        <v>37</v>
      </c>
    </row>
    <row r="600" spans="1:13" x14ac:dyDescent="0.25">
      <c r="A600" s="28">
        <f t="shared" si="68"/>
        <v>44793</v>
      </c>
      <c r="B600">
        <f t="shared" si="63"/>
        <v>2022</v>
      </c>
      <c r="C600" t="str">
        <f t="shared" si="64"/>
        <v>08</v>
      </c>
      <c r="D600">
        <f t="shared" si="65"/>
        <v>20</v>
      </c>
      <c r="E600" t="str">
        <f t="shared" si="66"/>
        <v>https://satepsanone.nesdis.noaa.gov/pub/FIRE/web/HMS/Smoke_Polygons/KML/2022/08/hms_smoke20220820.kml</v>
      </c>
      <c r="F600" t="str">
        <f t="shared" si="69"/>
        <v>https://satepsanone.nesdis.noaa.gov/pub/FIRE/web/HMS/Smoke_Polygons/KML/2022/08/hms_smoke20220820.kml</v>
      </c>
      <c r="G600" s="29" t="str">
        <f t="shared" si="67"/>
        <v>Data</v>
      </c>
      <c r="H600" s="30" t="s">
        <v>38</v>
      </c>
      <c r="J600" s="31" t="s">
        <v>38</v>
      </c>
      <c r="K600" s="31" t="s">
        <v>38</v>
      </c>
      <c r="L600" s="31" t="s">
        <v>38</v>
      </c>
      <c r="M600" s="31" t="s">
        <v>38</v>
      </c>
    </row>
    <row r="601" spans="1:13" x14ac:dyDescent="0.25">
      <c r="A601" s="28">
        <f t="shared" si="68"/>
        <v>44794</v>
      </c>
      <c r="B601">
        <f t="shared" si="63"/>
        <v>2022</v>
      </c>
      <c r="C601" t="str">
        <f t="shared" si="64"/>
        <v>08</v>
      </c>
      <c r="D601">
        <f t="shared" si="65"/>
        <v>21</v>
      </c>
      <c r="E601" t="str">
        <f t="shared" si="66"/>
        <v>https://satepsanone.nesdis.noaa.gov/pub/FIRE/web/HMS/Smoke_Polygons/KML/2022/08/hms_smoke20220821.kml</v>
      </c>
      <c r="F601" t="str">
        <f t="shared" si="69"/>
        <v>https://satepsanone.nesdis.noaa.gov/pub/FIRE/web/HMS/Smoke_Polygons/KML/2022/08/hms_smoke20220821.kml</v>
      </c>
      <c r="G601" s="29" t="str">
        <f t="shared" si="67"/>
        <v>Data</v>
      </c>
      <c r="H601" s="30" t="s">
        <v>38</v>
      </c>
      <c r="J601" s="31" t="s">
        <v>38</v>
      </c>
      <c r="K601" s="31" t="s">
        <v>38</v>
      </c>
      <c r="L601" s="31" t="s">
        <v>38</v>
      </c>
      <c r="M601" s="31" t="s">
        <v>38</v>
      </c>
    </row>
    <row r="602" spans="1:13" x14ac:dyDescent="0.25">
      <c r="A602" s="28">
        <f t="shared" si="68"/>
        <v>44795</v>
      </c>
      <c r="B602">
        <f t="shared" si="63"/>
        <v>2022</v>
      </c>
      <c r="C602" t="str">
        <f t="shared" si="64"/>
        <v>08</v>
      </c>
      <c r="D602">
        <f t="shared" si="65"/>
        <v>22</v>
      </c>
      <c r="E602" t="str">
        <f t="shared" si="66"/>
        <v>https://satepsanone.nesdis.noaa.gov/pub/FIRE/web/HMS/Smoke_Polygons/KML/2022/08/hms_smoke20220822.kml</v>
      </c>
      <c r="F602" t="str">
        <f t="shared" si="69"/>
        <v>https://satepsanone.nesdis.noaa.gov/pub/FIRE/web/HMS/Smoke_Polygons/KML/2022/08/hms_smoke20220822.kml</v>
      </c>
      <c r="G602" s="29" t="str">
        <f t="shared" si="67"/>
        <v>Data</v>
      </c>
      <c r="H602" s="30" t="s">
        <v>38</v>
      </c>
      <c r="J602" s="31" t="s">
        <v>38</v>
      </c>
      <c r="K602" s="31" t="s">
        <v>38</v>
      </c>
      <c r="L602" s="31" t="s">
        <v>38</v>
      </c>
      <c r="M602" s="31" t="s">
        <v>38</v>
      </c>
    </row>
    <row r="603" spans="1:13" x14ac:dyDescent="0.25">
      <c r="A603" s="28">
        <f t="shared" si="68"/>
        <v>44796</v>
      </c>
      <c r="B603">
        <f t="shared" si="63"/>
        <v>2022</v>
      </c>
      <c r="C603" t="str">
        <f t="shared" si="64"/>
        <v>08</v>
      </c>
      <c r="D603">
        <f t="shared" si="65"/>
        <v>23</v>
      </c>
      <c r="E603" t="str">
        <f t="shared" si="66"/>
        <v>https://satepsanone.nesdis.noaa.gov/pub/FIRE/web/HMS/Smoke_Polygons/KML/2022/08/hms_smoke20220823.kml</v>
      </c>
      <c r="F603" t="str">
        <f t="shared" si="69"/>
        <v>https://satepsanone.nesdis.noaa.gov/pub/FIRE/web/HMS/Smoke_Polygons/KML/2022/08/hms_smoke20220823.kml</v>
      </c>
      <c r="G603" s="29" t="str">
        <f t="shared" si="67"/>
        <v>Data</v>
      </c>
      <c r="H603" s="30" t="s">
        <v>38</v>
      </c>
      <c r="J603" s="31" t="s">
        <v>38</v>
      </c>
      <c r="K603" s="31" t="s">
        <v>38</v>
      </c>
      <c r="L603" s="31" t="s">
        <v>38</v>
      </c>
      <c r="M603" s="31" t="s">
        <v>38</v>
      </c>
    </row>
    <row r="604" spans="1:13" x14ac:dyDescent="0.25">
      <c r="A604" s="28">
        <f t="shared" si="68"/>
        <v>44797</v>
      </c>
      <c r="B604">
        <f t="shared" si="63"/>
        <v>2022</v>
      </c>
      <c r="C604" t="str">
        <f t="shared" si="64"/>
        <v>08</v>
      </c>
      <c r="D604">
        <f t="shared" si="65"/>
        <v>24</v>
      </c>
      <c r="E604" t="str">
        <f t="shared" si="66"/>
        <v>https://satepsanone.nesdis.noaa.gov/pub/FIRE/web/HMS/Smoke_Polygons/KML/2022/08/hms_smoke20220824.kml</v>
      </c>
      <c r="F604" t="str">
        <f t="shared" si="69"/>
        <v>https://satepsanone.nesdis.noaa.gov/pub/FIRE/web/HMS/Smoke_Polygons/KML/2022/08/hms_smoke20220824.kml</v>
      </c>
      <c r="G604" s="29" t="str">
        <f t="shared" si="67"/>
        <v>Data</v>
      </c>
      <c r="H604" s="30" t="s">
        <v>38</v>
      </c>
      <c r="J604" s="31" t="s">
        <v>38</v>
      </c>
      <c r="K604" s="31" t="s">
        <v>38</v>
      </c>
      <c r="L604" s="31" t="s">
        <v>38</v>
      </c>
      <c r="M604" s="31" t="s">
        <v>38</v>
      </c>
    </row>
    <row r="605" spans="1:13" x14ac:dyDescent="0.25">
      <c r="A605" s="28">
        <f t="shared" si="68"/>
        <v>44798</v>
      </c>
      <c r="B605">
        <f t="shared" si="63"/>
        <v>2022</v>
      </c>
      <c r="C605" t="str">
        <f t="shared" si="64"/>
        <v>08</v>
      </c>
      <c r="D605">
        <f t="shared" si="65"/>
        <v>25</v>
      </c>
      <c r="E605" t="str">
        <f t="shared" si="66"/>
        <v>https://satepsanone.nesdis.noaa.gov/pub/FIRE/web/HMS/Smoke_Polygons/KML/2022/08/hms_smoke20220825.kml</v>
      </c>
      <c r="F605" t="str">
        <f t="shared" si="69"/>
        <v>https://satepsanone.nesdis.noaa.gov/pub/FIRE/web/HMS/Smoke_Polygons/KML/2022/08/hms_smoke20220825.kml</v>
      </c>
      <c r="G605" s="29" t="str">
        <f t="shared" si="67"/>
        <v>Data</v>
      </c>
      <c r="H605" s="30" t="s">
        <v>38</v>
      </c>
      <c r="J605" s="31" t="s">
        <v>38</v>
      </c>
      <c r="K605" s="31" t="s">
        <v>38</v>
      </c>
      <c r="L605" s="31" t="s">
        <v>38</v>
      </c>
      <c r="M605" s="31" t="s">
        <v>38</v>
      </c>
    </row>
    <row r="606" spans="1:13" x14ac:dyDescent="0.25">
      <c r="A606" s="28">
        <f t="shared" si="68"/>
        <v>44799</v>
      </c>
      <c r="B606">
        <f t="shared" si="63"/>
        <v>2022</v>
      </c>
      <c r="C606" t="str">
        <f t="shared" si="64"/>
        <v>08</v>
      </c>
      <c r="D606">
        <f t="shared" si="65"/>
        <v>26</v>
      </c>
      <c r="E606" t="str">
        <f t="shared" si="66"/>
        <v>https://satepsanone.nesdis.noaa.gov/pub/FIRE/web/HMS/Smoke_Polygons/KML/2022/08/hms_smoke20220826.kml</v>
      </c>
      <c r="F606" t="str">
        <f t="shared" si="69"/>
        <v>https://satepsanone.nesdis.noaa.gov/pub/FIRE/web/HMS/Smoke_Polygons/KML/2022/08/hms_smoke20220826.kml</v>
      </c>
      <c r="G606" s="29" t="str">
        <f t="shared" si="67"/>
        <v>Data</v>
      </c>
      <c r="H606" s="30" t="s">
        <v>38</v>
      </c>
      <c r="J606" s="31" t="s">
        <v>38</v>
      </c>
      <c r="K606" s="31" t="s">
        <v>38</v>
      </c>
      <c r="L606" s="31" t="s">
        <v>38</v>
      </c>
      <c r="M606" s="31" t="s">
        <v>38</v>
      </c>
    </row>
    <row r="607" spans="1:13" x14ac:dyDescent="0.25">
      <c r="A607" s="28">
        <f t="shared" si="68"/>
        <v>44800</v>
      </c>
      <c r="B607">
        <f t="shared" si="63"/>
        <v>2022</v>
      </c>
      <c r="C607" t="str">
        <f t="shared" si="64"/>
        <v>08</v>
      </c>
      <c r="D607">
        <f t="shared" si="65"/>
        <v>27</v>
      </c>
      <c r="E607" t="str">
        <f t="shared" si="66"/>
        <v>https://satepsanone.nesdis.noaa.gov/pub/FIRE/web/HMS/Smoke_Polygons/KML/2022/08/hms_smoke20220827.kml</v>
      </c>
      <c r="F607" t="str">
        <f t="shared" si="69"/>
        <v>https://satepsanone.nesdis.noaa.gov/pub/FIRE/web/HMS/Smoke_Polygons/KML/2022/08/hms_smoke20220827.kml</v>
      </c>
      <c r="G607" s="29" t="str">
        <f t="shared" si="67"/>
        <v>Data</v>
      </c>
      <c r="H607" s="30" t="s">
        <v>38</v>
      </c>
      <c r="J607" s="31" t="s">
        <v>38</v>
      </c>
      <c r="K607" s="31" t="s">
        <v>38</v>
      </c>
      <c r="L607" s="31" t="s">
        <v>38</v>
      </c>
      <c r="M607" s="31" t="s">
        <v>38</v>
      </c>
    </row>
    <row r="608" spans="1:13" x14ac:dyDescent="0.25">
      <c r="A608" s="28">
        <f t="shared" si="68"/>
        <v>44801</v>
      </c>
      <c r="B608">
        <f t="shared" si="63"/>
        <v>2022</v>
      </c>
      <c r="C608" t="str">
        <f t="shared" si="64"/>
        <v>08</v>
      </c>
      <c r="D608">
        <f t="shared" si="65"/>
        <v>28</v>
      </c>
      <c r="E608" t="str">
        <f t="shared" si="66"/>
        <v>https://satepsanone.nesdis.noaa.gov/pub/FIRE/web/HMS/Smoke_Polygons/KML/2022/08/hms_smoke20220828.kml</v>
      </c>
      <c r="F608" t="str">
        <f t="shared" si="69"/>
        <v>https://satepsanone.nesdis.noaa.gov/pub/FIRE/web/HMS/Smoke_Polygons/KML/2022/08/hms_smoke20220828.kml</v>
      </c>
      <c r="G608" s="29" t="str">
        <f t="shared" si="67"/>
        <v>Data</v>
      </c>
      <c r="H608" s="30" t="s">
        <v>38</v>
      </c>
      <c r="J608" s="31" t="s">
        <v>38</v>
      </c>
      <c r="K608" s="31" t="s">
        <v>38</v>
      </c>
      <c r="L608" s="31" t="s">
        <v>38</v>
      </c>
      <c r="M608" s="31" t="s">
        <v>38</v>
      </c>
    </row>
    <row r="609" spans="1:13" x14ac:dyDescent="0.25">
      <c r="A609" s="28">
        <f t="shared" si="68"/>
        <v>44802</v>
      </c>
      <c r="B609">
        <f t="shared" si="63"/>
        <v>2022</v>
      </c>
      <c r="C609" t="str">
        <f t="shared" si="64"/>
        <v>08</v>
      </c>
      <c r="D609">
        <f t="shared" si="65"/>
        <v>29</v>
      </c>
      <c r="E609" t="str">
        <f t="shared" si="66"/>
        <v>https://satepsanone.nesdis.noaa.gov/pub/FIRE/web/HMS/Smoke_Polygons/KML/2022/08/hms_smoke20220829.kml</v>
      </c>
      <c r="F609" t="str">
        <f t="shared" si="69"/>
        <v>https://satepsanone.nesdis.noaa.gov/pub/FIRE/web/HMS/Smoke_Polygons/KML/2022/08/hms_smoke20220829.kml</v>
      </c>
      <c r="G609" s="29" t="str">
        <f t="shared" si="67"/>
        <v>Data</v>
      </c>
      <c r="H609" s="30" t="s">
        <v>38</v>
      </c>
      <c r="J609" s="31" t="s">
        <v>38</v>
      </c>
      <c r="K609" s="31" t="s">
        <v>38</v>
      </c>
      <c r="L609" s="31" t="s">
        <v>38</v>
      </c>
      <c r="M609" s="31" t="s">
        <v>38</v>
      </c>
    </row>
    <row r="610" spans="1:13" x14ac:dyDescent="0.25">
      <c r="A610" s="28">
        <f t="shared" si="68"/>
        <v>44803</v>
      </c>
      <c r="B610">
        <f t="shared" si="63"/>
        <v>2022</v>
      </c>
      <c r="C610" t="str">
        <f t="shared" si="64"/>
        <v>08</v>
      </c>
      <c r="D610">
        <f t="shared" si="65"/>
        <v>30</v>
      </c>
      <c r="E610" t="str">
        <f t="shared" si="66"/>
        <v>https://satepsanone.nesdis.noaa.gov/pub/FIRE/web/HMS/Smoke_Polygons/KML/2022/08/hms_smoke20220830.kml</v>
      </c>
      <c r="F610" t="str">
        <f t="shared" si="69"/>
        <v>https://satepsanone.nesdis.noaa.gov/pub/FIRE/web/HMS/Smoke_Polygons/KML/2022/08/hms_smoke20220830.kml</v>
      </c>
      <c r="G610" s="29" t="str">
        <f t="shared" si="67"/>
        <v>Data</v>
      </c>
      <c r="H610" s="30" t="s">
        <v>38</v>
      </c>
      <c r="J610" s="31" t="s">
        <v>38</v>
      </c>
      <c r="K610" s="31" t="s">
        <v>38</v>
      </c>
      <c r="L610" s="31" t="s">
        <v>38</v>
      </c>
      <c r="M610" s="31" t="s">
        <v>38</v>
      </c>
    </row>
    <row r="611" spans="1:13" x14ac:dyDescent="0.25">
      <c r="A611" s="28">
        <f t="shared" si="68"/>
        <v>44804</v>
      </c>
      <c r="B611">
        <f t="shared" si="63"/>
        <v>2022</v>
      </c>
      <c r="C611" t="str">
        <f t="shared" si="64"/>
        <v>08</v>
      </c>
      <c r="D611">
        <f t="shared" si="65"/>
        <v>31</v>
      </c>
      <c r="E611" t="str">
        <f t="shared" si="66"/>
        <v>https://satepsanone.nesdis.noaa.gov/pub/FIRE/web/HMS/Smoke_Polygons/KML/2022/08/hms_smoke20220831.kml</v>
      </c>
      <c r="F611" t="str">
        <f t="shared" si="69"/>
        <v>https://satepsanone.nesdis.noaa.gov/pub/FIRE/web/HMS/Smoke_Polygons/KML/2022/08/hms_smoke20220831.kml</v>
      </c>
      <c r="G611" s="29" t="str">
        <f t="shared" si="67"/>
        <v>Data</v>
      </c>
      <c r="H611" s="30" t="s">
        <v>37</v>
      </c>
    </row>
    <row r="612" spans="1:13" x14ac:dyDescent="0.25">
      <c r="A612" s="28">
        <f t="shared" si="68"/>
        <v>44805</v>
      </c>
      <c r="B612">
        <f t="shared" si="63"/>
        <v>2022</v>
      </c>
      <c r="C612" t="str">
        <f t="shared" si="64"/>
        <v>09</v>
      </c>
      <c r="D612" t="str">
        <f t="shared" si="65"/>
        <v>01</v>
      </c>
      <c r="E612" t="str">
        <f t="shared" si="66"/>
        <v>https://satepsanone.nesdis.noaa.gov/pub/FIRE/web/HMS/Smoke_Polygons/KML/2022/09/hms_smoke20220901.kml</v>
      </c>
      <c r="F612" t="str">
        <f t="shared" si="69"/>
        <v>https://satepsanone.nesdis.noaa.gov/pub/FIRE/web/HMS/Smoke_Polygons/KML/2022/09/hms_smoke20220901.kml</v>
      </c>
      <c r="G612" s="29" t="str">
        <f t="shared" si="67"/>
        <v>Data</v>
      </c>
      <c r="H612" s="30" t="s">
        <v>38</v>
      </c>
      <c r="J612" s="31" t="s">
        <v>37</v>
      </c>
      <c r="K612" s="31" t="s">
        <v>37</v>
      </c>
      <c r="L612" s="31" t="s">
        <v>37</v>
      </c>
      <c r="M612" s="31" t="s">
        <v>37</v>
      </c>
    </row>
    <row r="613" spans="1:13" x14ac:dyDescent="0.25">
      <c r="A613" s="28">
        <f t="shared" si="68"/>
        <v>44806</v>
      </c>
      <c r="B613">
        <f t="shared" si="63"/>
        <v>2022</v>
      </c>
      <c r="C613" t="str">
        <f t="shared" si="64"/>
        <v>09</v>
      </c>
      <c r="D613" t="str">
        <f t="shared" si="65"/>
        <v>02</v>
      </c>
      <c r="E613" t="str">
        <f t="shared" si="66"/>
        <v>https://satepsanone.nesdis.noaa.gov/pub/FIRE/web/HMS/Smoke_Polygons/KML/2022/09/hms_smoke20220902.kml</v>
      </c>
      <c r="F613" t="str">
        <f t="shared" si="69"/>
        <v>https://satepsanone.nesdis.noaa.gov/pub/FIRE/web/HMS/Smoke_Polygons/KML/2022/09/hms_smoke20220902.kml</v>
      </c>
      <c r="G613" s="29" t="str">
        <f t="shared" si="67"/>
        <v>Data</v>
      </c>
      <c r="H613" s="30" t="s">
        <v>38</v>
      </c>
      <c r="J613" s="31" t="s">
        <v>38</v>
      </c>
      <c r="K613" s="31" t="s">
        <v>38</v>
      </c>
      <c r="L613" s="31" t="s">
        <v>38</v>
      </c>
      <c r="M613" s="31" t="s">
        <v>38</v>
      </c>
    </row>
    <row r="614" spans="1:13" x14ac:dyDescent="0.25">
      <c r="A614" s="28">
        <f t="shared" si="68"/>
        <v>44807</v>
      </c>
      <c r="B614">
        <f t="shared" si="63"/>
        <v>2022</v>
      </c>
      <c r="C614" t="str">
        <f t="shared" si="64"/>
        <v>09</v>
      </c>
      <c r="D614" t="str">
        <f t="shared" si="65"/>
        <v>03</v>
      </c>
      <c r="E614" t="str">
        <f t="shared" si="66"/>
        <v>https://satepsanone.nesdis.noaa.gov/pub/FIRE/web/HMS/Smoke_Polygons/KML/2022/09/hms_smoke20220903.kml</v>
      </c>
      <c r="F614" t="str">
        <f t="shared" si="69"/>
        <v>https://satepsanone.nesdis.noaa.gov/pub/FIRE/web/HMS/Smoke_Polygons/KML/2022/09/hms_smoke20220903.kml</v>
      </c>
      <c r="G614" s="29" t="str">
        <f t="shared" si="67"/>
        <v>Data</v>
      </c>
      <c r="H614" s="30" t="s">
        <v>38</v>
      </c>
      <c r="J614" s="31" t="s">
        <v>38</v>
      </c>
      <c r="K614" s="31" t="s">
        <v>38</v>
      </c>
      <c r="L614" s="31" t="s">
        <v>38</v>
      </c>
      <c r="M614" s="31" t="s">
        <v>38</v>
      </c>
    </row>
    <row r="615" spans="1:13" x14ac:dyDescent="0.25">
      <c r="A615" s="28">
        <f t="shared" si="68"/>
        <v>44808</v>
      </c>
      <c r="B615">
        <f t="shared" si="63"/>
        <v>2022</v>
      </c>
      <c r="C615" t="str">
        <f t="shared" si="64"/>
        <v>09</v>
      </c>
      <c r="D615" t="str">
        <f t="shared" si="65"/>
        <v>04</v>
      </c>
      <c r="E615" t="str">
        <f t="shared" si="66"/>
        <v>https://satepsanone.nesdis.noaa.gov/pub/FIRE/web/HMS/Smoke_Polygons/KML/2022/09/hms_smoke20220904.kml</v>
      </c>
      <c r="F615" t="str">
        <f t="shared" si="69"/>
        <v>https://satepsanone.nesdis.noaa.gov/pub/FIRE/web/HMS/Smoke_Polygons/KML/2022/09/hms_smoke20220904.kml</v>
      </c>
      <c r="G615" s="29" t="str">
        <f t="shared" si="67"/>
        <v>Data</v>
      </c>
      <c r="H615" s="30" t="s">
        <v>37</v>
      </c>
    </row>
    <row r="616" spans="1:13" x14ac:dyDescent="0.25">
      <c r="A616" s="28">
        <f t="shared" si="68"/>
        <v>44809</v>
      </c>
      <c r="B616">
        <f t="shared" si="63"/>
        <v>2022</v>
      </c>
      <c r="C616" t="str">
        <f t="shared" si="64"/>
        <v>09</v>
      </c>
      <c r="D616" t="str">
        <f t="shared" si="65"/>
        <v>05</v>
      </c>
      <c r="E616" t="str">
        <f t="shared" si="66"/>
        <v>https://satepsanone.nesdis.noaa.gov/pub/FIRE/web/HMS/Smoke_Polygons/KML/2022/09/hms_smoke20220905.kml</v>
      </c>
      <c r="F616" t="str">
        <f t="shared" si="69"/>
        <v>https://satepsanone.nesdis.noaa.gov/pub/FIRE/web/HMS/Smoke_Polygons/KML/2022/09/hms_smoke20220905.kml</v>
      </c>
      <c r="G616" s="29" t="str">
        <f t="shared" si="67"/>
        <v>Data</v>
      </c>
      <c r="H616" s="30" t="s">
        <v>38</v>
      </c>
      <c r="J616" s="31" t="s">
        <v>38</v>
      </c>
      <c r="K616" s="31" t="s">
        <v>38</v>
      </c>
      <c r="L616" s="31" t="s">
        <v>37</v>
      </c>
      <c r="M616" s="31" t="s">
        <v>38</v>
      </c>
    </row>
    <row r="617" spans="1:13" x14ac:dyDescent="0.25">
      <c r="A617" s="28">
        <f t="shared" si="68"/>
        <v>44810</v>
      </c>
      <c r="B617">
        <f t="shared" si="63"/>
        <v>2022</v>
      </c>
      <c r="C617" t="str">
        <f t="shared" si="64"/>
        <v>09</v>
      </c>
      <c r="D617" t="str">
        <f t="shared" si="65"/>
        <v>06</v>
      </c>
      <c r="E617" t="str">
        <f t="shared" si="66"/>
        <v>https://satepsanone.nesdis.noaa.gov/pub/FIRE/web/HMS/Smoke_Polygons/KML/2022/09/hms_smoke20220906.kml</v>
      </c>
      <c r="F617" t="str">
        <f t="shared" si="69"/>
        <v>https://satepsanone.nesdis.noaa.gov/pub/FIRE/web/HMS/Smoke_Polygons/KML/2022/09/hms_smoke20220906.kml</v>
      </c>
      <c r="G617" s="29" t="str">
        <f t="shared" si="67"/>
        <v>Data</v>
      </c>
      <c r="H617" s="30" t="s">
        <v>38</v>
      </c>
      <c r="J617" s="31" t="s">
        <v>38</v>
      </c>
      <c r="K617" s="31" t="s">
        <v>38</v>
      </c>
      <c r="L617" s="31" t="s">
        <v>38</v>
      </c>
      <c r="M617" s="31" t="s">
        <v>38</v>
      </c>
    </row>
    <row r="618" spans="1:13" x14ac:dyDescent="0.25">
      <c r="A618" s="28">
        <f t="shared" si="68"/>
        <v>44811</v>
      </c>
      <c r="B618">
        <f t="shared" si="63"/>
        <v>2022</v>
      </c>
      <c r="C618" t="str">
        <f t="shared" si="64"/>
        <v>09</v>
      </c>
      <c r="D618" t="str">
        <f t="shared" si="65"/>
        <v>07</v>
      </c>
      <c r="E618" t="str">
        <f t="shared" si="66"/>
        <v>https://satepsanone.nesdis.noaa.gov/pub/FIRE/web/HMS/Smoke_Polygons/KML/2022/09/hms_smoke20220907.kml</v>
      </c>
      <c r="F618" t="str">
        <f t="shared" si="69"/>
        <v>https://satepsanone.nesdis.noaa.gov/pub/FIRE/web/HMS/Smoke_Polygons/KML/2022/09/hms_smoke20220907.kml</v>
      </c>
      <c r="G618" s="29" t="str">
        <f t="shared" si="67"/>
        <v>Data</v>
      </c>
      <c r="H618" s="30" t="s">
        <v>38</v>
      </c>
      <c r="J618" s="31" t="s">
        <v>38</v>
      </c>
      <c r="K618" s="31" t="s">
        <v>38</v>
      </c>
      <c r="L618" s="31" t="s">
        <v>38</v>
      </c>
      <c r="M618" s="31" t="s">
        <v>38</v>
      </c>
    </row>
    <row r="619" spans="1:13" x14ac:dyDescent="0.25">
      <c r="A619" s="28">
        <f t="shared" si="68"/>
        <v>44812</v>
      </c>
      <c r="B619">
        <f t="shared" si="63"/>
        <v>2022</v>
      </c>
      <c r="C619" t="str">
        <f t="shared" si="64"/>
        <v>09</v>
      </c>
      <c r="D619" t="str">
        <f t="shared" si="65"/>
        <v>08</v>
      </c>
      <c r="E619" t="str">
        <f t="shared" si="66"/>
        <v>https://satepsanone.nesdis.noaa.gov/pub/FIRE/web/HMS/Smoke_Polygons/KML/2022/09/hms_smoke20220908.kml</v>
      </c>
      <c r="F619" t="str">
        <f t="shared" si="69"/>
        <v>https://satepsanone.nesdis.noaa.gov/pub/FIRE/web/HMS/Smoke_Polygons/KML/2022/09/hms_smoke20220908.kml</v>
      </c>
      <c r="G619" s="29" t="str">
        <f t="shared" si="67"/>
        <v>Data</v>
      </c>
      <c r="H619" s="30" t="s">
        <v>38</v>
      </c>
      <c r="J619" s="31" t="s">
        <v>38</v>
      </c>
      <c r="K619" s="31" t="s">
        <v>38</v>
      </c>
      <c r="L619" s="31" t="s">
        <v>38</v>
      </c>
      <c r="M619" s="31" t="s">
        <v>38</v>
      </c>
    </row>
    <row r="620" spans="1:13" x14ac:dyDescent="0.25">
      <c r="A620" s="28">
        <f t="shared" si="68"/>
        <v>44813</v>
      </c>
      <c r="B620">
        <f t="shared" si="63"/>
        <v>2022</v>
      </c>
      <c r="C620" t="str">
        <f t="shared" si="64"/>
        <v>09</v>
      </c>
      <c r="D620" t="str">
        <f t="shared" si="65"/>
        <v>09</v>
      </c>
      <c r="E620" t="str">
        <f t="shared" si="66"/>
        <v>https://satepsanone.nesdis.noaa.gov/pub/FIRE/web/HMS/Smoke_Polygons/KML/2022/09/hms_smoke20220909.kml</v>
      </c>
      <c r="F620" t="str">
        <f t="shared" si="69"/>
        <v>https://satepsanone.nesdis.noaa.gov/pub/FIRE/web/HMS/Smoke_Polygons/KML/2022/09/hms_smoke20220909.kml</v>
      </c>
      <c r="G620" s="29" t="str">
        <f t="shared" si="67"/>
        <v>Data</v>
      </c>
      <c r="H620" s="30" t="s">
        <v>38</v>
      </c>
      <c r="J620" s="31" t="s">
        <v>38</v>
      </c>
      <c r="K620" s="31" t="s">
        <v>38</v>
      </c>
      <c r="L620" s="31" t="s">
        <v>38</v>
      </c>
      <c r="M620" s="31" t="s">
        <v>38</v>
      </c>
    </row>
    <row r="621" spans="1:13" x14ac:dyDescent="0.25">
      <c r="A621" s="28">
        <f t="shared" si="68"/>
        <v>44814</v>
      </c>
      <c r="B621">
        <f t="shared" si="63"/>
        <v>2022</v>
      </c>
      <c r="C621" t="str">
        <f t="shared" si="64"/>
        <v>09</v>
      </c>
      <c r="D621">
        <f t="shared" si="65"/>
        <v>10</v>
      </c>
      <c r="E621" t="str">
        <f t="shared" si="66"/>
        <v>https://satepsanone.nesdis.noaa.gov/pub/FIRE/web/HMS/Smoke_Polygons/KML/2022/09/hms_smoke20220910.kml</v>
      </c>
      <c r="F621" t="str">
        <f t="shared" si="69"/>
        <v>https://satepsanone.nesdis.noaa.gov/pub/FIRE/web/HMS/Smoke_Polygons/KML/2022/09/hms_smoke20220910.kml</v>
      </c>
      <c r="G621" s="29" t="str">
        <f t="shared" si="67"/>
        <v>Data</v>
      </c>
      <c r="H621" s="30" t="s">
        <v>38</v>
      </c>
      <c r="J621" s="31" t="s">
        <v>38</v>
      </c>
      <c r="K621" s="31" t="s">
        <v>38</v>
      </c>
      <c r="L621" s="31" t="s">
        <v>38</v>
      </c>
      <c r="M621" s="31" t="s">
        <v>38</v>
      </c>
    </row>
    <row r="622" spans="1:13" x14ac:dyDescent="0.25">
      <c r="A622" s="28">
        <f t="shared" si="68"/>
        <v>44815</v>
      </c>
      <c r="B622">
        <f t="shared" si="63"/>
        <v>2022</v>
      </c>
      <c r="C622" t="str">
        <f t="shared" si="64"/>
        <v>09</v>
      </c>
      <c r="D622">
        <f t="shared" si="65"/>
        <v>11</v>
      </c>
      <c r="E622" t="str">
        <f t="shared" si="66"/>
        <v>https://satepsanone.nesdis.noaa.gov/pub/FIRE/web/HMS/Smoke_Polygons/KML/2022/09/hms_smoke20220911.kml</v>
      </c>
      <c r="F622" t="str">
        <f t="shared" si="69"/>
        <v>https://satepsanone.nesdis.noaa.gov/pub/FIRE/web/HMS/Smoke_Polygons/KML/2022/09/hms_smoke20220911.kml</v>
      </c>
      <c r="G622" s="29" t="str">
        <f t="shared" si="67"/>
        <v>Data</v>
      </c>
      <c r="H622" s="30" t="s">
        <v>38</v>
      </c>
      <c r="J622" s="31" t="s">
        <v>38</v>
      </c>
      <c r="K622" s="31" t="s">
        <v>38</v>
      </c>
      <c r="L622" s="31" t="s">
        <v>37</v>
      </c>
      <c r="M622" s="31" t="s">
        <v>38</v>
      </c>
    </row>
    <row r="623" spans="1:13" x14ac:dyDescent="0.25">
      <c r="A623" s="28">
        <f t="shared" si="68"/>
        <v>44816</v>
      </c>
      <c r="B623">
        <f t="shared" si="63"/>
        <v>2022</v>
      </c>
      <c r="C623" t="str">
        <f t="shared" si="64"/>
        <v>09</v>
      </c>
      <c r="D623">
        <f t="shared" si="65"/>
        <v>12</v>
      </c>
      <c r="E623" t="str">
        <f t="shared" si="66"/>
        <v>https://satepsanone.nesdis.noaa.gov/pub/FIRE/web/HMS/Smoke_Polygons/KML/2022/09/hms_smoke20220912.kml</v>
      </c>
      <c r="F623" t="str">
        <f t="shared" si="69"/>
        <v>https://satepsanone.nesdis.noaa.gov/pub/FIRE/web/HMS/Smoke_Polygons/KML/2022/09/hms_smoke20220912.kml</v>
      </c>
      <c r="G623" s="29" t="str">
        <f t="shared" si="67"/>
        <v>Data</v>
      </c>
      <c r="H623" s="30" t="s">
        <v>38</v>
      </c>
      <c r="J623" s="31" t="s">
        <v>38</v>
      </c>
      <c r="K623" s="31" t="s">
        <v>38</v>
      </c>
      <c r="L623" s="31" t="s">
        <v>38</v>
      </c>
      <c r="M623" s="31" t="s">
        <v>38</v>
      </c>
    </row>
    <row r="624" spans="1:13" x14ac:dyDescent="0.25">
      <c r="A624" s="28">
        <f t="shared" si="68"/>
        <v>44817</v>
      </c>
      <c r="B624">
        <f t="shared" si="63"/>
        <v>2022</v>
      </c>
      <c r="C624" t="str">
        <f t="shared" si="64"/>
        <v>09</v>
      </c>
      <c r="D624">
        <f t="shared" si="65"/>
        <v>13</v>
      </c>
      <c r="E624" t="str">
        <f t="shared" si="66"/>
        <v>https://satepsanone.nesdis.noaa.gov/pub/FIRE/web/HMS/Smoke_Polygons/KML/2022/09/hms_smoke20220913.kml</v>
      </c>
      <c r="F624" t="str">
        <f t="shared" si="69"/>
        <v>https://satepsanone.nesdis.noaa.gov/pub/FIRE/web/HMS/Smoke_Polygons/KML/2022/09/hms_smoke20220913.kml</v>
      </c>
      <c r="G624" s="29" t="str">
        <f t="shared" si="67"/>
        <v>Data</v>
      </c>
      <c r="H624" s="30" t="s">
        <v>38</v>
      </c>
      <c r="J624" s="31" t="s">
        <v>38</v>
      </c>
      <c r="K624" s="31" t="s">
        <v>38</v>
      </c>
      <c r="L624" s="31" t="s">
        <v>38</v>
      </c>
      <c r="M624" s="31" t="s">
        <v>38</v>
      </c>
    </row>
    <row r="625" spans="1:13" x14ac:dyDescent="0.25">
      <c r="A625" s="28">
        <f t="shared" si="68"/>
        <v>44818</v>
      </c>
      <c r="B625">
        <f t="shared" si="63"/>
        <v>2022</v>
      </c>
      <c r="C625" t="str">
        <f t="shared" si="64"/>
        <v>09</v>
      </c>
      <c r="D625">
        <f t="shared" si="65"/>
        <v>14</v>
      </c>
      <c r="E625" t="str">
        <f t="shared" si="66"/>
        <v>https://satepsanone.nesdis.noaa.gov/pub/FIRE/web/HMS/Smoke_Polygons/KML/2022/09/hms_smoke20220914.kml</v>
      </c>
      <c r="F625" t="str">
        <f t="shared" si="69"/>
        <v>https://satepsanone.nesdis.noaa.gov/pub/FIRE/web/HMS/Smoke_Polygons/KML/2022/09/hms_smoke20220914.kml</v>
      </c>
      <c r="G625" s="29" t="str">
        <f t="shared" si="67"/>
        <v>Data</v>
      </c>
      <c r="H625" s="30" t="s">
        <v>38</v>
      </c>
      <c r="J625" s="31" t="s">
        <v>38</v>
      </c>
      <c r="K625" s="31" t="s">
        <v>38</v>
      </c>
      <c r="L625" s="31" t="s">
        <v>38</v>
      </c>
      <c r="M625" s="31" t="s">
        <v>38</v>
      </c>
    </row>
    <row r="626" spans="1:13" x14ac:dyDescent="0.25">
      <c r="A626" s="28">
        <f t="shared" si="68"/>
        <v>44819</v>
      </c>
      <c r="B626">
        <f t="shared" si="63"/>
        <v>2022</v>
      </c>
      <c r="C626" t="str">
        <f t="shared" si="64"/>
        <v>09</v>
      </c>
      <c r="D626">
        <f t="shared" si="65"/>
        <v>15</v>
      </c>
      <c r="E626" t="str">
        <f t="shared" si="66"/>
        <v>https://satepsanone.nesdis.noaa.gov/pub/FIRE/web/HMS/Smoke_Polygons/KML/2022/09/hms_smoke20220915.kml</v>
      </c>
      <c r="F626" t="str">
        <f t="shared" si="69"/>
        <v>https://satepsanone.nesdis.noaa.gov/pub/FIRE/web/HMS/Smoke_Polygons/KML/2022/09/hms_smoke20220915.kml</v>
      </c>
      <c r="G626" s="29" t="str">
        <f t="shared" si="67"/>
        <v>Data</v>
      </c>
      <c r="H626" s="30" t="s">
        <v>38</v>
      </c>
      <c r="J626" s="31" t="s">
        <v>38</v>
      </c>
      <c r="K626" s="31" t="s">
        <v>38</v>
      </c>
      <c r="L626" s="31" t="s">
        <v>38</v>
      </c>
      <c r="M626" s="31" t="s">
        <v>38</v>
      </c>
    </row>
    <row r="627" spans="1:13" x14ac:dyDescent="0.25">
      <c r="A627" s="28">
        <f t="shared" si="68"/>
        <v>44820</v>
      </c>
      <c r="B627">
        <f t="shared" si="63"/>
        <v>2022</v>
      </c>
      <c r="C627" t="str">
        <f t="shared" si="64"/>
        <v>09</v>
      </c>
      <c r="D627">
        <f t="shared" si="65"/>
        <v>16</v>
      </c>
      <c r="E627" t="str">
        <f t="shared" si="66"/>
        <v>https://satepsanone.nesdis.noaa.gov/pub/FIRE/web/HMS/Smoke_Polygons/KML/2022/09/hms_smoke20220916.kml</v>
      </c>
      <c r="F627" t="str">
        <f t="shared" si="69"/>
        <v>https://satepsanone.nesdis.noaa.gov/pub/FIRE/web/HMS/Smoke_Polygons/KML/2022/09/hms_smoke20220916.kml</v>
      </c>
      <c r="G627" s="29" t="str">
        <f t="shared" si="67"/>
        <v>Data</v>
      </c>
      <c r="H627" s="30" t="s">
        <v>38</v>
      </c>
      <c r="J627" s="31" t="s">
        <v>38</v>
      </c>
      <c r="K627" s="31" t="s">
        <v>38</v>
      </c>
      <c r="L627" s="31" t="s">
        <v>38</v>
      </c>
      <c r="M627" s="31" t="s">
        <v>38</v>
      </c>
    </row>
    <row r="628" spans="1:13" x14ac:dyDescent="0.25">
      <c r="A628" s="28">
        <f t="shared" si="68"/>
        <v>44821</v>
      </c>
      <c r="B628">
        <f t="shared" si="63"/>
        <v>2022</v>
      </c>
      <c r="C628" t="str">
        <f t="shared" si="64"/>
        <v>09</v>
      </c>
      <c r="D628">
        <f t="shared" si="65"/>
        <v>17</v>
      </c>
      <c r="E628" t="str">
        <f t="shared" si="66"/>
        <v>https://satepsanone.nesdis.noaa.gov/pub/FIRE/web/HMS/Smoke_Polygons/KML/2022/09/hms_smoke20220917.kml</v>
      </c>
      <c r="F628" t="str">
        <f t="shared" si="69"/>
        <v>https://satepsanone.nesdis.noaa.gov/pub/FIRE/web/HMS/Smoke_Polygons/KML/2022/09/hms_smoke20220917.kml</v>
      </c>
      <c r="G628" s="29" t="str">
        <f t="shared" si="67"/>
        <v>Data</v>
      </c>
      <c r="H628" s="30" t="s">
        <v>38</v>
      </c>
      <c r="J628" s="31" t="s">
        <v>38</v>
      </c>
      <c r="K628" s="31" t="s">
        <v>38</v>
      </c>
      <c r="L628" s="31" t="s">
        <v>38</v>
      </c>
      <c r="M628" s="31" t="s">
        <v>38</v>
      </c>
    </row>
    <row r="629" spans="1:13" x14ac:dyDescent="0.25">
      <c r="A629" s="28">
        <f t="shared" si="68"/>
        <v>44822</v>
      </c>
      <c r="B629">
        <f t="shared" si="63"/>
        <v>2022</v>
      </c>
      <c r="C629" t="str">
        <f t="shared" si="64"/>
        <v>09</v>
      </c>
      <c r="D629">
        <f t="shared" si="65"/>
        <v>18</v>
      </c>
      <c r="E629" t="str">
        <f t="shared" si="66"/>
        <v>https://satepsanone.nesdis.noaa.gov/pub/FIRE/web/HMS/Smoke_Polygons/KML/2022/09/hms_smoke20220918.kml</v>
      </c>
      <c r="F629" t="str">
        <f t="shared" si="69"/>
        <v>https://satepsanone.nesdis.noaa.gov/pub/FIRE/web/HMS/Smoke_Polygons/KML/2022/09/hms_smoke20220918.kml</v>
      </c>
      <c r="G629" s="29" t="str">
        <f t="shared" si="67"/>
        <v>Data</v>
      </c>
      <c r="H629" s="30" t="s">
        <v>38</v>
      </c>
      <c r="J629" s="31" t="s">
        <v>38</v>
      </c>
      <c r="K629" s="31" t="s">
        <v>38</v>
      </c>
      <c r="L629" s="31" t="s">
        <v>38</v>
      </c>
      <c r="M629" s="31" t="s">
        <v>38</v>
      </c>
    </row>
    <row r="630" spans="1:13" x14ac:dyDescent="0.25">
      <c r="A630" s="28">
        <f t="shared" si="68"/>
        <v>44823</v>
      </c>
      <c r="B630">
        <f t="shared" si="63"/>
        <v>2022</v>
      </c>
      <c r="C630" t="str">
        <f t="shared" si="64"/>
        <v>09</v>
      </c>
      <c r="D630">
        <f t="shared" si="65"/>
        <v>19</v>
      </c>
      <c r="E630" t="str">
        <f t="shared" si="66"/>
        <v>https://satepsanone.nesdis.noaa.gov/pub/FIRE/web/HMS/Smoke_Polygons/KML/2022/09/hms_smoke20220919.kml</v>
      </c>
      <c r="F630" t="str">
        <f t="shared" si="69"/>
        <v>https://satepsanone.nesdis.noaa.gov/pub/FIRE/web/HMS/Smoke_Polygons/KML/2022/09/hms_smoke20220919.kml</v>
      </c>
      <c r="G630" s="29" t="str">
        <f t="shared" si="67"/>
        <v>Data</v>
      </c>
      <c r="H630" s="30" t="s">
        <v>38</v>
      </c>
      <c r="J630" s="31" t="s">
        <v>38</v>
      </c>
      <c r="K630" s="31" t="s">
        <v>38</v>
      </c>
      <c r="L630" s="31" t="s">
        <v>38</v>
      </c>
      <c r="M630" s="31" t="s">
        <v>38</v>
      </c>
    </row>
    <row r="631" spans="1:13" x14ac:dyDescent="0.25">
      <c r="A631" s="28">
        <f t="shared" si="68"/>
        <v>44824</v>
      </c>
      <c r="B631">
        <f t="shared" si="63"/>
        <v>2022</v>
      </c>
      <c r="C631" t="str">
        <f t="shared" si="64"/>
        <v>09</v>
      </c>
      <c r="D631">
        <f t="shared" si="65"/>
        <v>20</v>
      </c>
      <c r="E631" t="str">
        <f t="shared" si="66"/>
        <v>https://satepsanone.nesdis.noaa.gov/pub/FIRE/web/HMS/Smoke_Polygons/KML/2022/09/hms_smoke20220920.kml</v>
      </c>
      <c r="F631" t="str">
        <f t="shared" si="69"/>
        <v>https://satepsanone.nesdis.noaa.gov/pub/FIRE/web/HMS/Smoke_Polygons/KML/2022/09/hms_smoke20220920.kml</v>
      </c>
      <c r="G631" s="29" t="str">
        <f t="shared" si="67"/>
        <v>Data</v>
      </c>
      <c r="H631" s="30" t="s">
        <v>38</v>
      </c>
      <c r="J631" s="31" t="s">
        <v>38</v>
      </c>
      <c r="K631" s="31" t="s">
        <v>38</v>
      </c>
      <c r="L631" s="31" t="s">
        <v>38</v>
      </c>
      <c r="M631" s="31" t="s">
        <v>38</v>
      </c>
    </row>
    <row r="632" spans="1:13" x14ac:dyDescent="0.25">
      <c r="A632" s="28">
        <f t="shared" si="68"/>
        <v>44825</v>
      </c>
      <c r="B632">
        <f t="shared" si="63"/>
        <v>2022</v>
      </c>
      <c r="C632" t="str">
        <f t="shared" si="64"/>
        <v>09</v>
      </c>
      <c r="D632">
        <f t="shared" si="65"/>
        <v>21</v>
      </c>
      <c r="E632" t="str">
        <f t="shared" si="66"/>
        <v>https://satepsanone.nesdis.noaa.gov/pub/FIRE/web/HMS/Smoke_Polygons/KML/2022/09/hms_smoke20220921.kml</v>
      </c>
      <c r="F632" t="str">
        <f t="shared" si="69"/>
        <v>https://satepsanone.nesdis.noaa.gov/pub/FIRE/web/HMS/Smoke_Polygons/KML/2022/09/hms_smoke20220921.kml</v>
      </c>
      <c r="G632" s="29" t="str">
        <f t="shared" si="67"/>
        <v>Data</v>
      </c>
      <c r="H632" s="30" t="s">
        <v>38</v>
      </c>
      <c r="J632" s="31" t="s">
        <v>37</v>
      </c>
      <c r="K632" s="31" t="s">
        <v>37</v>
      </c>
      <c r="L632" s="31" t="s">
        <v>38</v>
      </c>
      <c r="M632" s="31" t="s">
        <v>38</v>
      </c>
    </row>
    <row r="633" spans="1:13" x14ac:dyDescent="0.25">
      <c r="A633" s="28">
        <f t="shared" si="68"/>
        <v>44826</v>
      </c>
      <c r="B633">
        <f t="shared" si="63"/>
        <v>2022</v>
      </c>
      <c r="C633" t="str">
        <f t="shared" si="64"/>
        <v>09</v>
      </c>
      <c r="D633">
        <f t="shared" si="65"/>
        <v>22</v>
      </c>
      <c r="E633" t="str">
        <f t="shared" si="66"/>
        <v>https://satepsanone.nesdis.noaa.gov/pub/FIRE/web/HMS/Smoke_Polygons/KML/2022/09/hms_smoke20220922.kml</v>
      </c>
      <c r="F633" t="str">
        <f t="shared" si="69"/>
        <v>https://satepsanone.nesdis.noaa.gov/pub/FIRE/web/HMS/Smoke_Polygons/KML/2022/09/hms_smoke20220922.kml</v>
      </c>
      <c r="G633" s="29" t="str">
        <f t="shared" si="67"/>
        <v>Data</v>
      </c>
      <c r="H633" s="30" t="s">
        <v>37</v>
      </c>
    </row>
    <row r="634" spans="1:13" x14ac:dyDescent="0.25">
      <c r="A634" s="28">
        <f t="shared" si="68"/>
        <v>44827</v>
      </c>
      <c r="B634">
        <f t="shared" si="63"/>
        <v>2022</v>
      </c>
      <c r="C634" t="str">
        <f t="shared" si="64"/>
        <v>09</v>
      </c>
      <c r="D634">
        <f t="shared" si="65"/>
        <v>23</v>
      </c>
      <c r="E634" t="str">
        <f t="shared" si="66"/>
        <v>https://satepsanone.nesdis.noaa.gov/pub/FIRE/web/HMS/Smoke_Polygons/KML/2022/09/hms_smoke20220923.kml</v>
      </c>
      <c r="F634" t="str">
        <f t="shared" si="69"/>
        <v>https://satepsanone.nesdis.noaa.gov/pub/FIRE/web/HMS/Smoke_Polygons/KML/2022/09/hms_smoke20220923.kml</v>
      </c>
      <c r="G634" s="29" t="str">
        <f t="shared" si="67"/>
        <v>Data</v>
      </c>
      <c r="H634" s="30" t="s">
        <v>37</v>
      </c>
    </row>
    <row r="635" spans="1:13" x14ac:dyDescent="0.25">
      <c r="A635" s="28">
        <f t="shared" si="68"/>
        <v>44828</v>
      </c>
      <c r="B635">
        <f t="shared" si="63"/>
        <v>2022</v>
      </c>
      <c r="C635" t="str">
        <f t="shared" si="64"/>
        <v>09</v>
      </c>
      <c r="D635">
        <f t="shared" si="65"/>
        <v>24</v>
      </c>
      <c r="E635" t="str">
        <f t="shared" si="66"/>
        <v>https://satepsanone.nesdis.noaa.gov/pub/FIRE/web/HMS/Smoke_Polygons/KML/2022/09/hms_smoke20220924.kml</v>
      </c>
      <c r="F635" t="str">
        <f t="shared" si="69"/>
        <v>https://satepsanone.nesdis.noaa.gov/pub/FIRE/web/HMS/Smoke_Polygons/KML/2022/09/hms_smoke20220924.kml</v>
      </c>
      <c r="G635" s="29" t="str">
        <f t="shared" si="67"/>
        <v>Data</v>
      </c>
      <c r="H635" s="30" t="s">
        <v>38</v>
      </c>
      <c r="J635" s="31" t="s">
        <v>37</v>
      </c>
      <c r="K635" s="31" t="s">
        <v>37</v>
      </c>
      <c r="L635" s="31" t="s">
        <v>37</v>
      </c>
      <c r="M635" s="31" t="s">
        <v>37</v>
      </c>
    </row>
    <row r="636" spans="1:13" x14ac:dyDescent="0.25">
      <c r="A636" s="28">
        <f t="shared" si="68"/>
        <v>44829</v>
      </c>
      <c r="B636">
        <f t="shared" si="63"/>
        <v>2022</v>
      </c>
      <c r="C636" t="str">
        <f t="shared" si="64"/>
        <v>09</v>
      </c>
      <c r="D636">
        <f t="shared" si="65"/>
        <v>25</v>
      </c>
      <c r="E636" t="str">
        <f t="shared" si="66"/>
        <v>https://satepsanone.nesdis.noaa.gov/pub/FIRE/web/HMS/Smoke_Polygons/KML/2022/09/hms_smoke20220925.kml</v>
      </c>
      <c r="F636" t="str">
        <f t="shared" si="69"/>
        <v>https://satepsanone.nesdis.noaa.gov/pub/FIRE/web/HMS/Smoke_Polygons/KML/2022/09/hms_smoke20220925.kml</v>
      </c>
      <c r="G636" s="29" t="str">
        <f t="shared" si="67"/>
        <v>Data</v>
      </c>
      <c r="H636" s="30" t="s">
        <v>38</v>
      </c>
      <c r="I636" t="s">
        <v>39</v>
      </c>
      <c r="J636" s="31" t="s">
        <v>37</v>
      </c>
      <c r="K636" s="31" t="s">
        <v>37</v>
      </c>
      <c r="L636" s="31" t="s">
        <v>37</v>
      </c>
      <c r="M636" s="31" t="s">
        <v>37</v>
      </c>
    </row>
    <row r="637" spans="1:13" x14ac:dyDescent="0.25">
      <c r="A637" s="28">
        <f t="shared" si="68"/>
        <v>44830</v>
      </c>
      <c r="B637">
        <f t="shared" si="63"/>
        <v>2022</v>
      </c>
      <c r="C637" t="str">
        <f t="shared" si="64"/>
        <v>09</v>
      </c>
      <c r="D637">
        <f t="shared" si="65"/>
        <v>26</v>
      </c>
      <c r="E637" t="str">
        <f t="shared" si="66"/>
        <v>https://satepsanone.nesdis.noaa.gov/pub/FIRE/web/HMS/Smoke_Polygons/KML/2022/09/hms_smoke20220926.kml</v>
      </c>
      <c r="F637" t="str">
        <f t="shared" si="69"/>
        <v>https://satepsanone.nesdis.noaa.gov/pub/FIRE/web/HMS/Smoke_Polygons/KML/2022/09/hms_smoke20220926.kml</v>
      </c>
      <c r="G637" s="29" t="str">
        <f t="shared" si="67"/>
        <v>Data</v>
      </c>
      <c r="H637" s="30" t="s">
        <v>37</v>
      </c>
    </row>
    <row r="638" spans="1:13" x14ac:dyDescent="0.25">
      <c r="A638" s="28">
        <f t="shared" si="68"/>
        <v>44831</v>
      </c>
      <c r="B638">
        <f t="shared" si="63"/>
        <v>2022</v>
      </c>
      <c r="C638" t="str">
        <f t="shared" si="64"/>
        <v>09</v>
      </c>
      <c r="D638">
        <f t="shared" si="65"/>
        <v>27</v>
      </c>
      <c r="E638" t="str">
        <f t="shared" si="66"/>
        <v>https://satepsanone.nesdis.noaa.gov/pub/FIRE/web/HMS/Smoke_Polygons/KML/2022/09/hms_smoke20220927.kml</v>
      </c>
      <c r="F638" t="str">
        <f t="shared" si="69"/>
        <v>https://satepsanone.nesdis.noaa.gov/pub/FIRE/web/HMS/Smoke_Polygons/KML/2022/09/hms_smoke20220927.kml</v>
      </c>
      <c r="G638" s="29" t="str">
        <f t="shared" si="67"/>
        <v>Data</v>
      </c>
      <c r="H638" s="30" t="s">
        <v>38</v>
      </c>
      <c r="J638" s="31" t="s">
        <v>37</v>
      </c>
      <c r="K638" s="31" t="s">
        <v>38</v>
      </c>
      <c r="L638" s="31" t="s">
        <v>37</v>
      </c>
      <c r="M638" s="31" t="s">
        <v>38</v>
      </c>
    </row>
    <row r="639" spans="1:13" x14ac:dyDescent="0.25">
      <c r="A639" s="28">
        <f t="shared" si="68"/>
        <v>44832</v>
      </c>
      <c r="B639">
        <f t="shared" si="63"/>
        <v>2022</v>
      </c>
      <c r="C639" t="str">
        <f t="shared" si="64"/>
        <v>09</v>
      </c>
      <c r="D639">
        <f t="shared" si="65"/>
        <v>28</v>
      </c>
      <c r="E639" t="str">
        <f t="shared" si="66"/>
        <v>https://satepsanone.nesdis.noaa.gov/pub/FIRE/web/HMS/Smoke_Polygons/KML/2022/09/hms_smoke20220928.kml</v>
      </c>
      <c r="F639" t="str">
        <f t="shared" si="69"/>
        <v>https://satepsanone.nesdis.noaa.gov/pub/FIRE/web/HMS/Smoke_Polygons/KML/2022/09/hms_smoke20220928.kml</v>
      </c>
      <c r="G639" s="29" t="str">
        <f t="shared" si="67"/>
        <v>Data</v>
      </c>
      <c r="H639" s="30" t="s">
        <v>37</v>
      </c>
    </row>
    <row r="640" spans="1:13" x14ac:dyDescent="0.25">
      <c r="A640" s="28">
        <f t="shared" si="68"/>
        <v>44833</v>
      </c>
      <c r="B640">
        <f t="shared" si="63"/>
        <v>2022</v>
      </c>
      <c r="C640" t="str">
        <f t="shared" si="64"/>
        <v>09</v>
      </c>
      <c r="D640">
        <f t="shared" si="65"/>
        <v>29</v>
      </c>
      <c r="E640" t="str">
        <f t="shared" si="66"/>
        <v>https://satepsanone.nesdis.noaa.gov/pub/FIRE/web/HMS/Smoke_Polygons/KML/2022/09/hms_smoke20220929.kml</v>
      </c>
      <c r="F640" t="str">
        <f t="shared" si="69"/>
        <v>https://satepsanone.nesdis.noaa.gov/pub/FIRE/web/HMS/Smoke_Polygons/KML/2022/09/hms_smoke20220929.kml</v>
      </c>
      <c r="G640" s="29" t="str">
        <f t="shared" si="67"/>
        <v>Data</v>
      </c>
      <c r="H640" s="30" t="s">
        <v>38</v>
      </c>
      <c r="J640" s="31" t="s">
        <v>37</v>
      </c>
      <c r="K640" s="31" t="s">
        <v>37</v>
      </c>
      <c r="L640" s="31" t="s">
        <v>37</v>
      </c>
      <c r="M640" s="31" t="s">
        <v>37</v>
      </c>
    </row>
    <row r="641" spans="1:13" x14ac:dyDescent="0.25">
      <c r="A641" s="28">
        <f t="shared" si="68"/>
        <v>44834</v>
      </c>
      <c r="B641">
        <f t="shared" si="63"/>
        <v>2022</v>
      </c>
      <c r="C641" t="str">
        <f t="shared" si="64"/>
        <v>09</v>
      </c>
      <c r="D641">
        <f t="shared" si="65"/>
        <v>30</v>
      </c>
      <c r="E641" t="str">
        <f t="shared" si="66"/>
        <v>https://satepsanone.nesdis.noaa.gov/pub/FIRE/web/HMS/Smoke_Polygons/KML/2022/09/hms_smoke20220930.kml</v>
      </c>
      <c r="F641" t="str">
        <f t="shared" si="69"/>
        <v>https://satepsanone.nesdis.noaa.gov/pub/FIRE/web/HMS/Smoke_Polygons/KML/2022/09/hms_smoke20220930.kml</v>
      </c>
      <c r="G641" s="29" t="str">
        <f t="shared" si="67"/>
        <v>Data</v>
      </c>
      <c r="H641" s="30" t="s">
        <v>38</v>
      </c>
      <c r="J641" s="31" t="s">
        <v>38</v>
      </c>
      <c r="K641" s="31" t="s">
        <v>38</v>
      </c>
      <c r="L641" s="31" t="s">
        <v>37</v>
      </c>
      <c r="M641" s="31" t="s">
        <v>37</v>
      </c>
    </row>
    <row r="642" spans="1:13" x14ac:dyDescent="0.25">
      <c r="A642" s="28">
        <f t="shared" si="68"/>
        <v>44835</v>
      </c>
      <c r="B642">
        <f t="shared" si="63"/>
        <v>2022</v>
      </c>
      <c r="C642">
        <f t="shared" si="64"/>
        <v>10</v>
      </c>
      <c r="D642" t="str">
        <f t="shared" si="65"/>
        <v>01</v>
      </c>
      <c r="E642" t="str">
        <f t="shared" si="66"/>
        <v>https://satepsanone.nesdis.noaa.gov/pub/FIRE/web/HMS/Smoke_Polygons/KML/2022/10/hms_smoke20221001.kml</v>
      </c>
      <c r="F642" t="str">
        <f t="shared" si="69"/>
        <v>https://satepsanone.nesdis.noaa.gov/pub/FIRE/web/HMS/Smoke_Polygons/KML/2022/10/hms_smoke20221001.kml</v>
      </c>
      <c r="G642" s="29" t="str">
        <f t="shared" si="67"/>
        <v>Data</v>
      </c>
      <c r="H642" s="30" t="s">
        <v>38</v>
      </c>
      <c r="J642" s="31" t="s">
        <v>38</v>
      </c>
      <c r="K642" s="31" t="s">
        <v>38</v>
      </c>
      <c r="L642" s="31" t="s">
        <v>38</v>
      </c>
      <c r="M642" s="31" t="s">
        <v>38</v>
      </c>
    </row>
    <row r="643" spans="1:13" x14ac:dyDescent="0.25">
      <c r="A643" s="28">
        <f t="shared" si="68"/>
        <v>44836</v>
      </c>
      <c r="B643">
        <f t="shared" si="63"/>
        <v>2022</v>
      </c>
      <c r="C643">
        <f t="shared" si="64"/>
        <v>10</v>
      </c>
      <c r="D643" t="str">
        <f t="shared" si="65"/>
        <v>02</v>
      </c>
      <c r="E643" t="str">
        <f t="shared" si="66"/>
        <v>https://satepsanone.nesdis.noaa.gov/pub/FIRE/web/HMS/Smoke_Polygons/KML/2022/10/hms_smoke20221002.kml</v>
      </c>
      <c r="F643" t="str">
        <f t="shared" si="69"/>
        <v>https://satepsanone.nesdis.noaa.gov/pub/FIRE/web/HMS/Smoke_Polygons/KML/2022/10/hms_smoke20221002.kml</v>
      </c>
      <c r="G643" s="29" t="str">
        <f t="shared" si="67"/>
        <v>Data</v>
      </c>
      <c r="H643" s="30" t="s">
        <v>38</v>
      </c>
      <c r="J643" s="31" t="s">
        <v>38</v>
      </c>
      <c r="K643" s="31" t="s">
        <v>38</v>
      </c>
      <c r="L643" s="31" t="s">
        <v>38</v>
      </c>
      <c r="M643" s="31" t="s">
        <v>38</v>
      </c>
    </row>
    <row r="644" spans="1:13" x14ac:dyDescent="0.25">
      <c r="A644" s="28">
        <f t="shared" si="68"/>
        <v>44837</v>
      </c>
      <c r="B644">
        <f t="shared" ref="B644:B707" si="70">YEAR(A644)</f>
        <v>2022</v>
      </c>
      <c r="C644">
        <f t="shared" ref="C644:C707" si="71">IF(MONTH(A644)&lt;10,"0"&amp;MONTH(A644),MONTH(A644))</f>
        <v>10</v>
      </c>
      <c r="D644" t="str">
        <f t="shared" ref="D644:D707" si="72">IF(DAY(A644)&lt;10,"0"&amp;DAY(A644),DAY(A644))</f>
        <v>03</v>
      </c>
      <c r="E644" t="str">
        <f t="shared" ref="E644:E707" si="73">"https://satepsanone.nesdis.noaa.gov/pub/FIRE/web/HMS/Smoke_Polygons/KML/"&amp;B644&amp;"/"&amp;C644&amp;"/"&amp;"hms_smoke"&amp;B644&amp;C644&amp;D644&amp;".kml"</f>
        <v>https://satepsanone.nesdis.noaa.gov/pub/FIRE/web/HMS/Smoke_Polygons/KML/2022/10/hms_smoke20221003.kml</v>
      </c>
      <c r="F644" t="str">
        <f t="shared" si="69"/>
        <v>https://satepsanone.nesdis.noaa.gov/pub/FIRE/web/HMS/Smoke_Polygons/KML/2022/10/hms_smoke20221003.kml</v>
      </c>
      <c r="G644" s="29" t="str">
        <f t="shared" ref="G644:G707" si="74">HYPERLINK(F644,"Data")</f>
        <v>Data</v>
      </c>
      <c r="H644" s="30" t="s">
        <v>38</v>
      </c>
      <c r="J644" s="31" t="s">
        <v>38</v>
      </c>
      <c r="K644" s="31" t="s">
        <v>38</v>
      </c>
      <c r="L644" s="31" t="s">
        <v>38</v>
      </c>
      <c r="M644" s="31" t="s">
        <v>38</v>
      </c>
    </row>
    <row r="645" spans="1:13" x14ac:dyDescent="0.25">
      <c r="A645" s="28">
        <f t="shared" ref="A645:A708" si="75">A644+1</f>
        <v>44838</v>
      </c>
      <c r="B645">
        <f t="shared" si="70"/>
        <v>2022</v>
      </c>
      <c r="C645">
        <f t="shared" si="71"/>
        <v>10</v>
      </c>
      <c r="D645" t="str">
        <f t="shared" si="72"/>
        <v>04</v>
      </c>
      <c r="E645" t="str">
        <f t="shared" si="73"/>
        <v>https://satepsanone.nesdis.noaa.gov/pub/FIRE/web/HMS/Smoke_Polygons/KML/2022/10/hms_smoke20221004.kml</v>
      </c>
      <c r="F645" t="str">
        <f t="shared" ref="F645:F708" si="76">E645</f>
        <v>https://satepsanone.nesdis.noaa.gov/pub/FIRE/web/HMS/Smoke_Polygons/KML/2022/10/hms_smoke20221004.kml</v>
      </c>
      <c r="G645" s="29" t="str">
        <f t="shared" si="74"/>
        <v>Data</v>
      </c>
      <c r="H645" s="30" t="s">
        <v>38</v>
      </c>
      <c r="J645" s="31" t="s">
        <v>38</v>
      </c>
      <c r="K645" s="31" t="s">
        <v>38</v>
      </c>
      <c r="L645" s="31" t="s">
        <v>38</v>
      </c>
      <c r="M645" s="31" t="s">
        <v>38</v>
      </c>
    </row>
    <row r="646" spans="1:13" x14ac:dyDescent="0.25">
      <c r="A646" s="28">
        <f t="shared" si="75"/>
        <v>44839</v>
      </c>
      <c r="B646">
        <f t="shared" si="70"/>
        <v>2022</v>
      </c>
      <c r="C646">
        <f t="shared" si="71"/>
        <v>10</v>
      </c>
      <c r="D646" t="str">
        <f t="shared" si="72"/>
        <v>05</v>
      </c>
      <c r="E646" t="str">
        <f t="shared" si="73"/>
        <v>https://satepsanone.nesdis.noaa.gov/pub/FIRE/web/HMS/Smoke_Polygons/KML/2022/10/hms_smoke20221005.kml</v>
      </c>
      <c r="F646" t="str">
        <f t="shared" si="76"/>
        <v>https://satepsanone.nesdis.noaa.gov/pub/FIRE/web/HMS/Smoke_Polygons/KML/2022/10/hms_smoke20221005.kml</v>
      </c>
      <c r="G646" s="29" t="str">
        <f t="shared" si="74"/>
        <v>Data</v>
      </c>
      <c r="H646" s="30" t="s">
        <v>38</v>
      </c>
      <c r="J646" s="31" t="s">
        <v>37</v>
      </c>
      <c r="K646" s="31" t="s">
        <v>38</v>
      </c>
      <c r="L646" s="31" t="s">
        <v>37</v>
      </c>
      <c r="M646" s="31" t="s">
        <v>38</v>
      </c>
    </row>
    <row r="647" spans="1:13" x14ac:dyDescent="0.25">
      <c r="A647" s="28">
        <f t="shared" si="75"/>
        <v>44840</v>
      </c>
      <c r="B647">
        <f t="shared" si="70"/>
        <v>2022</v>
      </c>
      <c r="C647">
        <f t="shared" si="71"/>
        <v>10</v>
      </c>
      <c r="D647" t="str">
        <f t="shared" si="72"/>
        <v>06</v>
      </c>
      <c r="E647" t="str">
        <f t="shared" si="73"/>
        <v>https://satepsanone.nesdis.noaa.gov/pub/FIRE/web/HMS/Smoke_Polygons/KML/2022/10/hms_smoke20221006.kml</v>
      </c>
      <c r="F647" t="str">
        <f t="shared" si="76"/>
        <v>https://satepsanone.nesdis.noaa.gov/pub/FIRE/web/HMS/Smoke_Polygons/KML/2022/10/hms_smoke20221006.kml</v>
      </c>
      <c r="G647" s="29" t="str">
        <f t="shared" si="74"/>
        <v>Data</v>
      </c>
      <c r="H647" s="30" t="s">
        <v>38</v>
      </c>
      <c r="J647" s="31" t="s">
        <v>38</v>
      </c>
      <c r="K647" s="31" t="s">
        <v>38</v>
      </c>
      <c r="L647" s="31" t="s">
        <v>38</v>
      </c>
      <c r="M647" s="31" t="s">
        <v>38</v>
      </c>
    </row>
    <row r="648" spans="1:13" x14ac:dyDescent="0.25">
      <c r="A648" s="28">
        <f t="shared" si="75"/>
        <v>44841</v>
      </c>
      <c r="B648">
        <f t="shared" si="70"/>
        <v>2022</v>
      </c>
      <c r="C648">
        <f t="shared" si="71"/>
        <v>10</v>
      </c>
      <c r="D648" t="str">
        <f t="shared" si="72"/>
        <v>07</v>
      </c>
      <c r="E648" t="str">
        <f t="shared" si="73"/>
        <v>https://satepsanone.nesdis.noaa.gov/pub/FIRE/web/HMS/Smoke_Polygons/KML/2022/10/hms_smoke20221007.kml</v>
      </c>
      <c r="F648" t="str">
        <f t="shared" si="76"/>
        <v>https://satepsanone.nesdis.noaa.gov/pub/FIRE/web/HMS/Smoke_Polygons/KML/2022/10/hms_smoke20221007.kml</v>
      </c>
      <c r="G648" s="29" t="str">
        <f t="shared" si="74"/>
        <v>Data</v>
      </c>
      <c r="H648" s="30" t="s">
        <v>37</v>
      </c>
    </row>
    <row r="649" spans="1:13" x14ac:dyDescent="0.25">
      <c r="A649" s="28">
        <f t="shared" si="75"/>
        <v>44842</v>
      </c>
      <c r="B649">
        <f t="shared" si="70"/>
        <v>2022</v>
      </c>
      <c r="C649">
        <f t="shared" si="71"/>
        <v>10</v>
      </c>
      <c r="D649" t="str">
        <f t="shared" si="72"/>
        <v>08</v>
      </c>
      <c r="E649" t="str">
        <f t="shared" si="73"/>
        <v>https://satepsanone.nesdis.noaa.gov/pub/FIRE/web/HMS/Smoke_Polygons/KML/2022/10/hms_smoke20221008.kml</v>
      </c>
      <c r="F649" t="str">
        <f t="shared" si="76"/>
        <v>https://satepsanone.nesdis.noaa.gov/pub/FIRE/web/HMS/Smoke_Polygons/KML/2022/10/hms_smoke20221008.kml</v>
      </c>
      <c r="G649" s="29" t="str">
        <f t="shared" si="74"/>
        <v>Data</v>
      </c>
      <c r="H649" s="30" t="s">
        <v>38</v>
      </c>
      <c r="J649" s="31" t="s">
        <v>37</v>
      </c>
      <c r="K649" s="31" t="s">
        <v>37</v>
      </c>
      <c r="L649" s="31" t="s">
        <v>37</v>
      </c>
      <c r="M649" s="31" t="s">
        <v>37</v>
      </c>
    </row>
    <row r="650" spans="1:13" x14ac:dyDescent="0.25">
      <c r="A650" s="28">
        <f t="shared" si="75"/>
        <v>44843</v>
      </c>
      <c r="B650">
        <f t="shared" si="70"/>
        <v>2022</v>
      </c>
      <c r="C650">
        <f t="shared" si="71"/>
        <v>10</v>
      </c>
      <c r="D650" t="str">
        <f t="shared" si="72"/>
        <v>09</v>
      </c>
      <c r="E650" t="str">
        <f t="shared" si="73"/>
        <v>https://satepsanone.nesdis.noaa.gov/pub/FIRE/web/HMS/Smoke_Polygons/KML/2022/10/hms_smoke20221009.kml</v>
      </c>
      <c r="F650" t="str">
        <f t="shared" si="76"/>
        <v>https://satepsanone.nesdis.noaa.gov/pub/FIRE/web/HMS/Smoke_Polygons/KML/2022/10/hms_smoke20221009.kml</v>
      </c>
      <c r="G650" s="29" t="str">
        <f t="shared" si="74"/>
        <v>Data</v>
      </c>
      <c r="H650" s="30" t="s">
        <v>38</v>
      </c>
      <c r="J650" s="31" t="s">
        <v>37</v>
      </c>
      <c r="K650" s="31" t="s">
        <v>37</v>
      </c>
      <c r="L650" s="31" t="s">
        <v>37</v>
      </c>
      <c r="M650" s="31" t="s">
        <v>37</v>
      </c>
    </row>
    <row r="651" spans="1:13" x14ac:dyDescent="0.25">
      <c r="A651" s="28">
        <f t="shared" si="75"/>
        <v>44844</v>
      </c>
      <c r="B651">
        <f t="shared" si="70"/>
        <v>2022</v>
      </c>
      <c r="C651">
        <f t="shared" si="71"/>
        <v>10</v>
      </c>
      <c r="D651">
        <f t="shared" si="72"/>
        <v>10</v>
      </c>
      <c r="E651" t="str">
        <f t="shared" si="73"/>
        <v>https://satepsanone.nesdis.noaa.gov/pub/FIRE/web/HMS/Smoke_Polygons/KML/2022/10/hms_smoke20221010.kml</v>
      </c>
      <c r="F651" t="str">
        <f t="shared" si="76"/>
        <v>https://satepsanone.nesdis.noaa.gov/pub/FIRE/web/HMS/Smoke_Polygons/KML/2022/10/hms_smoke20221010.kml</v>
      </c>
      <c r="G651" s="29" t="str">
        <f t="shared" si="74"/>
        <v>Data</v>
      </c>
      <c r="H651" s="30" t="s">
        <v>38</v>
      </c>
      <c r="J651" s="31" t="s">
        <v>38</v>
      </c>
      <c r="K651" s="31" t="s">
        <v>38</v>
      </c>
      <c r="L651" s="31" t="s">
        <v>38</v>
      </c>
      <c r="M651" s="31" t="s">
        <v>38</v>
      </c>
    </row>
    <row r="652" spans="1:13" x14ac:dyDescent="0.25">
      <c r="A652" s="28">
        <f t="shared" si="75"/>
        <v>44845</v>
      </c>
      <c r="B652">
        <f t="shared" si="70"/>
        <v>2022</v>
      </c>
      <c r="C652">
        <f t="shared" si="71"/>
        <v>10</v>
      </c>
      <c r="D652">
        <f t="shared" si="72"/>
        <v>11</v>
      </c>
      <c r="E652" t="str">
        <f t="shared" si="73"/>
        <v>https://satepsanone.nesdis.noaa.gov/pub/FIRE/web/HMS/Smoke_Polygons/KML/2022/10/hms_smoke20221011.kml</v>
      </c>
      <c r="F652" t="str">
        <f t="shared" si="76"/>
        <v>https://satepsanone.nesdis.noaa.gov/pub/FIRE/web/HMS/Smoke_Polygons/KML/2022/10/hms_smoke20221011.kml</v>
      </c>
      <c r="G652" s="29" t="str">
        <f t="shared" si="74"/>
        <v>Data</v>
      </c>
      <c r="H652" s="30" t="s">
        <v>38</v>
      </c>
      <c r="J652" s="31" t="s">
        <v>38</v>
      </c>
      <c r="K652" s="31" t="s">
        <v>38</v>
      </c>
      <c r="L652" s="31" t="s">
        <v>37</v>
      </c>
      <c r="M652" s="31" t="s">
        <v>37</v>
      </c>
    </row>
    <row r="653" spans="1:13" x14ac:dyDescent="0.25">
      <c r="A653" s="28">
        <f t="shared" si="75"/>
        <v>44846</v>
      </c>
      <c r="B653">
        <f t="shared" si="70"/>
        <v>2022</v>
      </c>
      <c r="C653">
        <f t="shared" si="71"/>
        <v>10</v>
      </c>
      <c r="D653">
        <f t="shared" si="72"/>
        <v>12</v>
      </c>
      <c r="E653" t="str">
        <f t="shared" si="73"/>
        <v>https://satepsanone.nesdis.noaa.gov/pub/FIRE/web/HMS/Smoke_Polygons/KML/2022/10/hms_smoke20221012.kml</v>
      </c>
      <c r="F653" t="str">
        <f t="shared" si="76"/>
        <v>https://satepsanone.nesdis.noaa.gov/pub/FIRE/web/HMS/Smoke_Polygons/KML/2022/10/hms_smoke20221012.kml</v>
      </c>
      <c r="G653" s="29" t="str">
        <f t="shared" si="74"/>
        <v>Data</v>
      </c>
      <c r="H653" s="30" t="s">
        <v>38</v>
      </c>
      <c r="J653" s="31" t="s">
        <v>38</v>
      </c>
      <c r="K653" s="31" t="s">
        <v>38</v>
      </c>
      <c r="L653" s="31" t="s">
        <v>37</v>
      </c>
      <c r="M653" s="31" t="s">
        <v>37</v>
      </c>
    </row>
    <row r="654" spans="1:13" x14ac:dyDescent="0.25">
      <c r="A654" s="28">
        <f t="shared" si="75"/>
        <v>44847</v>
      </c>
      <c r="B654">
        <f t="shared" si="70"/>
        <v>2022</v>
      </c>
      <c r="C654">
        <f t="shared" si="71"/>
        <v>10</v>
      </c>
      <c r="D654">
        <f t="shared" si="72"/>
        <v>13</v>
      </c>
      <c r="E654" t="str">
        <f t="shared" si="73"/>
        <v>https://satepsanone.nesdis.noaa.gov/pub/FIRE/web/HMS/Smoke_Polygons/KML/2022/10/hms_smoke20221013.kml</v>
      </c>
      <c r="F654" t="str">
        <f t="shared" si="76"/>
        <v>https://satepsanone.nesdis.noaa.gov/pub/FIRE/web/HMS/Smoke_Polygons/KML/2022/10/hms_smoke20221013.kml</v>
      </c>
      <c r="G654" s="29" t="str">
        <f t="shared" si="74"/>
        <v>Data</v>
      </c>
      <c r="H654" s="30" t="s">
        <v>38</v>
      </c>
      <c r="J654" s="31" t="s">
        <v>38</v>
      </c>
      <c r="K654" s="31" t="s">
        <v>38</v>
      </c>
      <c r="L654" s="31" t="s">
        <v>38</v>
      </c>
      <c r="M654" s="31" t="s">
        <v>38</v>
      </c>
    </row>
    <row r="655" spans="1:13" x14ac:dyDescent="0.25">
      <c r="A655" s="28">
        <f t="shared" si="75"/>
        <v>44848</v>
      </c>
      <c r="B655">
        <f t="shared" si="70"/>
        <v>2022</v>
      </c>
      <c r="C655">
        <f t="shared" si="71"/>
        <v>10</v>
      </c>
      <c r="D655">
        <f t="shared" si="72"/>
        <v>14</v>
      </c>
      <c r="E655" t="str">
        <f t="shared" si="73"/>
        <v>https://satepsanone.nesdis.noaa.gov/pub/FIRE/web/HMS/Smoke_Polygons/KML/2022/10/hms_smoke20221014.kml</v>
      </c>
      <c r="F655" t="str">
        <f t="shared" si="76"/>
        <v>https://satepsanone.nesdis.noaa.gov/pub/FIRE/web/HMS/Smoke_Polygons/KML/2022/10/hms_smoke20221014.kml</v>
      </c>
      <c r="G655" s="29" t="str">
        <f t="shared" si="74"/>
        <v>Data</v>
      </c>
      <c r="H655" s="30" t="s">
        <v>38</v>
      </c>
      <c r="J655" s="31" t="s">
        <v>38</v>
      </c>
      <c r="K655" s="31" t="s">
        <v>38</v>
      </c>
      <c r="L655" s="31" t="s">
        <v>38</v>
      </c>
      <c r="M655" s="31" t="s">
        <v>38</v>
      </c>
    </row>
    <row r="656" spans="1:13" x14ac:dyDescent="0.25">
      <c r="A656" s="28">
        <f t="shared" si="75"/>
        <v>44849</v>
      </c>
      <c r="B656">
        <f t="shared" si="70"/>
        <v>2022</v>
      </c>
      <c r="C656">
        <f t="shared" si="71"/>
        <v>10</v>
      </c>
      <c r="D656">
        <f t="shared" si="72"/>
        <v>15</v>
      </c>
      <c r="E656" t="str">
        <f t="shared" si="73"/>
        <v>https://satepsanone.nesdis.noaa.gov/pub/FIRE/web/HMS/Smoke_Polygons/KML/2022/10/hms_smoke20221015.kml</v>
      </c>
      <c r="F656" t="str">
        <f t="shared" si="76"/>
        <v>https://satepsanone.nesdis.noaa.gov/pub/FIRE/web/HMS/Smoke_Polygons/KML/2022/10/hms_smoke20221015.kml</v>
      </c>
      <c r="G656" s="29" t="str">
        <f t="shared" si="74"/>
        <v>Data</v>
      </c>
      <c r="H656" s="30" t="s">
        <v>38</v>
      </c>
      <c r="J656" s="31" t="s">
        <v>38</v>
      </c>
      <c r="K656" s="31" t="s">
        <v>38</v>
      </c>
      <c r="L656" s="31" t="s">
        <v>38</v>
      </c>
      <c r="M656" s="31" t="s">
        <v>38</v>
      </c>
    </row>
    <row r="657" spans="1:13" x14ac:dyDescent="0.25">
      <c r="A657" s="28">
        <f t="shared" si="75"/>
        <v>44850</v>
      </c>
      <c r="B657">
        <f t="shared" si="70"/>
        <v>2022</v>
      </c>
      <c r="C657">
        <f t="shared" si="71"/>
        <v>10</v>
      </c>
      <c r="D657">
        <f t="shared" si="72"/>
        <v>16</v>
      </c>
      <c r="E657" t="str">
        <f t="shared" si="73"/>
        <v>https://satepsanone.nesdis.noaa.gov/pub/FIRE/web/HMS/Smoke_Polygons/KML/2022/10/hms_smoke20221016.kml</v>
      </c>
      <c r="F657" t="str">
        <f t="shared" si="76"/>
        <v>https://satepsanone.nesdis.noaa.gov/pub/FIRE/web/HMS/Smoke_Polygons/KML/2022/10/hms_smoke20221016.kml</v>
      </c>
      <c r="G657" s="29" t="str">
        <f t="shared" si="74"/>
        <v>Data</v>
      </c>
      <c r="H657" s="30" t="s">
        <v>38</v>
      </c>
      <c r="J657" s="31" t="s">
        <v>38</v>
      </c>
      <c r="K657" s="31" t="s">
        <v>38</v>
      </c>
      <c r="L657" s="31" t="s">
        <v>38</v>
      </c>
      <c r="M657" s="31" t="s">
        <v>38</v>
      </c>
    </row>
    <row r="658" spans="1:13" x14ac:dyDescent="0.25">
      <c r="A658" s="28">
        <f t="shared" si="75"/>
        <v>44851</v>
      </c>
      <c r="B658">
        <f t="shared" si="70"/>
        <v>2022</v>
      </c>
      <c r="C658">
        <f t="shared" si="71"/>
        <v>10</v>
      </c>
      <c r="D658">
        <f t="shared" si="72"/>
        <v>17</v>
      </c>
      <c r="E658" t="str">
        <f t="shared" si="73"/>
        <v>https://satepsanone.nesdis.noaa.gov/pub/FIRE/web/HMS/Smoke_Polygons/KML/2022/10/hms_smoke20221017.kml</v>
      </c>
      <c r="F658" t="str">
        <f t="shared" si="76"/>
        <v>https://satepsanone.nesdis.noaa.gov/pub/FIRE/web/HMS/Smoke_Polygons/KML/2022/10/hms_smoke20221017.kml</v>
      </c>
      <c r="G658" s="29" t="str">
        <f t="shared" si="74"/>
        <v>Data</v>
      </c>
      <c r="H658" s="30" t="s">
        <v>38</v>
      </c>
      <c r="I658" t="s">
        <v>39</v>
      </c>
      <c r="J658" s="31" t="s">
        <v>37</v>
      </c>
      <c r="K658" s="31" t="s">
        <v>37</v>
      </c>
      <c r="L658" s="31" t="s">
        <v>37</v>
      </c>
      <c r="M658" s="31" t="s">
        <v>37</v>
      </c>
    </row>
    <row r="659" spans="1:13" x14ac:dyDescent="0.25">
      <c r="A659" s="28">
        <f t="shared" si="75"/>
        <v>44852</v>
      </c>
      <c r="B659">
        <f t="shared" si="70"/>
        <v>2022</v>
      </c>
      <c r="C659">
        <f t="shared" si="71"/>
        <v>10</v>
      </c>
      <c r="D659">
        <f t="shared" si="72"/>
        <v>18</v>
      </c>
      <c r="E659" t="str">
        <f t="shared" si="73"/>
        <v>https://satepsanone.nesdis.noaa.gov/pub/FIRE/web/HMS/Smoke_Polygons/KML/2022/10/hms_smoke20221018.kml</v>
      </c>
      <c r="F659" t="str">
        <f t="shared" si="76"/>
        <v>https://satepsanone.nesdis.noaa.gov/pub/FIRE/web/HMS/Smoke_Polygons/KML/2022/10/hms_smoke20221018.kml</v>
      </c>
      <c r="G659" s="29" t="str">
        <f t="shared" si="74"/>
        <v>Data</v>
      </c>
      <c r="H659" s="30" t="s">
        <v>37</v>
      </c>
    </row>
    <row r="660" spans="1:13" x14ac:dyDescent="0.25">
      <c r="A660" s="28">
        <f t="shared" si="75"/>
        <v>44853</v>
      </c>
      <c r="B660">
        <f t="shared" si="70"/>
        <v>2022</v>
      </c>
      <c r="C660">
        <f t="shared" si="71"/>
        <v>10</v>
      </c>
      <c r="D660">
        <f t="shared" si="72"/>
        <v>19</v>
      </c>
      <c r="E660" t="str">
        <f t="shared" si="73"/>
        <v>https://satepsanone.nesdis.noaa.gov/pub/FIRE/web/HMS/Smoke_Polygons/KML/2022/10/hms_smoke20221019.kml</v>
      </c>
      <c r="F660" t="str">
        <f t="shared" si="76"/>
        <v>https://satepsanone.nesdis.noaa.gov/pub/FIRE/web/HMS/Smoke_Polygons/KML/2022/10/hms_smoke20221019.kml</v>
      </c>
      <c r="G660" s="29" t="str">
        <f t="shared" si="74"/>
        <v>Data</v>
      </c>
      <c r="H660" s="30" t="s">
        <v>37</v>
      </c>
    </row>
    <row r="661" spans="1:13" x14ac:dyDescent="0.25">
      <c r="A661" s="28">
        <f t="shared" si="75"/>
        <v>44854</v>
      </c>
      <c r="B661">
        <f t="shared" si="70"/>
        <v>2022</v>
      </c>
      <c r="C661">
        <f t="shared" si="71"/>
        <v>10</v>
      </c>
      <c r="D661">
        <f t="shared" si="72"/>
        <v>20</v>
      </c>
      <c r="E661" t="str">
        <f t="shared" si="73"/>
        <v>https://satepsanone.nesdis.noaa.gov/pub/FIRE/web/HMS/Smoke_Polygons/KML/2022/10/hms_smoke20221020.kml</v>
      </c>
      <c r="F661" t="str">
        <f t="shared" si="76"/>
        <v>https://satepsanone.nesdis.noaa.gov/pub/FIRE/web/HMS/Smoke_Polygons/KML/2022/10/hms_smoke20221020.kml</v>
      </c>
      <c r="G661" s="29" t="str">
        <f t="shared" si="74"/>
        <v>Data</v>
      </c>
      <c r="H661" s="30" t="s">
        <v>37</v>
      </c>
    </row>
    <row r="662" spans="1:13" x14ac:dyDescent="0.25">
      <c r="A662" s="28">
        <f t="shared" si="75"/>
        <v>44855</v>
      </c>
      <c r="B662">
        <f t="shared" si="70"/>
        <v>2022</v>
      </c>
      <c r="C662">
        <f t="shared" si="71"/>
        <v>10</v>
      </c>
      <c r="D662">
        <f t="shared" si="72"/>
        <v>21</v>
      </c>
      <c r="E662" t="str">
        <f t="shared" si="73"/>
        <v>https://satepsanone.nesdis.noaa.gov/pub/FIRE/web/HMS/Smoke_Polygons/KML/2022/10/hms_smoke20221021.kml</v>
      </c>
      <c r="F662" t="str">
        <f t="shared" si="76"/>
        <v>https://satepsanone.nesdis.noaa.gov/pub/FIRE/web/HMS/Smoke_Polygons/KML/2022/10/hms_smoke20221021.kml</v>
      </c>
      <c r="G662" s="29" t="str">
        <f t="shared" si="74"/>
        <v>Data</v>
      </c>
      <c r="H662" s="30" t="s">
        <v>38</v>
      </c>
      <c r="J662" s="31" t="s">
        <v>38</v>
      </c>
      <c r="K662" s="31" t="s">
        <v>38</v>
      </c>
      <c r="L662" s="31" t="s">
        <v>38</v>
      </c>
      <c r="M662" s="31" t="s">
        <v>38</v>
      </c>
    </row>
    <row r="663" spans="1:13" x14ac:dyDescent="0.25">
      <c r="A663" s="28">
        <f t="shared" si="75"/>
        <v>44856</v>
      </c>
      <c r="B663">
        <f t="shared" si="70"/>
        <v>2022</v>
      </c>
      <c r="C663">
        <f t="shared" si="71"/>
        <v>10</v>
      </c>
      <c r="D663">
        <f t="shared" si="72"/>
        <v>22</v>
      </c>
      <c r="E663" t="str">
        <f t="shared" si="73"/>
        <v>https://satepsanone.nesdis.noaa.gov/pub/FIRE/web/HMS/Smoke_Polygons/KML/2022/10/hms_smoke20221022.kml</v>
      </c>
      <c r="F663" t="str">
        <f t="shared" si="76"/>
        <v>https://satepsanone.nesdis.noaa.gov/pub/FIRE/web/HMS/Smoke_Polygons/KML/2022/10/hms_smoke20221022.kml</v>
      </c>
      <c r="G663" s="29" t="str">
        <f t="shared" si="74"/>
        <v>Data</v>
      </c>
      <c r="H663" s="30" t="s">
        <v>38</v>
      </c>
      <c r="J663" s="31" t="s">
        <v>38</v>
      </c>
      <c r="K663" s="31" t="s">
        <v>38</v>
      </c>
      <c r="L663" s="31" t="s">
        <v>38</v>
      </c>
      <c r="M663" s="31" t="s">
        <v>38</v>
      </c>
    </row>
    <row r="664" spans="1:13" x14ac:dyDescent="0.25">
      <c r="A664" s="28">
        <f t="shared" si="75"/>
        <v>44857</v>
      </c>
      <c r="B664">
        <f t="shared" si="70"/>
        <v>2022</v>
      </c>
      <c r="C664">
        <f t="shared" si="71"/>
        <v>10</v>
      </c>
      <c r="D664">
        <f t="shared" si="72"/>
        <v>23</v>
      </c>
      <c r="E664" t="str">
        <f t="shared" si="73"/>
        <v>https://satepsanone.nesdis.noaa.gov/pub/FIRE/web/HMS/Smoke_Polygons/KML/2022/10/hms_smoke20221023.kml</v>
      </c>
      <c r="F664" t="str">
        <f t="shared" si="76"/>
        <v>https://satepsanone.nesdis.noaa.gov/pub/FIRE/web/HMS/Smoke_Polygons/KML/2022/10/hms_smoke20221023.kml</v>
      </c>
      <c r="G664" s="29" t="str">
        <f t="shared" si="74"/>
        <v>Data</v>
      </c>
      <c r="H664" s="30" t="s">
        <v>38</v>
      </c>
      <c r="J664" s="31" t="s">
        <v>38</v>
      </c>
      <c r="K664" s="31" t="s">
        <v>38</v>
      </c>
      <c r="L664" s="31" t="s">
        <v>38</v>
      </c>
      <c r="M664" s="31" t="s">
        <v>38</v>
      </c>
    </row>
    <row r="665" spans="1:13" x14ac:dyDescent="0.25">
      <c r="A665" s="28">
        <f t="shared" si="75"/>
        <v>44858</v>
      </c>
      <c r="B665">
        <f t="shared" si="70"/>
        <v>2022</v>
      </c>
      <c r="C665">
        <f t="shared" si="71"/>
        <v>10</v>
      </c>
      <c r="D665">
        <f t="shared" si="72"/>
        <v>24</v>
      </c>
      <c r="E665" t="str">
        <f t="shared" si="73"/>
        <v>https://satepsanone.nesdis.noaa.gov/pub/FIRE/web/HMS/Smoke_Polygons/KML/2022/10/hms_smoke20221024.kml</v>
      </c>
      <c r="F665" t="str">
        <f t="shared" si="76"/>
        <v>https://satepsanone.nesdis.noaa.gov/pub/FIRE/web/HMS/Smoke_Polygons/KML/2022/10/hms_smoke20221024.kml</v>
      </c>
      <c r="G665" s="29" t="str">
        <f t="shared" si="74"/>
        <v>Data</v>
      </c>
      <c r="H665" s="30" t="s">
        <v>37</v>
      </c>
    </row>
    <row r="666" spans="1:13" x14ac:dyDescent="0.25">
      <c r="A666" s="28">
        <f t="shared" si="75"/>
        <v>44859</v>
      </c>
      <c r="B666">
        <f t="shared" si="70"/>
        <v>2022</v>
      </c>
      <c r="C666">
        <f t="shared" si="71"/>
        <v>10</v>
      </c>
      <c r="D666">
        <f t="shared" si="72"/>
        <v>25</v>
      </c>
      <c r="E666" t="str">
        <f t="shared" si="73"/>
        <v>https://satepsanone.nesdis.noaa.gov/pub/FIRE/web/HMS/Smoke_Polygons/KML/2022/10/hms_smoke20221025.kml</v>
      </c>
      <c r="F666" t="str">
        <f t="shared" si="76"/>
        <v>https://satepsanone.nesdis.noaa.gov/pub/FIRE/web/HMS/Smoke_Polygons/KML/2022/10/hms_smoke20221025.kml</v>
      </c>
      <c r="G666" s="29" t="str">
        <f t="shared" si="74"/>
        <v>Data</v>
      </c>
      <c r="H666" s="30" t="s">
        <v>37</v>
      </c>
    </row>
    <row r="667" spans="1:13" x14ac:dyDescent="0.25">
      <c r="A667" s="28">
        <f t="shared" si="75"/>
        <v>44860</v>
      </c>
      <c r="B667">
        <f t="shared" si="70"/>
        <v>2022</v>
      </c>
      <c r="C667">
        <f t="shared" si="71"/>
        <v>10</v>
      </c>
      <c r="D667">
        <f t="shared" si="72"/>
        <v>26</v>
      </c>
      <c r="E667" t="str">
        <f t="shared" si="73"/>
        <v>https://satepsanone.nesdis.noaa.gov/pub/FIRE/web/HMS/Smoke_Polygons/KML/2022/10/hms_smoke20221026.kml</v>
      </c>
      <c r="F667" t="str">
        <f t="shared" si="76"/>
        <v>https://satepsanone.nesdis.noaa.gov/pub/FIRE/web/HMS/Smoke_Polygons/KML/2022/10/hms_smoke20221026.kml</v>
      </c>
      <c r="G667" s="29" t="str">
        <f t="shared" si="74"/>
        <v>Data</v>
      </c>
      <c r="H667" s="30" t="s">
        <v>37</v>
      </c>
    </row>
    <row r="668" spans="1:13" x14ac:dyDescent="0.25">
      <c r="A668" s="28">
        <f t="shared" si="75"/>
        <v>44861</v>
      </c>
      <c r="B668">
        <f t="shared" si="70"/>
        <v>2022</v>
      </c>
      <c r="C668">
        <f t="shared" si="71"/>
        <v>10</v>
      </c>
      <c r="D668">
        <f t="shared" si="72"/>
        <v>27</v>
      </c>
      <c r="E668" t="str">
        <f t="shared" si="73"/>
        <v>https://satepsanone.nesdis.noaa.gov/pub/FIRE/web/HMS/Smoke_Polygons/KML/2022/10/hms_smoke20221027.kml</v>
      </c>
      <c r="F668" t="str">
        <f t="shared" si="76"/>
        <v>https://satepsanone.nesdis.noaa.gov/pub/FIRE/web/HMS/Smoke_Polygons/KML/2022/10/hms_smoke20221027.kml</v>
      </c>
      <c r="G668" s="29" t="str">
        <f t="shared" si="74"/>
        <v>Data</v>
      </c>
      <c r="H668" s="30" t="s">
        <v>37</v>
      </c>
    </row>
    <row r="669" spans="1:13" x14ac:dyDescent="0.25">
      <c r="A669" s="28">
        <f t="shared" si="75"/>
        <v>44862</v>
      </c>
      <c r="B669">
        <f t="shared" si="70"/>
        <v>2022</v>
      </c>
      <c r="C669">
        <f t="shared" si="71"/>
        <v>10</v>
      </c>
      <c r="D669">
        <f t="shared" si="72"/>
        <v>28</v>
      </c>
      <c r="E669" t="str">
        <f t="shared" si="73"/>
        <v>https://satepsanone.nesdis.noaa.gov/pub/FIRE/web/HMS/Smoke_Polygons/KML/2022/10/hms_smoke20221028.kml</v>
      </c>
      <c r="F669" t="str">
        <f t="shared" si="76"/>
        <v>https://satepsanone.nesdis.noaa.gov/pub/FIRE/web/HMS/Smoke_Polygons/KML/2022/10/hms_smoke20221028.kml</v>
      </c>
      <c r="G669" s="29" t="str">
        <f t="shared" si="74"/>
        <v>Data</v>
      </c>
      <c r="H669" s="30" t="s">
        <v>38</v>
      </c>
      <c r="J669" s="31" t="s">
        <v>37</v>
      </c>
      <c r="K669" s="31" t="s">
        <v>37</v>
      </c>
      <c r="L669" s="31" t="s">
        <v>37</v>
      </c>
      <c r="M669" s="31" t="s">
        <v>37</v>
      </c>
    </row>
    <row r="670" spans="1:13" x14ac:dyDescent="0.25">
      <c r="A670" s="28">
        <f t="shared" si="75"/>
        <v>44863</v>
      </c>
      <c r="B670">
        <f t="shared" si="70"/>
        <v>2022</v>
      </c>
      <c r="C670">
        <f t="shared" si="71"/>
        <v>10</v>
      </c>
      <c r="D670">
        <f t="shared" si="72"/>
        <v>29</v>
      </c>
      <c r="E670" t="str">
        <f t="shared" si="73"/>
        <v>https://satepsanone.nesdis.noaa.gov/pub/FIRE/web/HMS/Smoke_Polygons/KML/2022/10/hms_smoke20221029.kml</v>
      </c>
      <c r="F670" t="str">
        <f t="shared" si="76"/>
        <v>https://satepsanone.nesdis.noaa.gov/pub/FIRE/web/HMS/Smoke_Polygons/KML/2022/10/hms_smoke20221029.kml</v>
      </c>
      <c r="G670" s="29" t="str">
        <f t="shared" si="74"/>
        <v>Data</v>
      </c>
      <c r="H670" s="30" t="s">
        <v>37</v>
      </c>
    </row>
    <row r="671" spans="1:13" x14ac:dyDescent="0.25">
      <c r="A671" s="28">
        <f t="shared" si="75"/>
        <v>44864</v>
      </c>
      <c r="B671">
        <f t="shared" si="70"/>
        <v>2022</v>
      </c>
      <c r="C671">
        <f t="shared" si="71"/>
        <v>10</v>
      </c>
      <c r="D671">
        <f t="shared" si="72"/>
        <v>30</v>
      </c>
      <c r="E671" t="str">
        <f t="shared" si="73"/>
        <v>https://satepsanone.nesdis.noaa.gov/pub/FIRE/web/HMS/Smoke_Polygons/KML/2022/10/hms_smoke20221030.kml</v>
      </c>
      <c r="F671" t="str">
        <f t="shared" si="76"/>
        <v>https://satepsanone.nesdis.noaa.gov/pub/FIRE/web/HMS/Smoke_Polygons/KML/2022/10/hms_smoke20221030.kml</v>
      </c>
      <c r="G671" s="29" t="str">
        <f t="shared" si="74"/>
        <v>Data</v>
      </c>
      <c r="H671" s="30" t="s">
        <v>37</v>
      </c>
    </row>
    <row r="672" spans="1:13" x14ac:dyDescent="0.25">
      <c r="A672" s="28">
        <f t="shared" si="75"/>
        <v>44865</v>
      </c>
      <c r="B672">
        <f t="shared" si="70"/>
        <v>2022</v>
      </c>
      <c r="C672">
        <f t="shared" si="71"/>
        <v>10</v>
      </c>
      <c r="D672">
        <f t="shared" si="72"/>
        <v>31</v>
      </c>
      <c r="E672" t="str">
        <f t="shared" si="73"/>
        <v>https://satepsanone.nesdis.noaa.gov/pub/FIRE/web/HMS/Smoke_Polygons/KML/2022/10/hms_smoke20221031.kml</v>
      </c>
      <c r="F672" t="str">
        <f t="shared" si="76"/>
        <v>https://satepsanone.nesdis.noaa.gov/pub/FIRE/web/HMS/Smoke_Polygons/KML/2022/10/hms_smoke20221031.kml</v>
      </c>
      <c r="G672" s="29" t="str">
        <f t="shared" si="74"/>
        <v>Data</v>
      </c>
      <c r="H672" s="30" t="s">
        <v>37</v>
      </c>
    </row>
    <row r="673" spans="1:13" x14ac:dyDescent="0.25">
      <c r="A673" s="28">
        <f t="shared" si="75"/>
        <v>44866</v>
      </c>
      <c r="B673">
        <f t="shared" si="70"/>
        <v>2022</v>
      </c>
      <c r="C673">
        <f t="shared" si="71"/>
        <v>11</v>
      </c>
      <c r="D673" t="str">
        <f t="shared" si="72"/>
        <v>01</v>
      </c>
      <c r="E673" t="str">
        <f t="shared" si="73"/>
        <v>https://satepsanone.nesdis.noaa.gov/pub/FIRE/web/HMS/Smoke_Polygons/KML/2022/11/hms_smoke20221101.kml</v>
      </c>
      <c r="F673" t="str">
        <f t="shared" si="76"/>
        <v>https://satepsanone.nesdis.noaa.gov/pub/FIRE/web/HMS/Smoke_Polygons/KML/2022/11/hms_smoke20221101.kml</v>
      </c>
      <c r="G673" s="29" t="str">
        <f t="shared" si="74"/>
        <v>Data</v>
      </c>
      <c r="H673" s="30" t="s">
        <v>38</v>
      </c>
      <c r="I673" t="s">
        <v>39</v>
      </c>
      <c r="J673" s="31" t="s">
        <v>37</v>
      </c>
      <c r="K673" s="31" t="s">
        <v>37</v>
      </c>
      <c r="L673" s="31" t="s">
        <v>37</v>
      </c>
      <c r="M673" s="31" t="s">
        <v>37</v>
      </c>
    </row>
    <row r="674" spans="1:13" x14ac:dyDescent="0.25">
      <c r="A674" s="28">
        <f t="shared" si="75"/>
        <v>44867</v>
      </c>
      <c r="B674">
        <f t="shared" si="70"/>
        <v>2022</v>
      </c>
      <c r="C674">
        <f t="shared" si="71"/>
        <v>11</v>
      </c>
      <c r="D674" t="str">
        <f t="shared" si="72"/>
        <v>02</v>
      </c>
      <c r="E674" t="str">
        <f t="shared" si="73"/>
        <v>https://satepsanone.nesdis.noaa.gov/pub/FIRE/web/HMS/Smoke_Polygons/KML/2022/11/hms_smoke20221102.kml</v>
      </c>
      <c r="F674" t="str">
        <f t="shared" si="76"/>
        <v>https://satepsanone.nesdis.noaa.gov/pub/FIRE/web/HMS/Smoke_Polygons/KML/2022/11/hms_smoke20221102.kml</v>
      </c>
      <c r="G674" s="29" t="str">
        <f t="shared" si="74"/>
        <v>Data</v>
      </c>
      <c r="H674" s="30" t="s">
        <v>38</v>
      </c>
      <c r="J674" s="31" t="s">
        <v>37</v>
      </c>
      <c r="K674" s="31" t="s">
        <v>38</v>
      </c>
      <c r="L674" s="31" t="s">
        <v>37</v>
      </c>
      <c r="M674" s="31" t="s">
        <v>38</v>
      </c>
    </row>
    <row r="675" spans="1:13" x14ac:dyDescent="0.25">
      <c r="A675" s="28">
        <f t="shared" si="75"/>
        <v>44868</v>
      </c>
      <c r="B675">
        <f t="shared" si="70"/>
        <v>2022</v>
      </c>
      <c r="C675">
        <f t="shared" si="71"/>
        <v>11</v>
      </c>
      <c r="D675" t="str">
        <f t="shared" si="72"/>
        <v>03</v>
      </c>
      <c r="E675" t="str">
        <f t="shared" si="73"/>
        <v>https://satepsanone.nesdis.noaa.gov/pub/FIRE/web/HMS/Smoke_Polygons/KML/2022/11/hms_smoke20221103.kml</v>
      </c>
      <c r="F675" t="str">
        <f t="shared" si="76"/>
        <v>https://satepsanone.nesdis.noaa.gov/pub/FIRE/web/HMS/Smoke_Polygons/KML/2022/11/hms_smoke20221103.kml</v>
      </c>
      <c r="G675" s="29" t="str">
        <f t="shared" si="74"/>
        <v>Data</v>
      </c>
      <c r="H675" s="30" t="s">
        <v>37</v>
      </c>
    </row>
    <row r="676" spans="1:13" x14ac:dyDescent="0.25">
      <c r="A676" s="28">
        <f t="shared" si="75"/>
        <v>44869</v>
      </c>
      <c r="B676">
        <f t="shared" si="70"/>
        <v>2022</v>
      </c>
      <c r="C676">
        <f t="shared" si="71"/>
        <v>11</v>
      </c>
      <c r="D676" t="str">
        <f t="shared" si="72"/>
        <v>04</v>
      </c>
      <c r="E676" t="str">
        <f t="shared" si="73"/>
        <v>https://satepsanone.nesdis.noaa.gov/pub/FIRE/web/HMS/Smoke_Polygons/KML/2022/11/hms_smoke20221104.kml</v>
      </c>
      <c r="F676" t="str">
        <f t="shared" si="76"/>
        <v>https://satepsanone.nesdis.noaa.gov/pub/FIRE/web/HMS/Smoke_Polygons/KML/2022/11/hms_smoke20221104.kml</v>
      </c>
      <c r="G676" s="29" t="str">
        <f t="shared" si="74"/>
        <v>Data</v>
      </c>
      <c r="H676" s="30" t="s">
        <v>37</v>
      </c>
    </row>
    <row r="677" spans="1:13" x14ac:dyDescent="0.25">
      <c r="A677" s="28">
        <f t="shared" si="75"/>
        <v>44870</v>
      </c>
      <c r="B677">
        <f t="shared" si="70"/>
        <v>2022</v>
      </c>
      <c r="C677">
        <f t="shared" si="71"/>
        <v>11</v>
      </c>
      <c r="D677" t="str">
        <f t="shared" si="72"/>
        <v>05</v>
      </c>
      <c r="E677" t="str">
        <f t="shared" si="73"/>
        <v>https://satepsanone.nesdis.noaa.gov/pub/FIRE/web/HMS/Smoke_Polygons/KML/2022/11/hms_smoke20221105.kml</v>
      </c>
      <c r="F677" t="str">
        <f t="shared" si="76"/>
        <v>https://satepsanone.nesdis.noaa.gov/pub/FIRE/web/HMS/Smoke_Polygons/KML/2022/11/hms_smoke20221105.kml</v>
      </c>
      <c r="G677" s="29" t="str">
        <f t="shared" si="74"/>
        <v>Data</v>
      </c>
      <c r="H677" s="30" t="s">
        <v>37</v>
      </c>
    </row>
    <row r="678" spans="1:13" x14ac:dyDescent="0.25">
      <c r="A678" s="28">
        <f t="shared" si="75"/>
        <v>44871</v>
      </c>
      <c r="B678">
        <f t="shared" si="70"/>
        <v>2022</v>
      </c>
      <c r="C678">
        <f t="shared" si="71"/>
        <v>11</v>
      </c>
      <c r="D678" t="str">
        <f t="shared" si="72"/>
        <v>06</v>
      </c>
      <c r="E678" t="str">
        <f t="shared" si="73"/>
        <v>https://satepsanone.nesdis.noaa.gov/pub/FIRE/web/HMS/Smoke_Polygons/KML/2022/11/hms_smoke20221106.kml</v>
      </c>
      <c r="F678" t="str">
        <f t="shared" si="76"/>
        <v>https://satepsanone.nesdis.noaa.gov/pub/FIRE/web/HMS/Smoke_Polygons/KML/2022/11/hms_smoke20221106.kml</v>
      </c>
      <c r="G678" s="29" t="str">
        <f t="shared" si="74"/>
        <v>Data</v>
      </c>
      <c r="H678" s="30" t="s">
        <v>37</v>
      </c>
    </row>
    <row r="679" spans="1:13" x14ac:dyDescent="0.25">
      <c r="A679" s="28">
        <f t="shared" si="75"/>
        <v>44872</v>
      </c>
      <c r="B679">
        <f t="shared" si="70"/>
        <v>2022</v>
      </c>
      <c r="C679">
        <f t="shared" si="71"/>
        <v>11</v>
      </c>
      <c r="D679" t="str">
        <f t="shared" si="72"/>
        <v>07</v>
      </c>
      <c r="E679" t="str">
        <f t="shared" si="73"/>
        <v>https://satepsanone.nesdis.noaa.gov/pub/FIRE/web/HMS/Smoke_Polygons/KML/2022/11/hms_smoke20221107.kml</v>
      </c>
      <c r="F679" t="str">
        <f t="shared" si="76"/>
        <v>https://satepsanone.nesdis.noaa.gov/pub/FIRE/web/HMS/Smoke_Polygons/KML/2022/11/hms_smoke20221107.kml</v>
      </c>
      <c r="G679" s="29" t="str">
        <f t="shared" si="74"/>
        <v>Data</v>
      </c>
      <c r="H679" s="30" t="s">
        <v>37</v>
      </c>
    </row>
    <row r="680" spans="1:13" x14ac:dyDescent="0.25">
      <c r="A680" s="28">
        <f t="shared" si="75"/>
        <v>44873</v>
      </c>
      <c r="B680">
        <f t="shared" si="70"/>
        <v>2022</v>
      </c>
      <c r="C680">
        <f t="shared" si="71"/>
        <v>11</v>
      </c>
      <c r="D680" t="str">
        <f t="shared" si="72"/>
        <v>08</v>
      </c>
      <c r="E680" t="str">
        <f t="shared" si="73"/>
        <v>https://satepsanone.nesdis.noaa.gov/pub/FIRE/web/HMS/Smoke_Polygons/KML/2022/11/hms_smoke20221108.kml</v>
      </c>
      <c r="F680" t="str">
        <f t="shared" si="76"/>
        <v>https://satepsanone.nesdis.noaa.gov/pub/FIRE/web/HMS/Smoke_Polygons/KML/2022/11/hms_smoke20221108.kml</v>
      </c>
      <c r="G680" s="29" t="str">
        <f t="shared" si="74"/>
        <v>Data</v>
      </c>
      <c r="H680" s="30" t="s">
        <v>37</v>
      </c>
    </row>
    <row r="681" spans="1:13" x14ac:dyDescent="0.25">
      <c r="A681" s="28">
        <f t="shared" si="75"/>
        <v>44874</v>
      </c>
      <c r="B681">
        <f t="shared" si="70"/>
        <v>2022</v>
      </c>
      <c r="C681">
        <f t="shared" si="71"/>
        <v>11</v>
      </c>
      <c r="D681" t="str">
        <f t="shared" si="72"/>
        <v>09</v>
      </c>
      <c r="E681" t="str">
        <f t="shared" si="73"/>
        <v>https://satepsanone.nesdis.noaa.gov/pub/FIRE/web/HMS/Smoke_Polygons/KML/2022/11/hms_smoke20221109.kml</v>
      </c>
      <c r="F681" t="str">
        <f t="shared" si="76"/>
        <v>https://satepsanone.nesdis.noaa.gov/pub/FIRE/web/HMS/Smoke_Polygons/KML/2022/11/hms_smoke20221109.kml</v>
      </c>
      <c r="G681" s="29" t="str">
        <f t="shared" si="74"/>
        <v>Data</v>
      </c>
      <c r="H681" s="30" t="s">
        <v>37</v>
      </c>
    </row>
    <row r="682" spans="1:13" x14ac:dyDescent="0.25">
      <c r="A682" s="28">
        <f t="shared" si="75"/>
        <v>44875</v>
      </c>
      <c r="B682">
        <f t="shared" si="70"/>
        <v>2022</v>
      </c>
      <c r="C682">
        <f t="shared" si="71"/>
        <v>11</v>
      </c>
      <c r="D682">
        <f t="shared" si="72"/>
        <v>10</v>
      </c>
      <c r="E682" t="str">
        <f t="shared" si="73"/>
        <v>https://satepsanone.nesdis.noaa.gov/pub/FIRE/web/HMS/Smoke_Polygons/KML/2022/11/hms_smoke20221110.kml</v>
      </c>
      <c r="F682" t="str">
        <f t="shared" si="76"/>
        <v>https://satepsanone.nesdis.noaa.gov/pub/FIRE/web/HMS/Smoke_Polygons/KML/2022/11/hms_smoke20221110.kml</v>
      </c>
      <c r="G682" s="29" t="str">
        <f t="shared" si="74"/>
        <v>Data</v>
      </c>
      <c r="H682" s="30" t="s">
        <v>37</v>
      </c>
    </row>
    <row r="683" spans="1:13" x14ac:dyDescent="0.25">
      <c r="A683" s="28">
        <f t="shared" si="75"/>
        <v>44876</v>
      </c>
      <c r="B683">
        <f t="shared" si="70"/>
        <v>2022</v>
      </c>
      <c r="C683">
        <f t="shared" si="71"/>
        <v>11</v>
      </c>
      <c r="D683">
        <f t="shared" si="72"/>
        <v>11</v>
      </c>
      <c r="E683" t="str">
        <f t="shared" si="73"/>
        <v>https://satepsanone.nesdis.noaa.gov/pub/FIRE/web/HMS/Smoke_Polygons/KML/2022/11/hms_smoke20221111.kml</v>
      </c>
      <c r="F683" t="str">
        <f t="shared" si="76"/>
        <v>https://satepsanone.nesdis.noaa.gov/pub/FIRE/web/HMS/Smoke_Polygons/KML/2022/11/hms_smoke20221111.kml</v>
      </c>
      <c r="G683" s="29" t="str">
        <f t="shared" si="74"/>
        <v>Data</v>
      </c>
      <c r="H683" s="30" t="s">
        <v>37</v>
      </c>
    </row>
    <row r="684" spans="1:13" x14ac:dyDescent="0.25">
      <c r="A684" s="28">
        <f t="shared" si="75"/>
        <v>44877</v>
      </c>
      <c r="B684">
        <f t="shared" si="70"/>
        <v>2022</v>
      </c>
      <c r="C684">
        <f t="shared" si="71"/>
        <v>11</v>
      </c>
      <c r="D684">
        <f t="shared" si="72"/>
        <v>12</v>
      </c>
      <c r="E684" t="str">
        <f t="shared" si="73"/>
        <v>https://satepsanone.nesdis.noaa.gov/pub/FIRE/web/HMS/Smoke_Polygons/KML/2022/11/hms_smoke20221112.kml</v>
      </c>
      <c r="F684" t="str">
        <f t="shared" si="76"/>
        <v>https://satepsanone.nesdis.noaa.gov/pub/FIRE/web/HMS/Smoke_Polygons/KML/2022/11/hms_smoke20221112.kml</v>
      </c>
      <c r="G684" s="29" t="str">
        <f t="shared" si="74"/>
        <v>Data</v>
      </c>
      <c r="H684" s="30" t="s">
        <v>37</v>
      </c>
    </row>
    <row r="685" spans="1:13" x14ac:dyDescent="0.25">
      <c r="A685" s="28">
        <f t="shared" si="75"/>
        <v>44878</v>
      </c>
      <c r="B685">
        <f t="shared" si="70"/>
        <v>2022</v>
      </c>
      <c r="C685">
        <f t="shared" si="71"/>
        <v>11</v>
      </c>
      <c r="D685">
        <f t="shared" si="72"/>
        <v>13</v>
      </c>
      <c r="E685" t="str">
        <f t="shared" si="73"/>
        <v>https://satepsanone.nesdis.noaa.gov/pub/FIRE/web/HMS/Smoke_Polygons/KML/2022/11/hms_smoke20221113.kml</v>
      </c>
      <c r="F685" t="str">
        <f t="shared" si="76"/>
        <v>https://satepsanone.nesdis.noaa.gov/pub/FIRE/web/HMS/Smoke_Polygons/KML/2022/11/hms_smoke20221113.kml</v>
      </c>
      <c r="G685" s="29" t="str">
        <f t="shared" si="74"/>
        <v>Data</v>
      </c>
      <c r="H685" s="30" t="s">
        <v>37</v>
      </c>
    </row>
    <row r="686" spans="1:13" x14ac:dyDescent="0.25">
      <c r="A686" s="28">
        <f t="shared" si="75"/>
        <v>44879</v>
      </c>
      <c r="B686">
        <f t="shared" si="70"/>
        <v>2022</v>
      </c>
      <c r="C686">
        <f t="shared" si="71"/>
        <v>11</v>
      </c>
      <c r="D686">
        <f t="shared" si="72"/>
        <v>14</v>
      </c>
      <c r="E686" t="str">
        <f t="shared" si="73"/>
        <v>https://satepsanone.nesdis.noaa.gov/pub/FIRE/web/HMS/Smoke_Polygons/KML/2022/11/hms_smoke20221114.kml</v>
      </c>
      <c r="F686" t="str">
        <f t="shared" si="76"/>
        <v>https://satepsanone.nesdis.noaa.gov/pub/FIRE/web/HMS/Smoke_Polygons/KML/2022/11/hms_smoke20221114.kml</v>
      </c>
      <c r="G686" s="29" t="str">
        <f t="shared" si="74"/>
        <v>Data</v>
      </c>
      <c r="H686" s="30" t="s">
        <v>37</v>
      </c>
    </row>
    <row r="687" spans="1:13" x14ac:dyDescent="0.25">
      <c r="A687" s="28">
        <f t="shared" si="75"/>
        <v>44880</v>
      </c>
      <c r="B687">
        <f t="shared" si="70"/>
        <v>2022</v>
      </c>
      <c r="C687">
        <f t="shared" si="71"/>
        <v>11</v>
      </c>
      <c r="D687">
        <f t="shared" si="72"/>
        <v>15</v>
      </c>
      <c r="E687" t="str">
        <f t="shared" si="73"/>
        <v>https://satepsanone.nesdis.noaa.gov/pub/FIRE/web/HMS/Smoke_Polygons/KML/2022/11/hms_smoke20221115.kml</v>
      </c>
      <c r="F687" t="str">
        <f t="shared" si="76"/>
        <v>https://satepsanone.nesdis.noaa.gov/pub/FIRE/web/HMS/Smoke_Polygons/KML/2022/11/hms_smoke20221115.kml</v>
      </c>
      <c r="G687" s="29" t="str">
        <f t="shared" si="74"/>
        <v>Data</v>
      </c>
      <c r="H687" s="30" t="s">
        <v>37</v>
      </c>
    </row>
    <row r="688" spans="1:13" x14ac:dyDescent="0.25">
      <c r="A688" s="28">
        <f t="shared" si="75"/>
        <v>44881</v>
      </c>
      <c r="B688">
        <f t="shared" si="70"/>
        <v>2022</v>
      </c>
      <c r="C688">
        <f t="shared" si="71"/>
        <v>11</v>
      </c>
      <c r="D688">
        <f t="shared" si="72"/>
        <v>16</v>
      </c>
      <c r="E688" t="str">
        <f t="shared" si="73"/>
        <v>https://satepsanone.nesdis.noaa.gov/pub/FIRE/web/HMS/Smoke_Polygons/KML/2022/11/hms_smoke20221116.kml</v>
      </c>
      <c r="F688" t="str">
        <f t="shared" si="76"/>
        <v>https://satepsanone.nesdis.noaa.gov/pub/FIRE/web/HMS/Smoke_Polygons/KML/2022/11/hms_smoke20221116.kml</v>
      </c>
      <c r="G688" s="29" t="str">
        <f t="shared" si="74"/>
        <v>Data</v>
      </c>
      <c r="H688" s="30" t="s">
        <v>37</v>
      </c>
    </row>
    <row r="689" spans="1:13" x14ac:dyDescent="0.25">
      <c r="A689" s="28">
        <f t="shared" si="75"/>
        <v>44882</v>
      </c>
      <c r="B689">
        <f t="shared" si="70"/>
        <v>2022</v>
      </c>
      <c r="C689">
        <f t="shared" si="71"/>
        <v>11</v>
      </c>
      <c r="D689">
        <f t="shared" si="72"/>
        <v>17</v>
      </c>
      <c r="E689" t="str">
        <f t="shared" si="73"/>
        <v>https://satepsanone.nesdis.noaa.gov/pub/FIRE/web/HMS/Smoke_Polygons/KML/2022/11/hms_smoke20221117.kml</v>
      </c>
      <c r="F689" t="str">
        <f t="shared" si="76"/>
        <v>https://satepsanone.nesdis.noaa.gov/pub/FIRE/web/HMS/Smoke_Polygons/KML/2022/11/hms_smoke20221117.kml</v>
      </c>
      <c r="G689" s="29" t="str">
        <f t="shared" si="74"/>
        <v>Data</v>
      </c>
      <c r="H689" s="30" t="s">
        <v>37</v>
      </c>
    </row>
    <row r="690" spans="1:13" x14ac:dyDescent="0.25">
      <c r="A690" s="28">
        <f t="shared" si="75"/>
        <v>44883</v>
      </c>
      <c r="B690">
        <f t="shared" si="70"/>
        <v>2022</v>
      </c>
      <c r="C690">
        <f t="shared" si="71"/>
        <v>11</v>
      </c>
      <c r="D690">
        <f t="shared" si="72"/>
        <v>18</v>
      </c>
      <c r="E690" t="str">
        <f t="shared" si="73"/>
        <v>https://satepsanone.nesdis.noaa.gov/pub/FIRE/web/HMS/Smoke_Polygons/KML/2022/11/hms_smoke20221118.kml</v>
      </c>
      <c r="F690" t="str">
        <f t="shared" si="76"/>
        <v>https://satepsanone.nesdis.noaa.gov/pub/FIRE/web/HMS/Smoke_Polygons/KML/2022/11/hms_smoke20221118.kml</v>
      </c>
      <c r="G690" s="29" t="str">
        <f t="shared" si="74"/>
        <v>Data</v>
      </c>
      <c r="H690" s="30" t="s">
        <v>37</v>
      </c>
    </row>
    <row r="691" spans="1:13" x14ac:dyDescent="0.25">
      <c r="A691" s="28">
        <f t="shared" si="75"/>
        <v>44884</v>
      </c>
      <c r="B691">
        <f t="shared" si="70"/>
        <v>2022</v>
      </c>
      <c r="C691">
        <f t="shared" si="71"/>
        <v>11</v>
      </c>
      <c r="D691">
        <f t="shared" si="72"/>
        <v>19</v>
      </c>
      <c r="E691" t="str">
        <f t="shared" si="73"/>
        <v>https://satepsanone.nesdis.noaa.gov/pub/FIRE/web/HMS/Smoke_Polygons/KML/2022/11/hms_smoke20221119.kml</v>
      </c>
      <c r="F691" t="str">
        <f t="shared" si="76"/>
        <v>https://satepsanone.nesdis.noaa.gov/pub/FIRE/web/HMS/Smoke_Polygons/KML/2022/11/hms_smoke20221119.kml</v>
      </c>
      <c r="G691" s="29" t="str">
        <f t="shared" si="74"/>
        <v>Data</v>
      </c>
      <c r="H691" s="30" t="s">
        <v>37</v>
      </c>
    </row>
    <row r="692" spans="1:13" x14ac:dyDescent="0.25">
      <c r="A692" s="28">
        <f t="shared" si="75"/>
        <v>44885</v>
      </c>
      <c r="B692">
        <f t="shared" si="70"/>
        <v>2022</v>
      </c>
      <c r="C692">
        <f t="shared" si="71"/>
        <v>11</v>
      </c>
      <c r="D692">
        <f t="shared" si="72"/>
        <v>20</v>
      </c>
      <c r="E692" t="str">
        <f t="shared" si="73"/>
        <v>https://satepsanone.nesdis.noaa.gov/pub/FIRE/web/HMS/Smoke_Polygons/KML/2022/11/hms_smoke20221120.kml</v>
      </c>
      <c r="F692" t="str">
        <f t="shared" si="76"/>
        <v>https://satepsanone.nesdis.noaa.gov/pub/FIRE/web/HMS/Smoke_Polygons/KML/2022/11/hms_smoke20221120.kml</v>
      </c>
      <c r="G692" s="29" t="str">
        <f t="shared" si="74"/>
        <v>Data</v>
      </c>
      <c r="H692" s="30" t="s">
        <v>37</v>
      </c>
    </row>
    <row r="693" spans="1:13" x14ac:dyDescent="0.25">
      <c r="A693" s="28">
        <f t="shared" si="75"/>
        <v>44886</v>
      </c>
      <c r="B693">
        <f t="shared" si="70"/>
        <v>2022</v>
      </c>
      <c r="C693">
        <f t="shared" si="71"/>
        <v>11</v>
      </c>
      <c r="D693">
        <f t="shared" si="72"/>
        <v>21</v>
      </c>
      <c r="E693" t="str">
        <f t="shared" si="73"/>
        <v>https://satepsanone.nesdis.noaa.gov/pub/FIRE/web/HMS/Smoke_Polygons/KML/2022/11/hms_smoke20221121.kml</v>
      </c>
      <c r="F693" t="str">
        <f t="shared" si="76"/>
        <v>https://satepsanone.nesdis.noaa.gov/pub/FIRE/web/HMS/Smoke_Polygons/KML/2022/11/hms_smoke20221121.kml</v>
      </c>
      <c r="G693" s="29" t="str">
        <f t="shared" si="74"/>
        <v>Data</v>
      </c>
      <c r="H693" s="30" t="s">
        <v>37</v>
      </c>
    </row>
    <row r="694" spans="1:13" x14ac:dyDescent="0.25">
      <c r="A694" s="28">
        <f t="shared" si="75"/>
        <v>44887</v>
      </c>
      <c r="B694">
        <f t="shared" si="70"/>
        <v>2022</v>
      </c>
      <c r="C694">
        <f t="shared" si="71"/>
        <v>11</v>
      </c>
      <c r="D694">
        <f t="shared" si="72"/>
        <v>22</v>
      </c>
      <c r="E694" t="str">
        <f t="shared" si="73"/>
        <v>https://satepsanone.nesdis.noaa.gov/pub/FIRE/web/HMS/Smoke_Polygons/KML/2022/11/hms_smoke20221122.kml</v>
      </c>
      <c r="F694" t="str">
        <f t="shared" si="76"/>
        <v>https://satepsanone.nesdis.noaa.gov/pub/FIRE/web/HMS/Smoke_Polygons/KML/2022/11/hms_smoke20221122.kml</v>
      </c>
      <c r="G694" s="29" t="str">
        <f t="shared" si="74"/>
        <v>Data</v>
      </c>
      <c r="H694" s="30" t="s">
        <v>37</v>
      </c>
    </row>
    <row r="695" spans="1:13" x14ac:dyDescent="0.25">
      <c r="A695" s="28">
        <f t="shared" si="75"/>
        <v>44888</v>
      </c>
      <c r="B695">
        <f t="shared" si="70"/>
        <v>2022</v>
      </c>
      <c r="C695">
        <f t="shared" si="71"/>
        <v>11</v>
      </c>
      <c r="D695">
        <f t="shared" si="72"/>
        <v>23</v>
      </c>
      <c r="E695" t="str">
        <f t="shared" si="73"/>
        <v>https://satepsanone.nesdis.noaa.gov/pub/FIRE/web/HMS/Smoke_Polygons/KML/2022/11/hms_smoke20221123.kml</v>
      </c>
      <c r="F695" t="str">
        <f t="shared" si="76"/>
        <v>https://satepsanone.nesdis.noaa.gov/pub/FIRE/web/HMS/Smoke_Polygons/KML/2022/11/hms_smoke20221123.kml</v>
      </c>
      <c r="G695" s="29" t="str">
        <f t="shared" si="74"/>
        <v>Data</v>
      </c>
      <c r="H695" s="30" t="s">
        <v>38</v>
      </c>
      <c r="J695" s="31" t="s">
        <v>37</v>
      </c>
      <c r="K695" s="31" t="s">
        <v>37</v>
      </c>
      <c r="L695" s="31" t="s">
        <v>37</v>
      </c>
      <c r="M695" s="31" t="s">
        <v>37</v>
      </c>
    </row>
    <row r="696" spans="1:13" x14ac:dyDescent="0.25">
      <c r="A696" s="28">
        <f t="shared" si="75"/>
        <v>44889</v>
      </c>
      <c r="B696">
        <f t="shared" si="70"/>
        <v>2022</v>
      </c>
      <c r="C696">
        <f t="shared" si="71"/>
        <v>11</v>
      </c>
      <c r="D696">
        <f t="shared" si="72"/>
        <v>24</v>
      </c>
      <c r="E696" t="str">
        <f t="shared" si="73"/>
        <v>https://satepsanone.nesdis.noaa.gov/pub/FIRE/web/HMS/Smoke_Polygons/KML/2022/11/hms_smoke20221124.kml</v>
      </c>
      <c r="F696" t="str">
        <f t="shared" si="76"/>
        <v>https://satepsanone.nesdis.noaa.gov/pub/FIRE/web/HMS/Smoke_Polygons/KML/2022/11/hms_smoke20221124.kml</v>
      </c>
      <c r="G696" s="29" t="str">
        <f t="shared" si="74"/>
        <v>Data</v>
      </c>
      <c r="H696" s="30" t="s">
        <v>38</v>
      </c>
      <c r="I696" t="s">
        <v>39</v>
      </c>
      <c r="J696" s="31" t="s">
        <v>37</v>
      </c>
      <c r="K696" s="31" t="s">
        <v>37</v>
      </c>
      <c r="L696" s="31" t="s">
        <v>37</v>
      </c>
      <c r="M696" s="31" t="s">
        <v>37</v>
      </c>
    </row>
    <row r="697" spans="1:13" x14ac:dyDescent="0.25">
      <c r="A697" s="28">
        <f t="shared" si="75"/>
        <v>44890</v>
      </c>
      <c r="B697">
        <f t="shared" si="70"/>
        <v>2022</v>
      </c>
      <c r="C697">
        <f t="shared" si="71"/>
        <v>11</v>
      </c>
      <c r="D697">
        <f t="shared" si="72"/>
        <v>25</v>
      </c>
      <c r="E697" t="str">
        <f t="shared" si="73"/>
        <v>https://satepsanone.nesdis.noaa.gov/pub/FIRE/web/HMS/Smoke_Polygons/KML/2022/11/hms_smoke20221125.kml</v>
      </c>
      <c r="F697" t="str">
        <f t="shared" si="76"/>
        <v>https://satepsanone.nesdis.noaa.gov/pub/FIRE/web/HMS/Smoke_Polygons/KML/2022/11/hms_smoke20221125.kml</v>
      </c>
      <c r="G697" s="29" t="str">
        <f t="shared" si="74"/>
        <v>Data</v>
      </c>
      <c r="H697" s="30" t="s">
        <v>37</v>
      </c>
    </row>
    <row r="698" spans="1:13" x14ac:dyDescent="0.25">
      <c r="A698" s="28">
        <f t="shared" si="75"/>
        <v>44891</v>
      </c>
      <c r="B698">
        <f t="shared" si="70"/>
        <v>2022</v>
      </c>
      <c r="C698">
        <f t="shared" si="71"/>
        <v>11</v>
      </c>
      <c r="D698">
        <f t="shared" si="72"/>
        <v>26</v>
      </c>
      <c r="E698" t="str">
        <f t="shared" si="73"/>
        <v>https://satepsanone.nesdis.noaa.gov/pub/FIRE/web/HMS/Smoke_Polygons/KML/2022/11/hms_smoke20221126.kml</v>
      </c>
      <c r="F698" t="str">
        <f t="shared" si="76"/>
        <v>https://satepsanone.nesdis.noaa.gov/pub/FIRE/web/HMS/Smoke_Polygons/KML/2022/11/hms_smoke20221126.kml</v>
      </c>
      <c r="G698" s="29" t="str">
        <f t="shared" si="74"/>
        <v>Data</v>
      </c>
      <c r="H698" s="30" t="s">
        <v>37</v>
      </c>
    </row>
    <row r="699" spans="1:13" x14ac:dyDescent="0.25">
      <c r="A699" s="28">
        <f t="shared" si="75"/>
        <v>44892</v>
      </c>
      <c r="B699">
        <f t="shared" si="70"/>
        <v>2022</v>
      </c>
      <c r="C699">
        <f t="shared" si="71"/>
        <v>11</v>
      </c>
      <c r="D699">
        <f t="shared" si="72"/>
        <v>27</v>
      </c>
      <c r="E699" t="str">
        <f t="shared" si="73"/>
        <v>https://satepsanone.nesdis.noaa.gov/pub/FIRE/web/HMS/Smoke_Polygons/KML/2022/11/hms_smoke20221127.kml</v>
      </c>
      <c r="F699" t="str">
        <f t="shared" si="76"/>
        <v>https://satepsanone.nesdis.noaa.gov/pub/FIRE/web/HMS/Smoke_Polygons/KML/2022/11/hms_smoke20221127.kml</v>
      </c>
      <c r="G699" s="29" t="str">
        <f t="shared" si="74"/>
        <v>Data</v>
      </c>
      <c r="H699" s="30" t="s">
        <v>37</v>
      </c>
    </row>
    <row r="700" spans="1:13" x14ac:dyDescent="0.25">
      <c r="A700" s="28">
        <f t="shared" si="75"/>
        <v>44893</v>
      </c>
      <c r="B700">
        <f t="shared" si="70"/>
        <v>2022</v>
      </c>
      <c r="C700">
        <f t="shared" si="71"/>
        <v>11</v>
      </c>
      <c r="D700">
        <f t="shared" si="72"/>
        <v>28</v>
      </c>
      <c r="E700" t="str">
        <f t="shared" si="73"/>
        <v>https://satepsanone.nesdis.noaa.gov/pub/FIRE/web/HMS/Smoke_Polygons/KML/2022/11/hms_smoke20221128.kml</v>
      </c>
      <c r="F700" t="str">
        <f t="shared" si="76"/>
        <v>https://satepsanone.nesdis.noaa.gov/pub/FIRE/web/HMS/Smoke_Polygons/KML/2022/11/hms_smoke20221128.kml</v>
      </c>
      <c r="G700" s="29" t="str">
        <f t="shared" si="74"/>
        <v>Data</v>
      </c>
      <c r="H700" s="30" t="s">
        <v>37</v>
      </c>
    </row>
    <row r="701" spans="1:13" x14ac:dyDescent="0.25">
      <c r="A701" s="28">
        <f t="shared" si="75"/>
        <v>44894</v>
      </c>
      <c r="B701">
        <f t="shared" si="70"/>
        <v>2022</v>
      </c>
      <c r="C701">
        <f t="shared" si="71"/>
        <v>11</v>
      </c>
      <c r="D701">
        <f t="shared" si="72"/>
        <v>29</v>
      </c>
      <c r="E701" t="str">
        <f t="shared" si="73"/>
        <v>https://satepsanone.nesdis.noaa.gov/pub/FIRE/web/HMS/Smoke_Polygons/KML/2022/11/hms_smoke20221129.kml</v>
      </c>
      <c r="F701" t="str">
        <f t="shared" si="76"/>
        <v>https://satepsanone.nesdis.noaa.gov/pub/FIRE/web/HMS/Smoke_Polygons/KML/2022/11/hms_smoke20221129.kml</v>
      </c>
      <c r="G701" s="29" t="str">
        <f t="shared" si="74"/>
        <v>Data</v>
      </c>
      <c r="H701" s="30" t="s">
        <v>37</v>
      </c>
    </row>
    <row r="702" spans="1:13" x14ac:dyDescent="0.25">
      <c r="A702" s="28">
        <f t="shared" si="75"/>
        <v>44895</v>
      </c>
      <c r="B702">
        <f t="shared" si="70"/>
        <v>2022</v>
      </c>
      <c r="C702">
        <f t="shared" si="71"/>
        <v>11</v>
      </c>
      <c r="D702">
        <f t="shared" si="72"/>
        <v>30</v>
      </c>
      <c r="E702" t="str">
        <f t="shared" si="73"/>
        <v>https://satepsanone.nesdis.noaa.gov/pub/FIRE/web/HMS/Smoke_Polygons/KML/2022/11/hms_smoke20221130.kml</v>
      </c>
      <c r="F702" t="str">
        <f t="shared" si="76"/>
        <v>https://satepsanone.nesdis.noaa.gov/pub/FIRE/web/HMS/Smoke_Polygons/KML/2022/11/hms_smoke20221130.kml</v>
      </c>
      <c r="G702" s="29" t="str">
        <f t="shared" si="74"/>
        <v>Data</v>
      </c>
      <c r="H702" s="30" t="s">
        <v>37</v>
      </c>
    </row>
    <row r="703" spans="1:13" x14ac:dyDescent="0.25">
      <c r="A703" s="28">
        <f t="shared" si="75"/>
        <v>44896</v>
      </c>
      <c r="B703">
        <f t="shared" si="70"/>
        <v>2022</v>
      </c>
      <c r="C703">
        <f t="shared" si="71"/>
        <v>12</v>
      </c>
      <c r="D703" t="str">
        <f t="shared" si="72"/>
        <v>01</v>
      </c>
      <c r="E703" t="str">
        <f t="shared" si="73"/>
        <v>https://satepsanone.nesdis.noaa.gov/pub/FIRE/web/HMS/Smoke_Polygons/KML/2022/12/hms_smoke20221201.kml</v>
      </c>
      <c r="F703" t="str">
        <f t="shared" si="76"/>
        <v>https://satepsanone.nesdis.noaa.gov/pub/FIRE/web/HMS/Smoke_Polygons/KML/2022/12/hms_smoke20221201.kml</v>
      </c>
      <c r="G703" s="29" t="str">
        <f t="shared" si="74"/>
        <v>Data</v>
      </c>
      <c r="H703" s="30" t="s">
        <v>37</v>
      </c>
    </row>
    <row r="704" spans="1:13" x14ac:dyDescent="0.25">
      <c r="A704" s="28">
        <f t="shared" si="75"/>
        <v>44897</v>
      </c>
      <c r="B704">
        <f t="shared" si="70"/>
        <v>2022</v>
      </c>
      <c r="C704">
        <f t="shared" si="71"/>
        <v>12</v>
      </c>
      <c r="D704" t="str">
        <f t="shared" si="72"/>
        <v>02</v>
      </c>
      <c r="E704" t="str">
        <f t="shared" si="73"/>
        <v>https://satepsanone.nesdis.noaa.gov/pub/FIRE/web/HMS/Smoke_Polygons/KML/2022/12/hms_smoke20221202.kml</v>
      </c>
      <c r="F704" t="str">
        <f t="shared" si="76"/>
        <v>https://satepsanone.nesdis.noaa.gov/pub/FIRE/web/HMS/Smoke_Polygons/KML/2022/12/hms_smoke20221202.kml</v>
      </c>
      <c r="G704" s="29" t="str">
        <f t="shared" si="74"/>
        <v>Data</v>
      </c>
      <c r="H704" s="30" t="s">
        <v>37</v>
      </c>
    </row>
    <row r="705" spans="1:8" x14ac:dyDescent="0.25">
      <c r="A705" s="28">
        <f t="shared" si="75"/>
        <v>44898</v>
      </c>
      <c r="B705">
        <f t="shared" si="70"/>
        <v>2022</v>
      </c>
      <c r="C705">
        <f t="shared" si="71"/>
        <v>12</v>
      </c>
      <c r="D705" t="str">
        <f t="shared" si="72"/>
        <v>03</v>
      </c>
      <c r="E705" t="str">
        <f t="shared" si="73"/>
        <v>https://satepsanone.nesdis.noaa.gov/pub/FIRE/web/HMS/Smoke_Polygons/KML/2022/12/hms_smoke20221203.kml</v>
      </c>
      <c r="F705" t="str">
        <f t="shared" si="76"/>
        <v>https://satepsanone.nesdis.noaa.gov/pub/FIRE/web/HMS/Smoke_Polygons/KML/2022/12/hms_smoke20221203.kml</v>
      </c>
      <c r="G705" s="29" t="str">
        <f t="shared" si="74"/>
        <v>Data</v>
      </c>
      <c r="H705" s="30" t="s">
        <v>37</v>
      </c>
    </row>
    <row r="706" spans="1:8" x14ac:dyDescent="0.25">
      <c r="A706" s="28">
        <f t="shared" si="75"/>
        <v>44899</v>
      </c>
      <c r="B706">
        <f t="shared" si="70"/>
        <v>2022</v>
      </c>
      <c r="C706">
        <f t="shared" si="71"/>
        <v>12</v>
      </c>
      <c r="D706" t="str">
        <f t="shared" si="72"/>
        <v>04</v>
      </c>
      <c r="E706" t="str">
        <f t="shared" si="73"/>
        <v>https://satepsanone.nesdis.noaa.gov/pub/FIRE/web/HMS/Smoke_Polygons/KML/2022/12/hms_smoke20221204.kml</v>
      </c>
      <c r="F706" t="str">
        <f t="shared" si="76"/>
        <v>https://satepsanone.nesdis.noaa.gov/pub/FIRE/web/HMS/Smoke_Polygons/KML/2022/12/hms_smoke20221204.kml</v>
      </c>
      <c r="G706" s="29" t="str">
        <f t="shared" si="74"/>
        <v>Data</v>
      </c>
      <c r="H706" s="30" t="s">
        <v>37</v>
      </c>
    </row>
    <row r="707" spans="1:8" x14ac:dyDescent="0.25">
      <c r="A707" s="28">
        <f t="shared" si="75"/>
        <v>44900</v>
      </c>
      <c r="B707">
        <f t="shared" si="70"/>
        <v>2022</v>
      </c>
      <c r="C707">
        <f t="shared" si="71"/>
        <v>12</v>
      </c>
      <c r="D707" t="str">
        <f t="shared" si="72"/>
        <v>05</v>
      </c>
      <c r="E707" t="str">
        <f t="shared" si="73"/>
        <v>https://satepsanone.nesdis.noaa.gov/pub/FIRE/web/HMS/Smoke_Polygons/KML/2022/12/hms_smoke20221205.kml</v>
      </c>
      <c r="F707" t="str">
        <f t="shared" si="76"/>
        <v>https://satepsanone.nesdis.noaa.gov/pub/FIRE/web/HMS/Smoke_Polygons/KML/2022/12/hms_smoke20221205.kml</v>
      </c>
      <c r="G707" s="29" t="str">
        <f t="shared" si="74"/>
        <v>Data</v>
      </c>
      <c r="H707" s="30" t="s">
        <v>37</v>
      </c>
    </row>
    <row r="708" spans="1:8" x14ac:dyDescent="0.25">
      <c r="A708" s="28">
        <f t="shared" si="75"/>
        <v>44901</v>
      </c>
      <c r="B708">
        <f t="shared" ref="B708:B771" si="77">YEAR(A708)</f>
        <v>2022</v>
      </c>
      <c r="C708">
        <f t="shared" ref="C708:C771" si="78">IF(MONTH(A708)&lt;10,"0"&amp;MONTH(A708),MONTH(A708))</f>
        <v>12</v>
      </c>
      <c r="D708" t="str">
        <f t="shared" ref="D708:D771" si="79">IF(DAY(A708)&lt;10,"0"&amp;DAY(A708),DAY(A708))</f>
        <v>06</v>
      </c>
      <c r="E708" t="str">
        <f t="shared" ref="E708:E771" si="80">"https://satepsanone.nesdis.noaa.gov/pub/FIRE/web/HMS/Smoke_Polygons/KML/"&amp;B708&amp;"/"&amp;C708&amp;"/"&amp;"hms_smoke"&amp;B708&amp;C708&amp;D708&amp;".kml"</f>
        <v>https://satepsanone.nesdis.noaa.gov/pub/FIRE/web/HMS/Smoke_Polygons/KML/2022/12/hms_smoke20221206.kml</v>
      </c>
      <c r="F708" t="str">
        <f t="shared" si="76"/>
        <v>https://satepsanone.nesdis.noaa.gov/pub/FIRE/web/HMS/Smoke_Polygons/KML/2022/12/hms_smoke20221206.kml</v>
      </c>
      <c r="G708" s="29" t="str">
        <f t="shared" ref="G708:G771" si="81">HYPERLINK(F708,"Data")</f>
        <v>Data</v>
      </c>
      <c r="H708" s="30" t="s">
        <v>37</v>
      </c>
    </row>
    <row r="709" spans="1:8" x14ac:dyDescent="0.25">
      <c r="A709" s="28">
        <f t="shared" ref="A709:A772" si="82">A708+1</f>
        <v>44902</v>
      </c>
      <c r="B709">
        <f t="shared" si="77"/>
        <v>2022</v>
      </c>
      <c r="C709">
        <f t="shared" si="78"/>
        <v>12</v>
      </c>
      <c r="D709" t="str">
        <f t="shared" si="79"/>
        <v>07</v>
      </c>
      <c r="E709" t="str">
        <f t="shared" si="80"/>
        <v>https://satepsanone.nesdis.noaa.gov/pub/FIRE/web/HMS/Smoke_Polygons/KML/2022/12/hms_smoke20221207.kml</v>
      </c>
      <c r="F709" t="str">
        <f t="shared" ref="F709:F772" si="83">E709</f>
        <v>https://satepsanone.nesdis.noaa.gov/pub/FIRE/web/HMS/Smoke_Polygons/KML/2022/12/hms_smoke20221207.kml</v>
      </c>
      <c r="G709" s="29" t="str">
        <f t="shared" si="81"/>
        <v>Data</v>
      </c>
      <c r="H709" s="30" t="s">
        <v>37</v>
      </c>
    </row>
    <row r="710" spans="1:8" x14ac:dyDescent="0.25">
      <c r="A710" s="28">
        <f t="shared" si="82"/>
        <v>44903</v>
      </c>
      <c r="B710">
        <f t="shared" si="77"/>
        <v>2022</v>
      </c>
      <c r="C710">
        <f t="shared" si="78"/>
        <v>12</v>
      </c>
      <c r="D710" t="str">
        <f t="shared" si="79"/>
        <v>08</v>
      </c>
      <c r="E710" t="str">
        <f t="shared" si="80"/>
        <v>https://satepsanone.nesdis.noaa.gov/pub/FIRE/web/HMS/Smoke_Polygons/KML/2022/12/hms_smoke20221208.kml</v>
      </c>
      <c r="F710" t="str">
        <f t="shared" si="83"/>
        <v>https://satepsanone.nesdis.noaa.gov/pub/FIRE/web/HMS/Smoke_Polygons/KML/2022/12/hms_smoke20221208.kml</v>
      </c>
      <c r="G710" s="29" t="str">
        <f t="shared" si="81"/>
        <v>Data</v>
      </c>
      <c r="H710" s="30" t="s">
        <v>37</v>
      </c>
    </row>
    <row r="711" spans="1:8" x14ac:dyDescent="0.25">
      <c r="A711" s="28">
        <f t="shared" si="82"/>
        <v>44904</v>
      </c>
      <c r="B711">
        <f t="shared" si="77"/>
        <v>2022</v>
      </c>
      <c r="C711">
        <f t="shared" si="78"/>
        <v>12</v>
      </c>
      <c r="D711" t="str">
        <f t="shared" si="79"/>
        <v>09</v>
      </c>
      <c r="E711" t="str">
        <f t="shared" si="80"/>
        <v>https://satepsanone.nesdis.noaa.gov/pub/FIRE/web/HMS/Smoke_Polygons/KML/2022/12/hms_smoke20221209.kml</v>
      </c>
      <c r="F711" t="str">
        <f t="shared" si="83"/>
        <v>https://satepsanone.nesdis.noaa.gov/pub/FIRE/web/HMS/Smoke_Polygons/KML/2022/12/hms_smoke20221209.kml</v>
      </c>
      <c r="G711" s="29" t="str">
        <f t="shared" si="81"/>
        <v>Data</v>
      </c>
      <c r="H711" s="30" t="s">
        <v>37</v>
      </c>
    </row>
    <row r="712" spans="1:8" x14ac:dyDescent="0.25">
      <c r="A712" s="28">
        <f t="shared" si="82"/>
        <v>44905</v>
      </c>
      <c r="B712">
        <f t="shared" si="77"/>
        <v>2022</v>
      </c>
      <c r="C712">
        <f t="shared" si="78"/>
        <v>12</v>
      </c>
      <c r="D712">
        <f t="shared" si="79"/>
        <v>10</v>
      </c>
      <c r="E712" t="str">
        <f t="shared" si="80"/>
        <v>https://satepsanone.nesdis.noaa.gov/pub/FIRE/web/HMS/Smoke_Polygons/KML/2022/12/hms_smoke20221210.kml</v>
      </c>
      <c r="F712" t="str">
        <f t="shared" si="83"/>
        <v>https://satepsanone.nesdis.noaa.gov/pub/FIRE/web/HMS/Smoke_Polygons/KML/2022/12/hms_smoke20221210.kml</v>
      </c>
      <c r="G712" s="29" t="str">
        <f t="shared" si="81"/>
        <v>Data</v>
      </c>
      <c r="H712" s="30" t="s">
        <v>37</v>
      </c>
    </row>
    <row r="713" spans="1:8" x14ac:dyDescent="0.25">
      <c r="A713" s="28">
        <f t="shared" si="82"/>
        <v>44906</v>
      </c>
      <c r="B713">
        <f t="shared" si="77"/>
        <v>2022</v>
      </c>
      <c r="C713">
        <f t="shared" si="78"/>
        <v>12</v>
      </c>
      <c r="D713">
        <f t="shared" si="79"/>
        <v>11</v>
      </c>
      <c r="E713" t="str">
        <f t="shared" si="80"/>
        <v>https://satepsanone.nesdis.noaa.gov/pub/FIRE/web/HMS/Smoke_Polygons/KML/2022/12/hms_smoke20221211.kml</v>
      </c>
      <c r="F713" t="str">
        <f t="shared" si="83"/>
        <v>https://satepsanone.nesdis.noaa.gov/pub/FIRE/web/HMS/Smoke_Polygons/KML/2022/12/hms_smoke20221211.kml</v>
      </c>
      <c r="G713" s="29" t="str">
        <f t="shared" si="81"/>
        <v>Data</v>
      </c>
      <c r="H713" s="30" t="s">
        <v>37</v>
      </c>
    </row>
    <row r="714" spans="1:8" x14ac:dyDescent="0.25">
      <c r="A714" s="28">
        <f t="shared" si="82"/>
        <v>44907</v>
      </c>
      <c r="B714">
        <f t="shared" si="77"/>
        <v>2022</v>
      </c>
      <c r="C714">
        <f t="shared" si="78"/>
        <v>12</v>
      </c>
      <c r="D714">
        <f t="shared" si="79"/>
        <v>12</v>
      </c>
      <c r="E714" t="str">
        <f t="shared" si="80"/>
        <v>https://satepsanone.nesdis.noaa.gov/pub/FIRE/web/HMS/Smoke_Polygons/KML/2022/12/hms_smoke20221212.kml</v>
      </c>
      <c r="F714" t="str">
        <f t="shared" si="83"/>
        <v>https://satepsanone.nesdis.noaa.gov/pub/FIRE/web/HMS/Smoke_Polygons/KML/2022/12/hms_smoke20221212.kml</v>
      </c>
      <c r="G714" s="29" t="str">
        <f t="shared" si="81"/>
        <v>Data</v>
      </c>
      <c r="H714" s="30" t="s">
        <v>37</v>
      </c>
    </row>
    <row r="715" spans="1:8" x14ac:dyDescent="0.25">
      <c r="A715" s="28">
        <f t="shared" si="82"/>
        <v>44908</v>
      </c>
      <c r="B715">
        <f t="shared" si="77"/>
        <v>2022</v>
      </c>
      <c r="C715">
        <f t="shared" si="78"/>
        <v>12</v>
      </c>
      <c r="D715">
        <f t="shared" si="79"/>
        <v>13</v>
      </c>
      <c r="E715" t="str">
        <f t="shared" si="80"/>
        <v>https://satepsanone.nesdis.noaa.gov/pub/FIRE/web/HMS/Smoke_Polygons/KML/2022/12/hms_smoke20221213.kml</v>
      </c>
      <c r="F715" t="str">
        <f t="shared" si="83"/>
        <v>https://satepsanone.nesdis.noaa.gov/pub/FIRE/web/HMS/Smoke_Polygons/KML/2022/12/hms_smoke20221213.kml</v>
      </c>
      <c r="G715" s="29" t="str">
        <f t="shared" si="81"/>
        <v>Data</v>
      </c>
      <c r="H715" s="30" t="s">
        <v>37</v>
      </c>
    </row>
    <row r="716" spans="1:8" x14ac:dyDescent="0.25">
      <c r="A716" s="28">
        <f t="shared" si="82"/>
        <v>44909</v>
      </c>
      <c r="B716">
        <f t="shared" si="77"/>
        <v>2022</v>
      </c>
      <c r="C716">
        <f t="shared" si="78"/>
        <v>12</v>
      </c>
      <c r="D716">
        <f t="shared" si="79"/>
        <v>14</v>
      </c>
      <c r="E716" t="str">
        <f t="shared" si="80"/>
        <v>https://satepsanone.nesdis.noaa.gov/pub/FIRE/web/HMS/Smoke_Polygons/KML/2022/12/hms_smoke20221214.kml</v>
      </c>
      <c r="F716" t="str">
        <f t="shared" si="83"/>
        <v>https://satepsanone.nesdis.noaa.gov/pub/FIRE/web/HMS/Smoke_Polygons/KML/2022/12/hms_smoke20221214.kml</v>
      </c>
      <c r="G716" s="29" t="str">
        <f t="shared" si="81"/>
        <v>Data</v>
      </c>
      <c r="H716" s="30" t="s">
        <v>37</v>
      </c>
    </row>
    <row r="717" spans="1:8" x14ac:dyDescent="0.25">
      <c r="A717" s="28">
        <f t="shared" si="82"/>
        <v>44910</v>
      </c>
      <c r="B717">
        <f t="shared" si="77"/>
        <v>2022</v>
      </c>
      <c r="C717">
        <f t="shared" si="78"/>
        <v>12</v>
      </c>
      <c r="D717">
        <f t="shared" si="79"/>
        <v>15</v>
      </c>
      <c r="E717" t="str">
        <f t="shared" si="80"/>
        <v>https://satepsanone.nesdis.noaa.gov/pub/FIRE/web/HMS/Smoke_Polygons/KML/2022/12/hms_smoke20221215.kml</v>
      </c>
      <c r="F717" t="str">
        <f t="shared" si="83"/>
        <v>https://satepsanone.nesdis.noaa.gov/pub/FIRE/web/HMS/Smoke_Polygons/KML/2022/12/hms_smoke20221215.kml</v>
      </c>
      <c r="G717" s="29" t="str">
        <f t="shared" si="81"/>
        <v>Data</v>
      </c>
      <c r="H717" s="30" t="s">
        <v>37</v>
      </c>
    </row>
    <row r="718" spans="1:8" x14ac:dyDescent="0.25">
      <c r="A718" s="28">
        <f t="shared" si="82"/>
        <v>44911</v>
      </c>
      <c r="B718">
        <f t="shared" si="77"/>
        <v>2022</v>
      </c>
      <c r="C718">
        <f t="shared" si="78"/>
        <v>12</v>
      </c>
      <c r="D718">
        <f t="shared" si="79"/>
        <v>16</v>
      </c>
      <c r="E718" t="str">
        <f t="shared" si="80"/>
        <v>https://satepsanone.nesdis.noaa.gov/pub/FIRE/web/HMS/Smoke_Polygons/KML/2022/12/hms_smoke20221216.kml</v>
      </c>
      <c r="F718" t="str">
        <f t="shared" si="83"/>
        <v>https://satepsanone.nesdis.noaa.gov/pub/FIRE/web/HMS/Smoke_Polygons/KML/2022/12/hms_smoke20221216.kml</v>
      </c>
      <c r="G718" s="29" t="str">
        <f t="shared" si="81"/>
        <v>Data</v>
      </c>
      <c r="H718" s="30" t="s">
        <v>37</v>
      </c>
    </row>
    <row r="719" spans="1:8" x14ac:dyDescent="0.25">
      <c r="A719" s="28">
        <f t="shared" si="82"/>
        <v>44912</v>
      </c>
      <c r="B719">
        <f t="shared" si="77"/>
        <v>2022</v>
      </c>
      <c r="C719">
        <f t="shared" si="78"/>
        <v>12</v>
      </c>
      <c r="D719">
        <f t="shared" si="79"/>
        <v>17</v>
      </c>
      <c r="E719" t="str">
        <f t="shared" si="80"/>
        <v>https://satepsanone.nesdis.noaa.gov/pub/FIRE/web/HMS/Smoke_Polygons/KML/2022/12/hms_smoke20221217.kml</v>
      </c>
      <c r="F719" t="str">
        <f t="shared" si="83"/>
        <v>https://satepsanone.nesdis.noaa.gov/pub/FIRE/web/HMS/Smoke_Polygons/KML/2022/12/hms_smoke20221217.kml</v>
      </c>
      <c r="G719" s="29" t="str">
        <f t="shared" si="81"/>
        <v>Data</v>
      </c>
      <c r="H719" s="30" t="s">
        <v>37</v>
      </c>
    </row>
    <row r="720" spans="1:8" x14ac:dyDescent="0.25">
      <c r="A720" s="28">
        <f t="shared" si="82"/>
        <v>44913</v>
      </c>
      <c r="B720">
        <f t="shared" si="77"/>
        <v>2022</v>
      </c>
      <c r="C720">
        <f t="shared" si="78"/>
        <v>12</v>
      </c>
      <c r="D720">
        <f t="shared" si="79"/>
        <v>18</v>
      </c>
      <c r="E720" t="str">
        <f t="shared" si="80"/>
        <v>https://satepsanone.nesdis.noaa.gov/pub/FIRE/web/HMS/Smoke_Polygons/KML/2022/12/hms_smoke20221218.kml</v>
      </c>
      <c r="F720" t="str">
        <f t="shared" si="83"/>
        <v>https://satepsanone.nesdis.noaa.gov/pub/FIRE/web/HMS/Smoke_Polygons/KML/2022/12/hms_smoke20221218.kml</v>
      </c>
      <c r="G720" s="29" t="str">
        <f t="shared" si="81"/>
        <v>Data</v>
      </c>
      <c r="H720" s="30" t="s">
        <v>37</v>
      </c>
    </row>
    <row r="721" spans="1:9" x14ac:dyDescent="0.25">
      <c r="A721" s="28">
        <f t="shared" si="82"/>
        <v>44914</v>
      </c>
      <c r="B721">
        <f t="shared" si="77"/>
        <v>2022</v>
      </c>
      <c r="C721">
        <f t="shared" si="78"/>
        <v>12</v>
      </c>
      <c r="D721">
        <f t="shared" si="79"/>
        <v>19</v>
      </c>
      <c r="E721" t="str">
        <f t="shared" si="80"/>
        <v>https://satepsanone.nesdis.noaa.gov/pub/FIRE/web/HMS/Smoke_Polygons/KML/2022/12/hms_smoke20221219.kml</v>
      </c>
      <c r="F721" t="str">
        <f t="shared" si="83"/>
        <v>https://satepsanone.nesdis.noaa.gov/pub/FIRE/web/HMS/Smoke_Polygons/KML/2022/12/hms_smoke20221219.kml</v>
      </c>
      <c r="G721" s="29" t="str">
        <f t="shared" si="81"/>
        <v>Data</v>
      </c>
      <c r="H721" s="30" t="s">
        <v>37</v>
      </c>
    </row>
    <row r="722" spans="1:9" x14ac:dyDescent="0.25">
      <c r="A722" s="28">
        <f t="shared" si="82"/>
        <v>44915</v>
      </c>
      <c r="B722">
        <f t="shared" si="77"/>
        <v>2022</v>
      </c>
      <c r="C722">
        <f t="shared" si="78"/>
        <v>12</v>
      </c>
      <c r="D722">
        <f t="shared" si="79"/>
        <v>20</v>
      </c>
      <c r="E722" t="str">
        <f t="shared" si="80"/>
        <v>https://satepsanone.nesdis.noaa.gov/pub/FIRE/web/HMS/Smoke_Polygons/KML/2022/12/hms_smoke20221220.kml</v>
      </c>
      <c r="F722" t="str">
        <f t="shared" si="83"/>
        <v>https://satepsanone.nesdis.noaa.gov/pub/FIRE/web/HMS/Smoke_Polygons/KML/2022/12/hms_smoke20221220.kml</v>
      </c>
      <c r="G722" s="29" t="str">
        <f t="shared" si="81"/>
        <v>Data</v>
      </c>
      <c r="H722" s="30" t="s">
        <v>37</v>
      </c>
    </row>
    <row r="723" spans="1:9" x14ac:dyDescent="0.25">
      <c r="A723" s="28">
        <f t="shared" si="82"/>
        <v>44916</v>
      </c>
      <c r="B723">
        <f t="shared" si="77"/>
        <v>2022</v>
      </c>
      <c r="C723">
        <f t="shared" si="78"/>
        <v>12</v>
      </c>
      <c r="D723">
        <f t="shared" si="79"/>
        <v>21</v>
      </c>
      <c r="E723" t="str">
        <f t="shared" si="80"/>
        <v>https://satepsanone.nesdis.noaa.gov/pub/FIRE/web/HMS/Smoke_Polygons/KML/2022/12/hms_smoke20221221.kml</v>
      </c>
      <c r="F723" t="str">
        <f t="shared" si="83"/>
        <v>https://satepsanone.nesdis.noaa.gov/pub/FIRE/web/HMS/Smoke_Polygons/KML/2022/12/hms_smoke20221221.kml</v>
      </c>
      <c r="G723" s="29" t="str">
        <f t="shared" si="81"/>
        <v>Data</v>
      </c>
      <c r="H723" s="30" t="s">
        <v>37</v>
      </c>
    </row>
    <row r="724" spans="1:9" x14ac:dyDescent="0.25">
      <c r="A724" s="28">
        <f t="shared" si="82"/>
        <v>44917</v>
      </c>
      <c r="B724">
        <f t="shared" si="77"/>
        <v>2022</v>
      </c>
      <c r="C724">
        <f t="shared" si="78"/>
        <v>12</v>
      </c>
      <c r="D724">
        <f t="shared" si="79"/>
        <v>22</v>
      </c>
      <c r="E724" t="str">
        <f t="shared" si="80"/>
        <v>https://satepsanone.nesdis.noaa.gov/pub/FIRE/web/HMS/Smoke_Polygons/KML/2022/12/hms_smoke20221222.kml</v>
      </c>
      <c r="F724" t="str">
        <f t="shared" si="83"/>
        <v>https://satepsanone.nesdis.noaa.gov/pub/FIRE/web/HMS/Smoke_Polygons/KML/2022/12/hms_smoke20221222.kml</v>
      </c>
      <c r="G724" s="29" t="str">
        <f t="shared" si="81"/>
        <v>Data</v>
      </c>
      <c r="H724" s="30" t="s">
        <v>37</v>
      </c>
    </row>
    <row r="725" spans="1:9" x14ac:dyDescent="0.25">
      <c r="A725" s="28">
        <f t="shared" si="82"/>
        <v>44918</v>
      </c>
      <c r="B725">
        <f t="shared" si="77"/>
        <v>2022</v>
      </c>
      <c r="C725">
        <f t="shared" si="78"/>
        <v>12</v>
      </c>
      <c r="D725">
        <f t="shared" si="79"/>
        <v>23</v>
      </c>
      <c r="E725" t="str">
        <f t="shared" si="80"/>
        <v>https://satepsanone.nesdis.noaa.gov/pub/FIRE/web/HMS/Smoke_Polygons/KML/2022/12/hms_smoke20221223.kml</v>
      </c>
      <c r="F725" t="str">
        <f t="shared" si="83"/>
        <v>https://satepsanone.nesdis.noaa.gov/pub/FIRE/web/HMS/Smoke_Polygons/KML/2022/12/hms_smoke20221223.kml</v>
      </c>
      <c r="G725" s="29" t="str">
        <f t="shared" si="81"/>
        <v>Data</v>
      </c>
      <c r="H725" s="30" t="s">
        <v>37</v>
      </c>
    </row>
    <row r="726" spans="1:9" x14ac:dyDescent="0.25">
      <c r="A726" s="28">
        <f t="shared" si="82"/>
        <v>44919</v>
      </c>
      <c r="B726">
        <f t="shared" si="77"/>
        <v>2022</v>
      </c>
      <c r="C726">
        <f t="shared" si="78"/>
        <v>12</v>
      </c>
      <c r="D726">
        <f t="shared" si="79"/>
        <v>24</v>
      </c>
      <c r="E726" t="str">
        <f t="shared" si="80"/>
        <v>https://satepsanone.nesdis.noaa.gov/pub/FIRE/web/HMS/Smoke_Polygons/KML/2022/12/hms_smoke20221224.kml</v>
      </c>
      <c r="F726" t="str">
        <f t="shared" si="83"/>
        <v>https://satepsanone.nesdis.noaa.gov/pub/FIRE/web/HMS/Smoke_Polygons/KML/2022/12/hms_smoke20221224.kml</v>
      </c>
      <c r="G726" s="29" t="str">
        <f t="shared" si="81"/>
        <v>Data</v>
      </c>
      <c r="H726" s="30" t="s">
        <v>37</v>
      </c>
    </row>
    <row r="727" spans="1:9" x14ac:dyDescent="0.25">
      <c r="A727" s="28">
        <f t="shared" si="82"/>
        <v>44920</v>
      </c>
      <c r="B727">
        <f t="shared" si="77"/>
        <v>2022</v>
      </c>
      <c r="C727">
        <f t="shared" si="78"/>
        <v>12</v>
      </c>
      <c r="D727">
        <f t="shared" si="79"/>
        <v>25</v>
      </c>
      <c r="E727" t="str">
        <f t="shared" si="80"/>
        <v>https://satepsanone.nesdis.noaa.gov/pub/FIRE/web/HMS/Smoke_Polygons/KML/2022/12/hms_smoke20221225.kml</v>
      </c>
      <c r="F727" t="str">
        <f t="shared" si="83"/>
        <v>https://satepsanone.nesdis.noaa.gov/pub/FIRE/web/HMS/Smoke_Polygons/KML/2022/12/hms_smoke20221225.kml</v>
      </c>
      <c r="G727" s="29" t="str">
        <f t="shared" si="81"/>
        <v>Data</v>
      </c>
      <c r="H727" s="30" t="s">
        <v>37</v>
      </c>
    </row>
    <row r="728" spans="1:9" x14ac:dyDescent="0.25">
      <c r="A728" s="28">
        <f t="shared" si="82"/>
        <v>44921</v>
      </c>
      <c r="B728">
        <f t="shared" si="77"/>
        <v>2022</v>
      </c>
      <c r="C728">
        <f t="shared" si="78"/>
        <v>12</v>
      </c>
      <c r="D728">
        <f t="shared" si="79"/>
        <v>26</v>
      </c>
      <c r="E728" t="str">
        <f t="shared" si="80"/>
        <v>https://satepsanone.nesdis.noaa.gov/pub/FIRE/web/HMS/Smoke_Polygons/KML/2022/12/hms_smoke20221226.kml</v>
      </c>
      <c r="F728" t="str">
        <f t="shared" si="83"/>
        <v>https://satepsanone.nesdis.noaa.gov/pub/FIRE/web/HMS/Smoke_Polygons/KML/2022/12/hms_smoke20221226.kml</v>
      </c>
      <c r="G728" s="29" t="str">
        <f t="shared" si="81"/>
        <v>Data</v>
      </c>
      <c r="H728" s="30" t="s">
        <v>37</v>
      </c>
    </row>
    <row r="729" spans="1:9" x14ac:dyDescent="0.25">
      <c r="A729" s="28">
        <f t="shared" si="82"/>
        <v>44922</v>
      </c>
      <c r="B729">
        <f t="shared" si="77"/>
        <v>2022</v>
      </c>
      <c r="C729">
        <f t="shared" si="78"/>
        <v>12</v>
      </c>
      <c r="D729">
        <f t="shared" si="79"/>
        <v>27</v>
      </c>
      <c r="E729" t="str">
        <f t="shared" si="80"/>
        <v>https://satepsanone.nesdis.noaa.gov/pub/FIRE/web/HMS/Smoke_Polygons/KML/2022/12/hms_smoke20221227.kml</v>
      </c>
      <c r="F729" t="str">
        <f t="shared" si="83"/>
        <v>https://satepsanone.nesdis.noaa.gov/pub/FIRE/web/HMS/Smoke_Polygons/KML/2022/12/hms_smoke20221227.kml</v>
      </c>
      <c r="G729" s="29" t="str">
        <f t="shared" si="81"/>
        <v>Data</v>
      </c>
      <c r="H729" s="30" t="s">
        <v>37</v>
      </c>
    </row>
    <row r="730" spans="1:9" x14ac:dyDescent="0.25">
      <c r="A730" s="28">
        <f t="shared" si="82"/>
        <v>44923</v>
      </c>
      <c r="B730">
        <f t="shared" si="77"/>
        <v>2022</v>
      </c>
      <c r="C730">
        <f t="shared" si="78"/>
        <v>12</v>
      </c>
      <c r="D730">
        <f t="shared" si="79"/>
        <v>28</v>
      </c>
      <c r="E730" t="str">
        <f t="shared" si="80"/>
        <v>https://satepsanone.nesdis.noaa.gov/pub/FIRE/web/HMS/Smoke_Polygons/KML/2022/12/hms_smoke20221228.kml</v>
      </c>
      <c r="F730" t="str">
        <f t="shared" si="83"/>
        <v>https://satepsanone.nesdis.noaa.gov/pub/FIRE/web/HMS/Smoke_Polygons/KML/2022/12/hms_smoke20221228.kml</v>
      </c>
      <c r="G730" s="29" t="str">
        <f t="shared" si="81"/>
        <v>Data</v>
      </c>
      <c r="H730" s="30" t="s">
        <v>37</v>
      </c>
    </row>
    <row r="731" spans="1:9" x14ac:dyDescent="0.25">
      <c r="A731" s="28">
        <f t="shared" si="82"/>
        <v>44924</v>
      </c>
      <c r="B731">
        <f t="shared" si="77"/>
        <v>2022</v>
      </c>
      <c r="C731">
        <f t="shared" si="78"/>
        <v>12</v>
      </c>
      <c r="D731">
        <f t="shared" si="79"/>
        <v>29</v>
      </c>
      <c r="E731" t="str">
        <f t="shared" si="80"/>
        <v>https://satepsanone.nesdis.noaa.gov/pub/FIRE/web/HMS/Smoke_Polygons/KML/2022/12/hms_smoke20221229.kml</v>
      </c>
      <c r="F731" t="str">
        <f t="shared" si="83"/>
        <v>https://satepsanone.nesdis.noaa.gov/pub/FIRE/web/HMS/Smoke_Polygons/KML/2022/12/hms_smoke20221229.kml</v>
      </c>
      <c r="G731" s="29" t="str">
        <f t="shared" si="81"/>
        <v>Data</v>
      </c>
      <c r="H731" s="30" t="s">
        <v>37</v>
      </c>
    </row>
    <row r="732" spans="1:9" x14ac:dyDescent="0.25">
      <c r="A732" s="28">
        <f t="shared" si="82"/>
        <v>44925</v>
      </c>
      <c r="B732">
        <f t="shared" si="77"/>
        <v>2022</v>
      </c>
      <c r="C732">
        <f t="shared" si="78"/>
        <v>12</v>
      </c>
      <c r="D732">
        <f t="shared" si="79"/>
        <v>30</v>
      </c>
      <c r="E732" t="str">
        <f t="shared" si="80"/>
        <v>https://satepsanone.nesdis.noaa.gov/pub/FIRE/web/HMS/Smoke_Polygons/KML/2022/12/hms_smoke20221230.kml</v>
      </c>
      <c r="F732" t="str">
        <f t="shared" si="83"/>
        <v>https://satepsanone.nesdis.noaa.gov/pub/FIRE/web/HMS/Smoke_Polygons/KML/2022/12/hms_smoke20221230.kml</v>
      </c>
      <c r="G732" s="29" t="str">
        <f t="shared" si="81"/>
        <v>Data</v>
      </c>
      <c r="H732" s="30" t="s">
        <v>37</v>
      </c>
    </row>
    <row r="733" spans="1:9" x14ac:dyDescent="0.25">
      <c r="A733" s="28">
        <f t="shared" si="82"/>
        <v>44926</v>
      </c>
      <c r="B733">
        <f t="shared" si="77"/>
        <v>2022</v>
      </c>
      <c r="C733">
        <f t="shared" si="78"/>
        <v>12</v>
      </c>
      <c r="D733">
        <f t="shared" si="79"/>
        <v>31</v>
      </c>
      <c r="E733" t="str">
        <f t="shared" si="80"/>
        <v>https://satepsanone.nesdis.noaa.gov/pub/FIRE/web/HMS/Smoke_Polygons/KML/2022/12/hms_smoke20221231.kml</v>
      </c>
      <c r="F733" t="str">
        <f t="shared" si="83"/>
        <v>https://satepsanone.nesdis.noaa.gov/pub/FIRE/web/HMS/Smoke_Polygons/KML/2022/12/hms_smoke20221231.kml</v>
      </c>
      <c r="G733" s="29" t="str">
        <f t="shared" si="81"/>
        <v>Data</v>
      </c>
      <c r="H733" s="30" t="s">
        <v>37</v>
      </c>
    </row>
    <row r="734" spans="1:9" x14ac:dyDescent="0.25">
      <c r="A734" s="28">
        <f t="shared" si="82"/>
        <v>44927</v>
      </c>
      <c r="B734">
        <f t="shared" si="77"/>
        <v>2023</v>
      </c>
      <c r="C734" t="str">
        <f t="shared" si="78"/>
        <v>01</v>
      </c>
      <c r="D734" t="str">
        <f t="shared" si="79"/>
        <v>01</v>
      </c>
      <c r="E734" t="str">
        <f t="shared" si="80"/>
        <v>https://satepsanone.nesdis.noaa.gov/pub/FIRE/web/HMS/Smoke_Polygons/KML/2023/01/hms_smoke20230101.kml</v>
      </c>
      <c r="F734" t="str">
        <f t="shared" si="83"/>
        <v>https://satepsanone.nesdis.noaa.gov/pub/FIRE/web/HMS/Smoke_Polygons/KML/2023/01/hms_smoke20230101.kml</v>
      </c>
      <c r="G734" s="29" t="str">
        <f t="shared" si="81"/>
        <v>Data</v>
      </c>
      <c r="H734" s="30" t="s">
        <v>37</v>
      </c>
      <c r="I734" s="31"/>
    </row>
    <row r="735" spans="1:9" x14ac:dyDescent="0.25">
      <c r="A735" s="28">
        <f t="shared" si="82"/>
        <v>44928</v>
      </c>
      <c r="B735">
        <f t="shared" si="77"/>
        <v>2023</v>
      </c>
      <c r="C735" t="str">
        <f t="shared" si="78"/>
        <v>01</v>
      </c>
      <c r="D735" t="str">
        <f t="shared" si="79"/>
        <v>02</v>
      </c>
      <c r="E735" t="str">
        <f t="shared" si="80"/>
        <v>https://satepsanone.nesdis.noaa.gov/pub/FIRE/web/HMS/Smoke_Polygons/KML/2023/01/hms_smoke20230102.kml</v>
      </c>
      <c r="F735" t="str">
        <f t="shared" si="83"/>
        <v>https://satepsanone.nesdis.noaa.gov/pub/FIRE/web/HMS/Smoke_Polygons/KML/2023/01/hms_smoke20230102.kml</v>
      </c>
      <c r="G735" s="29" t="str">
        <f t="shared" si="81"/>
        <v>Data</v>
      </c>
      <c r="H735" s="30" t="s">
        <v>37</v>
      </c>
      <c r="I735" s="31"/>
    </row>
    <row r="736" spans="1:9" x14ac:dyDescent="0.25">
      <c r="A736" s="28">
        <f t="shared" si="82"/>
        <v>44929</v>
      </c>
      <c r="B736">
        <f t="shared" si="77"/>
        <v>2023</v>
      </c>
      <c r="C736" t="str">
        <f t="shared" si="78"/>
        <v>01</v>
      </c>
      <c r="D736" t="str">
        <f t="shared" si="79"/>
        <v>03</v>
      </c>
      <c r="E736" t="str">
        <f t="shared" si="80"/>
        <v>https://satepsanone.nesdis.noaa.gov/pub/FIRE/web/HMS/Smoke_Polygons/KML/2023/01/hms_smoke20230103.kml</v>
      </c>
      <c r="F736" t="str">
        <f t="shared" si="83"/>
        <v>https://satepsanone.nesdis.noaa.gov/pub/FIRE/web/HMS/Smoke_Polygons/KML/2023/01/hms_smoke20230103.kml</v>
      </c>
      <c r="G736" s="29" t="str">
        <f t="shared" si="81"/>
        <v>Data</v>
      </c>
      <c r="H736" s="30" t="s">
        <v>37</v>
      </c>
      <c r="I736" s="31"/>
    </row>
    <row r="737" spans="1:9" x14ac:dyDescent="0.25">
      <c r="A737" s="28">
        <f t="shared" si="82"/>
        <v>44930</v>
      </c>
      <c r="B737">
        <f t="shared" si="77"/>
        <v>2023</v>
      </c>
      <c r="C737" t="str">
        <f t="shared" si="78"/>
        <v>01</v>
      </c>
      <c r="D737" t="str">
        <f t="shared" si="79"/>
        <v>04</v>
      </c>
      <c r="E737" t="str">
        <f t="shared" si="80"/>
        <v>https://satepsanone.nesdis.noaa.gov/pub/FIRE/web/HMS/Smoke_Polygons/KML/2023/01/hms_smoke20230104.kml</v>
      </c>
      <c r="F737" t="str">
        <f t="shared" si="83"/>
        <v>https://satepsanone.nesdis.noaa.gov/pub/FIRE/web/HMS/Smoke_Polygons/KML/2023/01/hms_smoke20230104.kml</v>
      </c>
      <c r="G737" s="29" t="str">
        <f t="shared" si="81"/>
        <v>Data</v>
      </c>
      <c r="H737" s="30" t="s">
        <v>37</v>
      </c>
      <c r="I737" s="31"/>
    </row>
    <row r="738" spans="1:9" x14ac:dyDescent="0.25">
      <c r="A738" s="28">
        <f t="shared" si="82"/>
        <v>44931</v>
      </c>
      <c r="B738">
        <f t="shared" si="77"/>
        <v>2023</v>
      </c>
      <c r="C738" t="str">
        <f t="shared" si="78"/>
        <v>01</v>
      </c>
      <c r="D738" t="str">
        <f t="shared" si="79"/>
        <v>05</v>
      </c>
      <c r="E738" t="str">
        <f t="shared" si="80"/>
        <v>https://satepsanone.nesdis.noaa.gov/pub/FIRE/web/HMS/Smoke_Polygons/KML/2023/01/hms_smoke20230105.kml</v>
      </c>
      <c r="F738" t="str">
        <f t="shared" si="83"/>
        <v>https://satepsanone.nesdis.noaa.gov/pub/FIRE/web/HMS/Smoke_Polygons/KML/2023/01/hms_smoke20230105.kml</v>
      </c>
      <c r="G738" s="29" t="str">
        <f t="shared" si="81"/>
        <v>Data</v>
      </c>
      <c r="H738" s="30" t="s">
        <v>37</v>
      </c>
      <c r="I738" s="31"/>
    </row>
    <row r="739" spans="1:9" x14ac:dyDescent="0.25">
      <c r="A739" s="28">
        <f t="shared" si="82"/>
        <v>44932</v>
      </c>
      <c r="B739">
        <f t="shared" si="77"/>
        <v>2023</v>
      </c>
      <c r="C739" t="str">
        <f t="shared" si="78"/>
        <v>01</v>
      </c>
      <c r="D739" t="str">
        <f t="shared" si="79"/>
        <v>06</v>
      </c>
      <c r="E739" t="str">
        <f t="shared" si="80"/>
        <v>https://satepsanone.nesdis.noaa.gov/pub/FIRE/web/HMS/Smoke_Polygons/KML/2023/01/hms_smoke20230106.kml</v>
      </c>
      <c r="F739" t="str">
        <f t="shared" si="83"/>
        <v>https://satepsanone.nesdis.noaa.gov/pub/FIRE/web/HMS/Smoke_Polygons/KML/2023/01/hms_smoke20230106.kml</v>
      </c>
      <c r="G739" s="29" t="str">
        <f t="shared" si="81"/>
        <v>Data</v>
      </c>
      <c r="H739" s="30" t="s">
        <v>37</v>
      </c>
      <c r="I739" s="31"/>
    </row>
    <row r="740" spans="1:9" x14ac:dyDescent="0.25">
      <c r="A740" s="28">
        <f t="shared" si="82"/>
        <v>44933</v>
      </c>
      <c r="B740">
        <f t="shared" si="77"/>
        <v>2023</v>
      </c>
      <c r="C740" t="str">
        <f t="shared" si="78"/>
        <v>01</v>
      </c>
      <c r="D740" t="str">
        <f t="shared" si="79"/>
        <v>07</v>
      </c>
      <c r="E740" t="str">
        <f t="shared" si="80"/>
        <v>https://satepsanone.nesdis.noaa.gov/pub/FIRE/web/HMS/Smoke_Polygons/KML/2023/01/hms_smoke20230107.kml</v>
      </c>
      <c r="F740" t="str">
        <f t="shared" si="83"/>
        <v>https://satepsanone.nesdis.noaa.gov/pub/FIRE/web/HMS/Smoke_Polygons/KML/2023/01/hms_smoke20230107.kml</v>
      </c>
      <c r="G740" s="29" t="str">
        <f t="shared" si="81"/>
        <v>Data</v>
      </c>
      <c r="H740" s="30" t="s">
        <v>37</v>
      </c>
      <c r="I740" s="31"/>
    </row>
    <row r="741" spans="1:9" x14ac:dyDescent="0.25">
      <c r="A741" s="28">
        <f t="shared" si="82"/>
        <v>44934</v>
      </c>
      <c r="B741">
        <f t="shared" si="77"/>
        <v>2023</v>
      </c>
      <c r="C741" t="str">
        <f t="shared" si="78"/>
        <v>01</v>
      </c>
      <c r="D741" t="str">
        <f t="shared" si="79"/>
        <v>08</v>
      </c>
      <c r="E741" t="str">
        <f t="shared" si="80"/>
        <v>https://satepsanone.nesdis.noaa.gov/pub/FIRE/web/HMS/Smoke_Polygons/KML/2023/01/hms_smoke20230108.kml</v>
      </c>
      <c r="F741" t="str">
        <f t="shared" si="83"/>
        <v>https://satepsanone.nesdis.noaa.gov/pub/FIRE/web/HMS/Smoke_Polygons/KML/2023/01/hms_smoke20230108.kml</v>
      </c>
      <c r="G741" s="29" t="str">
        <f t="shared" si="81"/>
        <v>Data</v>
      </c>
      <c r="H741" s="30" t="s">
        <v>37</v>
      </c>
      <c r="I741" s="31"/>
    </row>
    <row r="742" spans="1:9" x14ac:dyDescent="0.25">
      <c r="A742" s="28">
        <f t="shared" si="82"/>
        <v>44935</v>
      </c>
      <c r="B742">
        <f t="shared" si="77"/>
        <v>2023</v>
      </c>
      <c r="C742" t="str">
        <f t="shared" si="78"/>
        <v>01</v>
      </c>
      <c r="D742" t="str">
        <f t="shared" si="79"/>
        <v>09</v>
      </c>
      <c r="E742" t="str">
        <f t="shared" si="80"/>
        <v>https://satepsanone.nesdis.noaa.gov/pub/FIRE/web/HMS/Smoke_Polygons/KML/2023/01/hms_smoke20230109.kml</v>
      </c>
      <c r="F742" t="str">
        <f t="shared" si="83"/>
        <v>https://satepsanone.nesdis.noaa.gov/pub/FIRE/web/HMS/Smoke_Polygons/KML/2023/01/hms_smoke20230109.kml</v>
      </c>
      <c r="G742" s="29" t="str">
        <f t="shared" si="81"/>
        <v>Data</v>
      </c>
      <c r="H742" s="30" t="s">
        <v>37</v>
      </c>
      <c r="I742" s="31"/>
    </row>
    <row r="743" spans="1:9" x14ac:dyDescent="0.25">
      <c r="A743" s="28">
        <f t="shared" si="82"/>
        <v>44936</v>
      </c>
      <c r="B743">
        <f t="shared" si="77"/>
        <v>2023</v>
      </c>
      <c r="C743" t="str">
        <f t="shared" si="78"/>
        <v>01</v>
      </c>
      <c r="D743">
        <f t="shared" si="79"/>
        <v>10</v>
      </c>
      <c r="E743" t="str">
        <f t="shared" si="80"/>
        <v>https://satepsanone.nesdis.noaa.gov/pub/FIRE/web/HMS/Smoke_Polygons/KML/2023/01/hms_smoke20230110.kml</v>
      </c>
      <c r="F743" t="str">
        <f t="shared" si="83"/>
        <v>https://satepsanone.nesdis.noaa.gov/pub/FIRE/web/HMS/Smoke_Polygons/KML/2023/01/hms_smoke20230110.kml</v>
      </c>
      <c r="G743" s="29" t="str">
        <f t="shared" si="81"/>
        <v>Data</v>
      </c>
      <c r="H743" s="30" t="s">
        <v>37</v>
      </c>
      <c r="I743" s="31"/>
    </row>
    <row r="744" spans="1:9" x14ac:dyDescent="0.25">
      <c r="A744" s="28">
        <f t="shared" si="82"/>
        <v>44937</v>
      </c>
      <c r="B744">
        <f t="shared" si="77"/>
        <v>2023</v>
      </c>
      <c r="C744" t="str">
        <f t="shared" si="78"/>
        <v>01</v>
      </c>
      <c r="D744">
        <f t="shared" si="79"/>
        <v>11</v>
      </c>
      <c r="E744" t="str">
        <f t="shared" si="80"/>
        <v>https://satepsanone.nesdis.noaa.gov/pub/FIRE/web/HMS/Smoke_Polygons/KML/2023/01/hms_smoke20230111.kml</v>
      </c>
      <c r="F744" t="str">
        <f t="shared" si="83"/>
        <v>https://satepsanone.nesdis.noaa.gov/pub/FIRE/web/HMS/Smoke_Polygons/KML/2023/01/hms_smoke20230111.kml</v>
      </c>
      <c r="G744" s="29" t="str">
        <f t="shared" si="81"/>
        <v>Data</v>
      </c>
      <c r="H744" s="30" t="s">
        <v>37</v>
      </c>
      <c r="I744" s="31"/>
    </row>
    <row r="745" spans="1:9" x14ac:dyDescent="0.25">
      <c r="A745" s="28">
        <f t="shared" si="82"/>
        <v>44938</v>
      </c>
      <c r="B745">
        <f t="shared" si="77"/>
        <v>2023</v>
      </c>
      <c r="C745" t="str">
        <f t="shared" si="78"/>
        <v>01</v>
      </c>
      <c r="D745">
        <f t="shared" si="79"/>
        <v>12</v>
      </c>
      <c r="E745" t="str">
        <f t="shared" si="80"/>
        <v>https://satepsanone.nesdis.noaa.gov/pub/FIRE/web/HMS/Smoke_Polygons/KML/2023/01/hms_smoke20230112.kml</v>
      </c>
      <c r="F745" t="str">
        <f t="shared" si="83"/>
        <v>https://satepsanone.nesdis.noaa.gov/pub/FIRE/web/HMS/Smoke_Polygons/KML/2023/01/hms_smoke20230112.kml</v>
      </c>
      <c r="G745" s="29" t="str">
        <f t="shared" si="81"/>
        <v>Data</v>
      </c>
      <c r="H745" s="30" t="s">
        <v>37</v>
      </c>
      <c r="I745" s="31"/>
    </row>
    <row r="746" spans="1:9" x14ac:dyDescent="0.25">
      <c r="A746" s="28">
        <f t="shared" si="82"/>
        <v>44939</v>
      </c>
      <c r="B746">
        <f t="shared" si="77"/>
        <v>2023</v>
      </c>
      <c r="C746" t="str">
        <f t="shared" si="78"/>
        <v>01</v>
      </c>
      <c r="D746">
        <f t="shared" si="79"/>
        <v>13</v>
      </c>
      <c r="E746" t="str">
        <f t="shared" si="80"/>
        <v>https://satepsanone.nesdis.noaa.gov/pub/FIRE/web/HMS/Smoke_Polygons/KML/2023/01/hms_smoke20230113.kml</v>
      </c>
      <c r="F746" t="str">
        <f t="shared" si="83"/>
        <v>https://satepsanone.nesdis.noaa.gov/pub/FIRE/web/HMS/Smoke_Polygons/KML/2023/01/hms_smoke20230113.kml</v>
      </c>
      <c r="G746" s="29" t="str">
        <f t="shared" si="81"/>
        <v>Data</v>
      </c>
      <c r="H746" s="30" t="s">
        <v>37</v>
      </c>
      <c r="I746" s="31"/>
    </row>
    <row r="747" spans="1:9" x14ac:dyDescent="0.25">
      <c r="A747" s="28">
        <f t="shared" si="82"/>
        <v>44940</v>
      </c>
      <c r="B747">
        <f t="shared" si="77"/>
        <v>2023</v>
      </c>
      <c r="C747" t="str">
        <f t="shared" si="78"/>
        <v>01</v>
      </c>
      <c r="D747">
        <f t="shared" si="79"/>
        <v>14</v>
      </c>
      <c r="E747" t="str">
        <f t="shared" si="80"/>
        <v>https://satepsanone.nesdis.noaa.gov/pub/FIRE/web/HMS/Smoke_Polygons/KML/2023/01/hms_smoke20230114.kml</v>
      </c>
      <c r="F747" t="str">
        <f t="shared" si="83"/>
        <v>https://satepsanone.nesdis.noaa.gov/pub/FIRE/web/HMS/Smoke_Polygons/KML/2023/01/hms_smoke20230114.kml</v>
      </c>
      <c r="G747" s="29" t="str">
        <f t="shared" si="81"/>
        <v>Data</v>
      </c>
      <c r="H747" s="30" t="s">
        <v>37</v>
      </c>
      <c r="I747" s="31"/>
    </row>
    <row r="748" spans="1:9" x14ac:dyDescent="0.25">
      <c r="A748" s="28">
        <f t="shared" si="82"/>
        <v>44941</v>
      </c>
      <c r="B748">
        <f t="shared" si="77"/>
        <v>2023</v>
      </c>
      <c r="C748" t="str">
        <f t="shared" si="78"/>
        <v>01</v>
      </c>
      <c r="D748">
        <f t="shared" si="79"/>
        <v>15</v>
      </c>
      <c r="E748" t="str">
        <f t="shared" si="80"/>
        <v>https://satepsanone.nesdis.noaa.gov/pub/FIRE/web/HMS/Smoke_Polygons/KML/2023/01/hms_smoke20230115.kml</v>
      </c>
      <c r="F748" t="str">
        <f t="shared" si="83"/>
        <v>https://satepsanone.nesdis.noaa.gov/pub/FIRE/web/HMS/Smoke_Polygons/KML/2023/01/hms_smoke20230115.kml</v>
      </c>
      <c r="G748" s="29" t="str">
        <f t="shared" si="81"/>
        <v>Data</v>
      </c>
      <c r="H748" s="30" t="s">
        <v>37</v>
      </c>
      <c r="I748" s="31"/>
    </row>
    <row r="749" spans="1:9" x14ac:dyDescent="0.25">
      <c r="A749" s="28">
        <f t="shared" si="82"/>
        <v>44942</v>
      </c>
      <c r="B749">
        <f t="shared" si="77"/>
        <v>2023</v>
      </c>
      <c r="C749" t="str">
        <f t="shared" si="78"/>
        <v>01</v>
      </c>
      <c r="D749">
        <f t="shared" si="79"/>
        <v>16</v>
      </c>
      <c r="E749" t="str">
        <f t="shared" si="80"/>
        <v>https://satepsanone.nesdis.noaa.gov/pub/FIRE/web/HMS/Smoke_Polygons/KML/2023/01/hms_smoke20230116.kml</v>
      </c>
      <c r="F749" t="str">
        <f t="shared" si="83"/>
        <v>https://satepsanone.nesdis.noaa.gov/pub/FIRE/web/HMS/Smoke_Polygons/KML/2023/01/hms_smoke20230116.kml</v>
      </c>
      <c r="G749" s="29" t="str">
        <f t="shared" si="81"/>
        <v>Data</v>
      </c>
      <c r="H749" s="30" t="s">
        <v>37</v>
      </c>
      <c r="I749" s="31"/>
    </row>
    <row r="750" spans="1:9" x14ac:dyDescent="0.25">
      <c r="A750" s="28">
        <f t="shared" si="82"/>
        <v>44943</v>
      </c>
      <c r="B750">
        <f t="shared" si="77"/>
        <v>2023</v>
      </c>
      <c r="C750" t="str">
        <f t="shared" si="78"/>
        <v>01</v>
      </c>
      <c r="D750">
        <f t="shared" si="79"/>
        <v>17</v>
      </c>
      <c r="E750" t="str">
        <f t="shared" si="80"/>
        <v>https://satepsanone.nesdis.noaa.gov/pub/FIRE/web/HMS/Smoke_Polygons/KML/2023/01/hms_smoke20230117.kml</v>
      </c>
      <c r="F750" t="str">
        <f t="shared" si="83"/>
        <v>https://satepsanone.nesdis.noaa.gov/pub/FIRE/web/HMS/Smoke_Polygons/KML/2023/01/hms_smoke20230117.kml</v>
      </c>
      <c r="G750" s="29" t="str">
        <f t="shared" si="81"/>
        <v>Data</v>
      </c>
      <c r="H750" s="30" t="s">
        <v>37</v>
      </c>
      <c r="I750" s="31"/>
    </row>
    <row r="751" spans="1:9" x14ac:dyDescent="0.25">
      <c r="A751" s="28">
        <f t="shared" si="82"/>
        <v>44944</v>
      </c>
      <c r="B751">
        <f t="shared" si="77"/>
        <v>2023</v>
      </c>
      <c r="C751" t="str">
        <f t="shared" si="78"/>
        <v>01</v>
      </c>
      <c r="D751">
        <f t="shared" si="79"/>
        <v>18</v>
      </c>
      <c r="E751" t="str">
        <f t="shared" si="80"/>
        <v>https://satepsanone.nesdis.noaa.gov/pub/FIRE/web/HMS/Smoke_Polygons/KML/2023/01/hms_smoke20230118.kml</v>
      </c>
      <c r="F751" t="str">
        <f t="shared" si="83"/>
        <v>https://satepsanone.nesdis.noaa.gov/pub/FIRE/web/HMS/Smoke_Polygons/KML/2023/01/hms_smoke20230118.kml</v>
      </c>
      <c r="G751" s="29" t="str">
        <f t="shared" si="81"/>
        <v>Data</v>
      </c>
      <c r="H751" s="30" t="s">
        <v>37</v>
      </c>
      <c r="I751" s="31"/>
    </row>
    <row r="752" spans="1:9" x14ac:dyDescent="0.25">
      <c r="A752" s="28">
        <f t="shared" si="82"/>
        <v>44945</v>
      </c>
      <c r="B752">
        <f t="shared" si="77"/>
        <v>2023</v>
      </c>
      <c r="C752" t="str">
        <f t="shared" si="78"/>
        <v>01</v>
      </c>
      <c r="D752">
        <f t="shared" si="79"/>
        <v>19</v>
      </c>
      <c r="E752" t="str">
        <f t="shared" si="80"/>
        <v>https://satepsanone.nesdis.noaa.gov/pub/FIRE/web/HMS/Smoke_Polygons/KML/2023/01/hms_smoke20230119.kml</v>
      </c>
      <c r="F752" t="str">
        <f t="shared" si="83"/>
        <v>https://satepsanone.nesdis.noaa.gov/pub/FIRE/web/HMS/Smoke_Polygons/KML/2023/01/hms_smoke20230119.kml</v>
      </c>
      <c r="G752" s="29" t="str">
        <f t="shared" si="81"/>
        <v>Data</v>
      </c>
      <c r="H752" s="30" t="s">
        <v>37</v>
      </c>
      <c r="I752" s="31"/>
    </row>
    <row r="753" spans="1:9" x14ac:dyDescent="0.25">
      <c r="A753" s="28">
        <f t="shared" si="82"/>
        <v>44946</v>
      </c>
      <c r="B753">
        <f t="shared" si="77"/>
        <v>2023</v>
      </c>
      <c r="C753" t="str">
        <f t="shared" si="78"/>
        <v>01</v>
      </c>
      <c r="D753">
        <f t="shared" si="79"/>
        <v>20</v>
      </c>
      <c r="E753" t="str">
        <f t="shared" si="80"/>
        <v>https://satepsanone.nesdis.noaa.gov/pub/FIRE/web/HMS/Smoke_Polygons/KML/2023/01/hms_smoke20230120.kml</v>
      </c>
      <c r="F753" t="str">
        <f t="shared" si="83"/>
        <v>https://satepsanone.nesdis.noaa.gov/pub/FIRE/web/HMS/Smoke_Polygons/KML/2023/01/hms_smoke20230120.kml</v>
      </c>
      <c r="G753" s="29" t="str">
        <f t="shared" si="81"/>
        <v>Data</v>
      </c>
      <c r="H753" s="30" t="s">
        <v>37</v>
      </c>
      <c r="I753" s="31"/>
    </row>
    <row r="754" spans="1:9" x14ac:dyDescent="0.25">
      <c r="A754" s="28">
        <f t="shared" si="82"/>
        <v>44947</v>
      </c>
      <c r="B754">
        <f t="shared" si="77"/>
        <v>2023</v>
      </c>
      <c r="C754" t="str">
        <f t="shared" si="78"/>
        <v>01</v>
      </c>
      <c r="D754">
        <f t="shared" si="79"/>
        <v>21</v>
      </c>
      <c r="E754" t="str">
        <f t="shared" si="80"/>
        <v>https://satepsanone.nesdis.noaa.gov/pub/FIRE/web/HMS/Smoke_Polygons/KML/2023/01/hms_smoke20230121.kml</v>
      </c>
      <c r="F754" t="str">
        <f t="shared" si="83"/>
        <v>https://satepsanone.nesdis.noaa.gov/pub/FIRE/web/HMS/Smoke_Polygons/KML/2023/01/hms_smoke20230121.kml</v>
      </c>
      <c r="G754" s="29" t="str">
        <f t="shared" si="81"/>
        <v>Data</v>
      </c>
      <c r="H754" s="30" t="s">
        <v>37</v>
      </c>
      <c r="I754" s="31"/>
    </row>
    <row r="755" spans="1:9" x14ac:dyDescent="0.25">
      <c r="A755" s="28">
        <f t="shared" si="82"/>
        <v>44948</v>
      </c>
      <c r="B755">
        <f t="shared" si="77"/>
        <v>2023</v>
      </c>
      <c r="C755" t="str">
        <f t="shared" si="78"/>
        <v>01</v>
      </c>
      <c r="D755">
        <f t="shared" si="79"/>
        <v>22</v>
      </c>
      <c r="E755" t="str">
        <f t="shared" si="80"/>
        <v>https://satepsanone.nesdis.noaa.gov/pub/FIRE/web/HMS/Smoke_Polygons/KML/2023/01/hms_smoke20230122.kml</v>
      </c>
      <c r="F755" t="str">
        <f t="shared" si="83"/>
        <v>https://satepsanone.nesdis.noaa.gov/pub/FIRE/web/HMS/Smoke_Polygons/KML/2023/01/hms_smoke20230122.kml</v>
      </c>
      <c r="G755" s="29" t="str">
        <f t="shared" si="81"/>
        <v>Data</v>
      </c>
      <c r="H755" s="30" t="s">
        <v>37</v>
      </c>
      <c r="I755" s="31"/>
    </row>
    <row r="756" spans="1:9" x14ac:dyDescent="0.25">
      <c r="A756" s="28">
        <f t="shared" si="82"/>
        <v>44949</v>
      </c>
      <c r="B756">
        <f t="shared" si="77"/>
        <v>2023</v>
      </c>
      <c r="C756" t="str">
        <f t="shared" si="78"/>
        <v>01</v>
      </c>
      <c r="D756">
        <f t="shared" si="79"/>
        <v>23</v>
      </c>
      <c r="E756" t="str">
        <f t="shared" si="80"/>
        <v>https://satepsanone.nesdis.noaa.gov/pub/FIRE/web/HMS/Smoke_Polygons/KML/2023/01/hms_smoke20230123.kml</v>
      </c>
      <c r="F756" t="str">
        <f t="shared" si="83"/>
        <v>https://satepsanone.nesdis.noaa.gov/pub/FIRE/web/HMS/Smoke_Polygons/KML/2023/01/hms_smoke20230123.kml</v>
      </c>
      <c r="G756" s="29" t="str">
        <f t="shared" si="81"/>
        <v>Data</v>
      </c>
      <c r="H756" s="30" t="s">
        <v>37</v>
      </c>
      <c r="I756" s="31"/>
    </row>
    <row r="757" spans="1:9" x14ac:dyDescent="0.25">
      <c r="A757" s="28">
        <f t="shared" si="82"/>
        <v>44950</v>
      </c>
      <c r="B757">
        <f t="shared" si="77"/>
        <v>2023</v>
      </c>
      <c r="C757" t="str">
        <f t="shared" si="78"/>
        <v>01</v>
      </c>
      <c r="D757">
        <f t="shared" si="79"/>
        <v>24</v>
      </c>
      <c r="E757" t="str">
        <f t="shared" si="80"/>
        <v>https://satepsanone.nesdis.noaa.gov/pub/FIRE/web/HMS/Smoke_Polygons/KML/2023/01/hms_smoke20230124.kml</v>
      </c>
      <c r="F757" t="str">
        <f t="shared" si="83"/>
        <v>https://satepsanone.nesdis.noaa.gov/pub/FIRE/web/HMS/Smoke_Polygons/KML/2023/01/hms_smoke20230124.kml</v>
      </c>
      <c r="G757" s="29" t="str">
        <f t="shared" si="81"/>
        <v>Data</v>
      </c>
      <c r="H757" s="30" t="s">
        <v>37</v>
      </c>
      <c r="I757" s="31"/>
    </row>
    <row r="758" spans="1:9" x14ac:dyDescent="0.25">
      <c r="A758" s="28">
        <f t="shared" si="82"/>
        <v>44951</v>
      </c>
      <c r="B758">
        <f t="shared" si="77"/>
        <v>2023</v>
      </c>
      <c r="C758" t="str">
        <f t="shared" si="78"/>
        <v>01</v>
      </c>
      <c r="D758">
        <f t="shared" si="79"/>
        <v>25</v>
      </c>
      <c r="E758" t="str">
        <f t="shared" si="80"/>
        <v>https://satepsanone.nesdis.noaa.gov/pub/FIRE/web/HMS/Smoke_Polygons/KML/2023/01/hms_smoke20230125.kml</v>
      </c>
      <c r="F758" t="str">
        <f t="shared" si="83"/>
        <v>https://satepsanone.nesdis.noaa.gov/pub/FIRE/web/HMS/Smoke_Polygons/KML/2023/01/hms_smoke20230125.kml</v>
      </c>
      <c r="G758" s="29" t="str">
        <f t="shared" si="81"/>
        <v>Data</v>
      </c>
      <c r="H758" s="30" t="s">
        <v>37</v>
      </c>
      <c r="I758" s="31"/>
    </row>
    <row r="759" spans="1:9" x14ac:dyDescent="0.25">
      <c r="A759" s="28">
        <f t="shared" si="82"/>
        <v>44952</v>
      </c>
      <c r="B759">
        <f t="shared" si="77"/>
        <v>2023</v>
      </c>
      <c r="C759" t="str">
        <f t="shared" si="78"/>
        <v>01</v>
      </c>
      <c r="D759">
        <f t="shared" si="79"/>
        <v>26</v>
      </c>
      <c r="E759" t="str">
        <f t="shared" si="80"/>
        <v>https://satepsanone.nesdis.noaa.gov/pub/FIRE/web/HMS/Smoke_Polygons/KML/2023/01/hms_smoke20230126.kml</v>
      </c>
      <c r="F759" t="str">
        <f t="shared" si="83"/>
        <v>https://satepsanone.nesdis.noaa.gov/pub/FIRE/web/HMS/Smoke_Polygons/KML/2023/01/hms_smoke20230126.kml</v>
      </c>
      <c r="G759" s="29" t="str">
        <f t="shared" si="81"/>
        <v>Data</v>
      </c>
      <c r="H759" s="30" t="s">
        <v>37</v>
      </c>
      <c r="I759" s="31"/>
    </row>
    <row r="760" spans="1:9" x14ac:dyDescent="0.25">
      <c r="A760" s="28">
        <f t="shared" si="82"/>
        <v>44953</v>
      </c>
      <c r="B760">
        <f t="shared" si="77"/>
        <v>2023</v>
      </c>
      <c r="C760" t="str">
        <f t="shared" si="78"/>
        <v>01</v>
      </c>
      <c r="D760">
        <f t="shared" si="79"/>
        <v>27</v>
      </c>
      <c r="E760" t="str">
        <f t="shared" si="80"/>
        <v>https://satepsanone.nesdis.noaa.gov/pub/FIRE/web/HMS/Smoke_Polygons/KML/2023/01/hms_smoke20230127.kml</v>
      </c>
      <c r="F760" t="str">
        <f t="shared" si="83"/>
        <v>https://satepsanone.nesdis.noaa.gov/pub/FIRE/web/HMS/Smoke_Polygons/KML/2023/01/hms_smoke20230127.kml</v>
      </c>
      <c r="G760" s="29" t="str">
        <f t="shared" si="81"/>
        <v>Data</v>
      </c>
      <c r="H760" s="30" t="s">
        <v>37</v>
      </c>
      <c r="I760" s="31"/>
    </row>
    <row r="761" spans="1:9" x14ac:dyDescent="0.25">
      <c r="A761" s="28">
        <f t="shared" si="82"/>
        <v>44954</v>
      </c>
      <c r="B761">
        <f t="shared" si="77"/>
        <v>2023</v>
      </c>
      <c r="C761" t="str">
        <f t="shared" si="78"/>
        <v>01</v>
      </c>
      <c r="D761">
        <f t="shared" si="79"/>
        <v>28</v>
      </c>
      <c r="E761" t="str">
        <f t="shared" si="80"/>
        <v>https://satepsanone.nesdis.noaa.gov/pub/FIRE/web/HMS/Smoke_Polygons/KML/2023/01/hms_smoke20230128.kml</v>
      </c>
      <c r="F761" t="str">
        <f t="shared" si="83"/>
        <v>https://satepsanone.nesdis.noaa.gov/pub/FIRE/web/HMS/Smoke_Polygons/KML/2023/01/hms_smoke20230128.kml</v>
      </c>
      <c r="G761" s="29" t="str">
        <f t="shared" si="81"/>
        <v>Data</v>
      </c>
      <c r="H761" s="30" t="s">
        <v>37</v>
      </c>
      <c r="I761" s="31"/>
    </row>
    <row r="762" spans="1:9" x14ac:dyDescent="0.25">
      <c r="A762" s="28">
        <f t="shared" si="82"/>
        <v>44955</v>
      </c>
      <c r="B762">
        <f t="shared" si="77"/>
        <v>2023</v>
      </c>
      <c r="C762" t="str">
        <f t="shared" si="78"/>
        <v>01</v>
      </c>
      <c r="D762">
        <f t="shared" si="79"/>
        <v>29</v>
      </c>
      <c r="E762" t="str">
        <f t="shared" si="80"/>
        <v>https://satepsanone.nesdis.noaa.gov/pub/FIRE/web/HMS/Smoke_Polygons/KML/2023/01/hms_smoke20230129.kml</v>
      </c>
      <c r="F762" t="str">
        <f t="shared" si="83"/>
        <v>https://satepsanone.nesdis.noaa.gov/pub/FIRE/web/HMS/Smoke_Polygons/KML/2023/01/hms_smoke20230129.kml</v>
      </c>
      <c r="G762" s="29" t="str">
        <f t="shared" si="81"/>
        <v>Data</v>
      </c>
      <c r="H762" s="30" t="s">
        <v>37</v>
      </c>
      <c r="I762" s="31"/>
    </row>
    <row r="763" spans="1:9" x14ac:dyDescent="0.25">
      <c r="A763" s="28">
        <f t="shared" si="82"/>
        <v>44956</v>
      </c>
      <c r="B763">
        <f t="shared" si="77"/>
        <v>2023</v>
      </c>
      <c r="C763" t="str">
        <f t="shared" si="78"/>
        <v>01</v>
      </c>
      <c r="D763">
        <f t="shared" si="79"/>
        <v>30</v>
      </c>
      <c r="E763" t="str">
        <f t="shared" si="80"/>
        <v>https://satepsanone.nesdis.noaa.gov/pub/FIRE/web/HMS/Smoke_Polygons/KML/2023/01/hms_smoke20230130.kml</v>
      </c>
      <c r="F763" t="str">
        <f t="shared" si="83"/>
        <v>https://satepsanone.nesdis.noaa.gov/pub/FIRE/web/HMS/Smoke_Polygons/KML/2023/01/hms_smoke20230130.kml</v>
      </c>
      <c r="G763" s="29" t="str">
        <f t="shared" si="81"/>
        <v>Data</v>
      </c>
      <c r="H763" s="30" t="s">
        <v>37</v>
      </c>
      <c r="I763" s="31"/>
    </row>
    <row r="764" spans="1:9" x14ac:dyDescent="0.25">
      <c r="A764" s="28">
        <f t="shared" si="82"/>
        <v>44957</v>
      </c>
      <c r="B764">
        <f t="shared" si="77"/>
        <v>2023</v>
      </c>
      <c r="C764" t="str">
        <f t="shared" si="78"/>
        <v>01</v>
      </c>
      <c r="D764">
        <f t="shared" si="79"/>
        <v>31</v>
      </c>
      <c r="E764" t="str">
        <f t="shared" si="80"/>
        <v>https://satepsanone.nesdis.noaa.gov/pub/FIRE/web/HMS/Smoke_Polygons/KML/2023/01/hms_smoke20230131.kml</v>
      </c>
      <c r="F764" t="str">
        <f t="shared" si="83"/>
        <v>https://satepsanone.nesdis.noaa.gov/pub/FIRE/web/HMS/Smoke_Polygons/KML/2023/01/hms_smoke20230131.kml</v>
      </c>
      <c r="G764" s="29" t="str">
        <f t="shared" si="81"/>
        <v>Data</v>
      </c>
      <c r="H764" s="30" t="s">
        <v>37</v>
      </c>
      <c r="I764" s="31"/>
    </row>
    <row r="765" spans="1:9" x14ac:dyDescent="0.25">
      <c r="A765" s="28">
        <f t="shared" si="82"/>
        <v>44958</v>
      </c>
      <c r="B765">
        <f t="shared" si="77"/>
        <v>2023</v>
      </c>
      <c r="C765" t="str">
        <f t="shared" si="78"/>
        <v>02</v>
      </c>
      <c r="D765" t="str">
        <f t="shared" si="79"/>
        <v>01</v>
      </c>
      <c r="E765" t="str">
        <f t="shared" si="80"/>
        <v>https://satepsanone.nesdis.noaa.gov/pub/FIRE/web/HMS/Smoke_Polygons/KML/2023/02/hms_smoke20230201.kml</v>
      </c>
      <c r="F765" t="str">
        <f t="shared" si="83"/>
        <v>https://satepsanone.nesdis.noaa.gov/pub/FIRE/web/HMS/Smoke_Polygons/KML/2023/02/hms_smoke20230201.kml</v>
      </c>
      <c r="G765" s="29" t="str">
        <f t="shared" si="81"/>
        <v>Data</v>
      </c>
      <c r="H765" s="30" t="s">
        <v>37</v>
      </c>
      <c r="I765" s="31"/>
    </row>
    <row r="766" spans="1:9" x14ac:dyDescent="0.25">
      <c r="A766" s="28">
        <f t="shared" si="82"/>
        <v>44959</v>
      </c>
      <c r="B766">
        <f t="shared" si="77"/>
        <v>2023</v>
      </c>
      <c r="C766" t="str">
        <f t="shared" si="78"/>
        <v>02</v>
      </c>
      <c r="D766" t="str">
        <f t="shared" si="79"/>
        <v>02</v>
      </c>
      <c r="E766" t="str">
        <f t="shared" si="80"/>
        <v>https://satepsanone.nesdis.noaa.gov/pub/FIRE/web/HMS/Smoke_Polygons/KML/2023/02/hms_smoke20230202.kml</v>
      </c>
      <c r="F766" t="str">
        <f t="shared" si="83"/>
        <v>https://satepsanone.nesdis.noaa.gov/pub/FIRE/web/HMS/Smoke_Polygons/KML/2023/02/hms_smoke20230202.kml</v>
      </c>
      <c r="G766" s="29" t="str">
        <f t="shared" si="81"/>
        <v>Data</v>
      </c>
      <c r="H766" s="30" t="s">
        <v>37</v>
      </c>
      <c r="I766" s="31"/>
    </row>
    <row r="767" spans="1:9" x14ac:dyDescent="0.25">
      <c r="A767" s="28">
        <f t="shared" si="82"/>
        <v>44960</v>
      </c>
      <c r="B767">
        <f t="shared" si="77"/>
        <v>2023</v>
      </c>
      <c r="C767" t="str">
        <f t="shared" si="78"/>
        <v>02</v>
      </c>
      <c r="D767" t="str">
        <f t="shared" si="79"/>
        <v>03</v>
      </c>
      <c r="E767" t="str">
        <f t="shared" si="80"/>
        <v>https://satepsanone.nesdis.noaa.gov/pub/FIRE/web/HMS/Smoke_Polygons/KML/2023/02/hms_smoke20230203.kml</v>
      </c>
      <c r="F767" t="str">
        <f t="shared" si="83"/>
        <v>https://satepsanone.nesdis.noaa.gov/pub/FIRE/web/HMS/Smoke_Polygons/KML/2023/02/hms_smoke20230203.kml</v>
      </c>
      <c r="G767" s="29" t="str">
        <f t="shared" si="81"/>
        <v>Data</v>
      </c>
      <c r="H767" s="30" t="s">
        <v>37</v>
      </c>
      <c r="I767" s="31"/>
    </row>
    <row r="768" spans="1:9" x14ac:dyDescent="0.25">
      <c r="A768" s="28">
        <f t="shared" si="82"/>
        <v>44961</v>
      </c>
      <c r="B768">
        <f t="shared" si="77"/>
        <v>2023</v>
      </c>
      <c r="C768" t="str">
        <f t="shared" si="78"/>
        <v>02</v>
      </c>
      <c r="D768" t="str">
        <f t="shared" si="79"/>
        <v>04</v>
      </c>
      <c r="E768" t="str">
        <f t="shared" si="80"/>
        <v>https://satepsanone.nesdis.noaa.gov/pub/FIRE/web/HMS/Smoke_Polygons/KML/2023/02/hms_smoke20230204.kml</v>
      </c>
      <c r="F768" t="str">
        <f t="shared" si="83"/>
        <v>https://satepsanone.nesdis.noaa.gov/pub/FIRE/web/HMS/Smoke_Polygons/KML/2023/02/hms_smoke20230204.kml</v>
      </c>
      <c r="G768" s="29" t="str">
        <f t="shared" si="81"/>
        <v>Data</v>
      </c>
      <c r="H768" s="30" t="s">
        <v>37</v>
      </c>
      <c r="I768" s="31"/>
    </row>
    <row r="769" spans="1:13" x14ac:dyDescent="0.25">
      <c r="A769" s="28">
        <f t="shared" si="82"/>
        <v>44962</v>
      </c>
      <c r="B769">
        <f t="shared" si="77"/>
        <v>2023</v>
      </c>
      <c r="C769" t="str">
        <f t="shared" si="78"/>
        <v>02</v>
      </c>
      <c r="D769" t="str">
        <f t="shared" si="79"/>
        <v>05</v>
      </c>
      <c r="E769" t="str">
        <f t="shared" si="80"/>
        <v>https://satepsanone.nesdis.noaa.gov/pub/FIRE/web/HMS/Smoke_Polygons/KML/2023/02/hms_smoke20230205.kml</v>
      </c>
      <c r="F769" t="str">
        <f t="shared" si="83"/>
        <v>https://satepsanone.nesdis.noaa.gov/pub/FIRE/web/HMS/Smoke_Polygons/KML/2023/02/hms_smoke20230205.kml</v>
      </c>
      <c r="G769" s="29" t="str">
        <f t="shared" si="81"/>
        <v>Data</v>
      </c>
      <c r="H769" s="30" t="s">
        <v>37</v>
      </c>
      <c r="I769" s="31"/>
    </row>
    <row r="770" spans="1:13" x14ac:dyDescent="0.25">
      <c r="A770" s="28">
        <f t="shared" si="82"/>
        <v>44963</v>
      </c>
      <c r="B770">
        <f t="shared" si="77"/>
        <v>2023</v>
      </c>
      <c r="C770" t="str">
        <f t="shared" si="78"/>
        <v>02</v>
      </c>
      <c r="D770" t="str">
        <f t="shared" si="79"/>
        <v>06</v>
      </c>
      <c r="E770" t="str">
        <f t="shared" si="80"/>
        <v>https://satepsanone.nesdis.noaa.gov/pub/FIRE/web/HMS/Smoke_Polygons/KML/2023/02/hms_smoke20230206.kml</v>
      </c>
      <c r="F770" t="str">
        <f t="shared" si="83"/>
        <v>https://satepsanone.nesdis.noaa.gov/pub/FIRE/web/HMS/Smoke_Polygons/KML/2023/02/hms_smoke20230206.kml</v>
      </c>
      <c r="G770" s="29" t="str">
        <f t="shared" si="81"/>
        <v>Data</v>
      </c>
      <c r="H770" s="30" t="s">
        <v>37</v>
      </c>
      <c r="I770" s="31"/>
    </row>
    <row r="771" spans="1:13" x14ac:dyDescent="0.25">
      <c r="A771" s="28">
        <f t="shared" si="82"/>
        <v>44964</v>
      </c>
      <c r="B771">
        <f t="shared" si="77"/>
        <v>2023</v>
      </c>
      <c r="C771" t="str">
        <f t="shared" si="78"/>
        <v>02</v>
      </c>
      <c r="D771" t="str">
        <f t="shared" si="79"/>
        <v>07</v>
      </c>
      <c r="E771" t="str">
        <f t="shared" si="80"/>
        <v>https://satepsanone.nesdis.noaa.gov/pub/FIRE/web/HMS/Smoke_Polygons/KML/2023/02/hms_smoke20230207.kml</v>
      </c>
      <c r="F771" t="str">
        <f t="shared" si="83"/>
        <v>https://satepsanone.nesdis.noaa.gov/pub/FIRE/web/HMS/Smoke_Polygons/KML/2023/02/hms_smoke20230207.kml</v>
      </c>
      <c r="G771" s="29" t="str">
        <f t="shared" si="81"/>
        <v>Data</v>
      </c>
      <c r="H771" s="30" t="s">
        <v>37</v>
      </c>
      <c r="I771" s="31"/>
    </row>
    <row r="772" spans="1:13" x14ac:dyDescent="0.25">
      <c r="A772" s="28">
        <f t="shared" si="82"/>
        <v>44965</v>
      </c>
      <c r="B772">
        <f t="shared" ref="B772:B835" si="84">YEAR(A772)</f>
        <v>2023</v>
      </c>
      <c r="C772" t="str">
        <f t="shared" ref="C772:C835" si="85">IF(MONTH(A772)&lt;10,"0"&amp;MONTH(A772),MONTH(A772))</f>
        <v>02</v>
      </c>
      <c r="D772" t="str">
        <f t="shared" ref="D772:D835" si="86">IF(DAY(A772)&lt;10,"0"&amp;DAY(A772),DAY(A772))</f>
        <v>08</v>
      </c>
      <c r="E772" t="str">
        <f t="shared" ref="E772:E835" si="87">"https://satepsanone.nesdis.noaa.gov/pub/FIRE/web/HMS/Smoke_Polygons/KML/"&amp;B772&amp;"/"&amp;C772&amp;"/"&amp;"hms_smoke"&amp;B772&amp;C772&amp;D772&amp;".kml"</f>
        <v>https://satepsanone.nesdis.noaa.gov/pub/FIRE/web/HMS/Smoke_Polygons/KML/2023/02/hms_smoke20230208.kml</v>
      </c>
      <c r="F772" t="str">
        <f t="shared" si="83"/>
        <v>https://satepsanone.nesdis.noaa.gov/pub/FIRE/web/HMS/Smoke_Polygons/KML/2023/02/hms_smoke20230208.kml</v>
      </c>
      <c r="G772" s="29" t="str">
        <f t="shared" ref="G772:G835" si="88">HYPERLINK(F772,"Data")</f>
        <v>Data</v>
      </c>
      <c r="H772" s="30" t="s">
        <v>37</v>
      </c>
      <c r="I772" s="31"/>
    </row>
    <row r="773" spans="1:13" x14ac:dyDescent="0.25">
      <c r="A773" s="28">
        <f t="shared" ref="A773:A836" si="89">A772+1</f>
        <v>44966</v>
      </c>
      <c r="B773">
        <f t="shared" si="84"/>
        <v>2023</v>
      </c>
      <c r="C773" t="str">
        <f t="shared" si="85"/>
        <v>02</v>
      </c>
      <c r="D773" t="str">
        <f t="shared" si="86"/>
        <v>09</v>
      </c>
      <c r="E773" t="str">
        <f t="shared" si="87"/>
        <v>https://satepsanone.nesdis.noaa.gov/pub/FIRE/web/HMS/Smoke_Polygons/KML/2023/02/hms_smoke20230209.kml</v>
      </c>
      <c r="F773" t="str">
        <f t="shared" ref="F773:F836" si="90">E773</f>
        <v>https://satepsanone.nesdis.noaa.gov/pub/FIRE/web/HMS/Smoke_Polygons/KML/2023/02/hms_smoke20230209.kml</v>
      </c>
      <c r="G773" s="29" t="str">
        <f t="shared" si="88"/>
        <v>Data</v>
      </c>
      <c r="H773" s="30" t="s">
        <v>37</v>
      </c>
      <c r="I773" s="31"/>
    </row>
    <row r="774" spans="1:13" x14ac:dyDescent="0.25">
      <c r="A774" s="28">
        <f t="shared" si="89"/>
        <v>44967</v>
      </c>
      <c r="B774">
        <f t="shared" si="84"/>
        <v>2023</v>
      </c>
      <c r="C774" t="str">
        <f t="shared" si="85"/>
        <v>02</v>
      </c>
      <c r="D774">
        <f t="shared" si="86"/>
        <v>10</v>
      </c>
      <c r="E774" t="str">
        <f t="shared" si="87"/>
        <v>https://satepsanone.nesdis.noaa.gov/pub/FIRE/web/HMS/Smoke_Polygons/KML/2023/02/hms_smoke20230210.kml</v>
      </c>
      <c r="F774" t="str">
        <f t="shared" si="90"/>
        <v>https://satepsanone.nesdis.noaa.gov/pub/FIRE/web/HMS/Smoke_Polygons/KML/2023/02/hms_smoke20230210.kml</v>
      </c>
      <c r="G774" s="29" t="str">
        <f t="shared" si="88"/>
        <v>Data</v>
      </c>
      <c r="H774" s="30" t="s">
        <v>37</v>
      </c>
      <c r="I774" s="31"/>
    </row>
    <row r="775" spans="1:13" x14ac:dyDescent="0.25">
      <c r="A775" s="28">
        <f t="shared" si="89"/>
        <v>44968</v>
      </c>
      <c r="B775">
        <f t="shared" si="84"/>
        <v>2023</v>
      </c>
      <c r="C775" t="str">
        <f t="shared" si="85"/>
        <v>02</v>
      </c>
      <c r="D775">
        <f t="shared" si="86"/>
        <v>11</v>
      </c>
      <c r="E775" t="str">
        <f t="shared" si="87"/>
        <v>https://satepsanone.nesdis.noaa.gov/pub/FIRE/web/HMS/Smoke_Polygons/KML/2023/02/hms_smoke20230211.kml</v>
      </c>
      <c r="F775" t="str">
        <f t="shared" si="90"/>
        <v>https://satepsanone.nesdis.noaa.gov/pub/FIRE/web/HMS/Smoke_Polygons/KML/2023/02/hms_smoke20230211.kml</v>
      </c>
      <c r="G775" s="29" t="str">
        <f t="shared" si="88"/>
        <v>Data</v>
      </c>
      <c r="H775" s="30" t="s">
        <v>37</v>
      </c>
      <c r="I775" s="31"/>
    </row>
    <row r="776" spans="1:13" x14ac:dyDescent="0.25">
      <c r="A776" s="28">
        <f t="shared" si="89"/>
        <v>44969</v>
      </c>
      <c r="B776">
        <f t="shared" si="84"/>
        <v>2023</v>
      </c>
      <c r="C776" t="str">
        <f t="shared" si="85"/>
        <v>02</v>
      </c>
      <c r="D776">
        <f t="shared" si="86"/>
        <v>12</v>
      </c>
      <c r="E776" t="str">
        <f t="shared" si="87"/>
        <v>https://satepsanone.nesdis.noaa.gov/pub/FIRE/web/HMS/Smoke_Polygons/KML/2023/02/hms_smoke20230212.kml</v>
      </c>
      <c r="F776" t="str">
        <f t="shared" si="90"/>
        <v>https://satepsanone.nesdis.noaa.gov/pub/FIRE/web/HMS/Smoke_Polygons/KML/2023/02/hms_smoke20230212.kml</v>
      </c>
      <c r="G776" s="29" t="str">
        <f t="shared" si="88"/>
        <v>Data</v>
      </c>
      <c r="H776" s="30" t="s">
        <v>37</v>
      </c>
      <c r="I776" s="31"/>
    </row>
    <row r="777" spans="1:13" x14ac:dyDescent="0.25">
      <c r="A777" s="28">
        <f t="shared" si="89"/>
        <v>44970</v>
      </c>
      <c r="B777">
        <f t="shared" si="84"/>
        <v>2023</v>
      </c>
      <c r="C777" t="str">
        <f t="shared" si="85"/>
        <v>02</v>
      </c>
      <c r="D777">
        <f t="shared" si="86"/>
        <v>13</v>
      </c>
      <c r="E777" t="str">
        <f t="shared" si="87"/>
        <v>https://satepsanone.nesdis.noaa.gov/pub/FIRE/web/HMS/Smoke_Polygons/KML/2023/02/hms_smoke20230213.kml</v>
      </c>
      <c r="F777" t="str">
        <f t="shared" si="90"/>
        <v>https://satepsanone.nesdis.noaa.gov/pub/FIRE/web/HMS/Smoke_Polygons/KML/2023/02/hms_smoke20230213.kml</v>
      </c>
      <c r="G777" s="29" t="str">
        <f t="shared" si="88"/>
        <v>Data</v>
      </c>
      <c r="H777" s="30" t="s">
        <v>38</v>
      </c>
      <c r="I777" s="31"/>
      <c r="J777" s="31" t="s">
        <v>37</v>
      </c>
      <c r="K777" s="31" t="s">
        <v>37</v>
      </c>
      <c r="L777" s="31" t="s">
        <v>37</v>
      </c>
      <c r="M777" s="31" t="s">
        <v>37</v>
      </c>
    </row>
    <row r="778" spans="1:13" x14ac:dyDescent="0.25">
      <c r="A778" s="28">
        <f t="shared" si="89"/>
        <v>44971</v>
      </c>
      <c r="B778">
        <f t="shared" si="84"/>
        <v>2023</v>
      </c>
      <c r="C778" t="str">
        <f t="shared" si="85"/>
        <v>02</v>
      </c>
      <c r="D778">
        <f t="shared" si="86"/>
        <v>14</v>
      </c>
      <c r="E778" t="str">
        <f t="shared" si="87"/>
        <v>https://satepsanone.nesdis.noaa.gov/pub/FIRE/web/HMS/Smoke_Polygons/KML/2023/02/hms_smoke20230214.kml</v>
      </c>
      <c r="F778" t="str">
        <f t="shared" si="90"/>
        <v>https://satepsanone.nesdis.noaa.gov/pub/FIRE/web/HMS/Smoke_Polygons/KML/2023/02/hms_smoke20230214.kml</v>
      </c>
      <c r="G778" s="29" t="str">
        <f t="shared" si="88"/>
        <v>Data</v>
      </c>
      <c r="H778" s="30" t="s">
        <v>37</v>
      </c>
      <c r="I778" s="31"/>
    </row>
    <row r="779" spans="1:13" x14ac:dyDescent="0.25">
      <c r="A779" s="28">
        <f t="shared" si="89"/>
        <v>44972</v>
      </c>
      <c r="B779">
        <f t="shared" si="84"/>
        <v>2023</v>
      </c>
      <c r="C779" t="str">
        <f t="shared" si="85"/>
        <v>02</v>
      </c>
      <c r="D779">
        <f t="shared" si="86"/>
        <v>15</v>
      </c>
      <c r="E779" t="str">
        <f t="shared" si="87"/>
        <v>https://satepsanone.nesdis.noaa.gov/pub/FIRE/web/HMS/Smoke_Polygons/KML/2023/02/hms_smoke20230215.kml</v>
      </c>
      <c r="F779" t="str">
        <f t="shared" si="90"/>
        <v>https://satepsanone.nesdis.noaa.gov/pub/FIRE/web/HMS/Smoke_Polygons/KML/2023/02/hms_smoke20230215.kml</v>
      </c>
      <c r="G779" s="29" t="str">
        <f t="shared" si="88"/>
        <v>Data</v>
      </c>
      <c r="H779" s="30" t="s">
        <v>37</v>
      </c>
      <c r="I779" s="31"/>
    </row>
    <row r="780" spans="1:13" x14ac:dyDescent="0.25">
      <c r="A780" s="28">
        <f t="shared" si="89"/>
        <v>44973</v>
      </c>
      <c r="B780">
        <f t="shared" si="84"/>
        <v>2023</v>
      </c>
      <c r="C780" t="str">
        <f t="shared" si="85"/>
        <v>02</v>
      </c>
      <c r="D780">
        <f t="shared" si="86"/>
        <v>16</v>
      </c>
      <c r="E780" t="str">
        <f t="shared" si="87"/>
        <v>https://satepsanone.nesdis.noaa.gov/pub/FIRE/web/HMS/Smoke_Polygons/KML/2023/02/hms_smoke20230216.kml</v>
      </c>
      <c r="F780" t="str">
        <f t="shared" si="90"/>
        <v>https://satepsanone.nesdis.noaa.gov/pub/FIRE/web/HMS/Smoke_Polygons/KML/2023/02/hms_smoke20230216.kml</v>
      </c>
      <c r="G780" s="29" t="str">
        <f t="shared" si="88"/>
        <v>Data</v>
      </c>
      <c r="H780" s="30" t="s">
        <v>37</v>
      </c>
      <c r="I780" s="31"/>
    </row>
    <row r="781" spans="1:13" x14ac:dyDescent="0.25">
      <c r="A781" s="28">
        <f t="shared" si="89"/>
        <v>44974</v>
      </c>
      <c r="B781">
        <f t="shared" si="84"/>
        <v>2023</v>
      </c>
      <c r="C781" t="str">
        <f t="shared" si="85"/>
        <v>02</v>
      </c>
      <c r="D781">
        <f t="shared" si="86"/>
        <v>17</v>
      </c>
      <c r="E781" t="str">
        <f t="shared" si="87"/>
        <v>https://satepsanone.nesdis.noaa.gov/pub/FIRE/web/HMS/Smoke_Polygons/KML/2023/02/hms_smoke20230217.kml</v>
      </c>
      <c r="F781" t="str">
        <f t="shared" si="90"/>
        <v>https://satepsanone.nesdis.noaa.gov/pub/FIRE/web/HMS/Smoke_Polygons/KML/2023/02/hms_smoke20230217.kml</v>
      </c>
      <c r="G781" s="29" t="str">
        <f t="shared" si="88"/>
        <v>Data</v>
      </c>
      <c r="H781" s="30" t="s">
        <v>37</v>
      </c>
      <c r="I781" s="31"/>
    </row>
    <row r="782" spans="1:13" x14ac:dyDescent="0.25">
      <c r="A782" s="28">
        <f t="shared" si="89"/>
        <v>44975</v>
      </c>
      <c r="B782">
        <f t="shared" si="84"/>
        <v>2023</v>
      </c>
      <c r="C782" t="str">
        <f t="shared" si="85"/>
        <v>02</v>
      </c>
      <c r="D782">
        <f t="shared" si="86"/>
        <v>18</v>
      </c>
      <c r="E782" t="str">
        <f t="shared" si="87"/>
        <v>https://satepsanone.nesdis.noaa.gov/pub/FIRE/web/HMS/Smoke_Polygons/KML/2023/02/hms_smoke20230218.kml</v>
      </c>
      <c r="F782" t="str">
        <f t="shared" si="90"/>
        <v>https://satepsanone.nesdis.noaa.gov/pub/FIRE/web/HMS/Smoke_Polygons/KML/2023/02/hms_smoke20230218.kml</v>
      </c>
      <c r="G782" s="29" t="str">
        <f t="shared" si="88"/>
        <v>Data</v>
      </c>
      <c r="H782" s="30" t="s">
        <v>37</v>
      </c>
      <c r="I782" s="31"/>
    </row>
    <row r="783" spans="1:13" x14ac:dyDescent="0.25">
      <c r="A783" s="28">
        <f t="shared" si="89"/>
        <v>44976</v>
      </c>
      <c r="B783">
        <f t="shared" si="84"/>
        <v>2023</v>
      </c>
      <c r="C783" t="str">
        <f t="shared" si="85"/>
        <v>02</v>
      </c>
      <c r="D783">
        <f t="shared" si="86"/>
        <v>19</v>
      </c>
      <c r="E783" t="str">
        <f t="shared" si="87"/>
        <v>https://satepsanone.nesdis.noaa.gov/pub/FIRE/web/HMS/Smoke_Polygons/KML/2023/02/hms_smoke20230219.kml</v>
      </c>
      <c r="F783" t="str">
        <f t="shared" si="90"/>
        <v>https://satepsanone.nesdis.noaa.gov/pub/FIRE/web/HMS/Smoke_Polygons/KML/2023/02/hms_smoke20230219.kml</v>
      </c>
      <c r="G783" s="29" t="str">
        <f t="shared" si="88"/>
        <v>Data</v>
      </c>
      <c r="H783" s="30" t="s">
        <v>37</v>
      </c>
      <c r="I783" s="31"/>
    </row>
    <row r="784" spans="1:13" x14ac:dyDescent="0.25">
      <c r="A784" s="28">
        <f t="shared" si="89"/>
        <v>44977</v>
      </c>
      <c r="B784">
        <f t="shared" si="84"/>
        <v>2023</v>
      </c>
      <c r="C784" t="str">
        <f t="shared" si="85"/>
        <v>02</v>
      </c>
      <c r="D784">
        <f t="shared" si="86"/>
        <v>20</v>
      </c>
      <c r="E784" t="str">
        <f t="shared" si="87"/>
        <v>https://satepsanone.nesdis.noaa.gov/pub/FIRE/web/HMS/Smoke_Polygons/KML/2023/02/hms_smoke20230220.kml</v>
      </c>
      <c r="F784" t="str">
        <f t="shared" si="90"/>
        <v>https://satepsanone.nesdis.noaa.gov/pub/FIRE/web/HMS/Smoke_Polygons/KML/2023/02/hms_smoke20230220.kml</v>
      </c>
      <c r="G784" s="29" t="str">
        <f t="shared" si="88"/>
        <v>Data</v>
      </c>
      <c r="H784" s="30" t="s">
        <v>37</v>
      </c>
      <c r="I784" s="31"/>
    </row>
    <row r="785" spans="1:13" x14ac:dyDescent="0.25">
      <c r="A785" s="28">
        <f t="shared" si="89"/>
        <v>44978</v>
      </c>
      <c r="B785">
        <f t="shared" si="84"/>
        <v>2023</v>
      </c>
      <c r="C785" t="str">
        <f t="shared" si="85"/>
        <v>02</v>
      </c>
      <c r="D785">
        <f t="shared" si="86"/>
        <v>21</v>
      </c>
      <c r="E785" t="str">
        <f t="shared" si="87"/>
        <v>https://satepsanone.nesdis.noaa.gov/pub/FIRE/web/HMS/Smoke_Polygons/KML/2023/02/hms_smoke20230221.kml</v>
      </c>
      <c r="F785" t="str">
        <f t="shared" si="90"/>
        <v>https://satepsanone.nesdis.noaa.gov/pub/FIRE/web/HMS/Smoke_Polygons/KML/2023/02/hms_smoke20230221.kml</v>
      </c>
      <c r="G785" s="29" t="str">
        <f t="shared" si="88"/>
        <v>Data</v>
      </c>
      <c r="H785" s="30" t="s">
        <v>37</v>
      </c>
      <c r="I785" s="31"/>
    </row>
    <row r="786" spans="1:13" x14ac:dyDescent="0.25">
      <c r="A786" s="28">
        <f t="shared" si="89"/>
        <v>44979</v>
      </c>
      <c r="B786">
        <f t="shared" si="84"/>
        <v>2023</v>
      </c>
      <c r="C786" t="str">
        <f t="shared" si="85"/>
        <v>02</v>
      </c>
      <c r="D786">
        <f t="shared" si="86"/>
        <v>22</v>
      </c>
      <c r="E786" t="str">
        <f t="shared" si="87"/>
        <v>https://satepsanone.nesdis.noaa.gov/pub/FIRE/web/HMS/Smoke_Polygons/KML/2023/02/hms_smoke20230222.kml</v>
      </c>
      <c r="F786" t="str">
        <f t="shared" si="90"/>
        <v>https://satepsanone.nesdis.noaa.gov/pub/FIRE/web/HMS/Smoke_Polygons/KML/2023/02/hms_smoke20230222.kml</v>
      </c>
      <c r="G786" s="29" t="str">
        <f t="shared" si="88"/>
        <v>Data</v>
      </c>
      <c r="H786" s="30" t="s">
        <v>37</v>
      </c>
      <c r="I786" s="31"/>
    </row>
    <row r="787" spans="1:13" x14ac:dyDescent="0.25">
      <c r="A787" s="28">
        <f t="shared" si="89"/>
        <v>44980</v>
      </c>
      <c r="B787">
        <f t="shared" si="84"/>
        <v>2023</v>
      </c>
      <c r="C787" t="str">
        <f t="shared" si="85"/>
        <v>02</v>
      </c>
      <c r="D787">
        <f t="shared" si="86"/>
        <v>23</v>
      </c>
      <c r="E787" t="str">
        <f t="shared" si="87"/>
        <v>https://satepsanone.nesdis.noaa.gov/pub/FIRE/web/HMS/Smoke_Polygons/KML/2023/02/hms_smoke20230223.kml</v>
      </c>
      <c r="F787" t="str">
        <f t="shared" si="90"/>
        <v>https://satepsanone.nesdis.noaa.gov/pub/FIRE/web/HMS/Smoke_Polygons/KML/2023/02/hms_smoke20230223.kml</v>
      </c>
      <c r="G787" s="29" t="str">
        <f t="shared" si="88"/>
        <v>Data</v>
      </c>
      <c r="H787" s="30" t="s">
        <v>37</v>
      </c>
      <c r="I787" s="31"/>
    </row>
    <row r="788" spans="1:13" x14ac:dyDescent="0.25">
      <c r="A788" s="28">
        <f t="shared" si="89"/>
        <v>44981</v>
      </c>
      <c r="B788">
        <f t="shared" si="84"/>
        <v>2023</v>
      </c>
      <c r="C788" t="str">
        <f t="shared" si="85"/>
        <v>02</v>
      </c>
      <c r="D788">
        <f t="shared" si="86"/>
        <v>24</v>
      </c>
      <c r="E788" t="str">
        <f t="shared" si="87"/>
        <v>https://satepsanone.nesdis.noaa.gov/pub/FIRE/web/HMS/Smoke_Polygons/KML/2023/02/hms_smoke20230224.kml</v>
      </c>
      <c r="F788" t="str">
        <f t="shared" si="90"/>
        <v>https://satepsanone.nesdis.noaa.gov/pub/FIRE/web/HMS/Smoke_Polygons/KML/2023/02/hms_smoke20230224.kml</v>
      </c>
      <c r="G788" s="29" t="str">
        <f t="shared" si="88"/>
        <v>Data</v>
      </c>
      <c r="H788" s="30" t="s">
        <v>37</v>
      </c>
      <c r="I788" s="31"/>
    </row>
    <row r="789" spans="1:13" x14ac:dyDescent="0.25">
      <c r="A789" s="28">
        <f t="shared" si="89"/>
        <v>44982</v>
      </c>
      <c r="B789">
        <f t="shared" si="84"/>
        <v>2023</v>
      </c>
      <c r="C789" t="str">
        <f t="shared" si="85"/>
        <v>02</v>
      </c>
      <c r="D789">
        <f t="shared" si="86"/>
        <v>25</v>
      </c>
      <c r="E789" t="str">
        <f t="shared" si="87"/>
        <v>https://satepsanone.nesdis.noaa.gov/pub/FIRE/web/HMS/Smoke_Polygons/KML/2023/02/hms_smoke20230225.kml</v>
      </c>
      <c r="F789" t="str">
        <f t="shared" si="90"/>
        <v>https://satepsanone.nesdis.noaa.gov/pub/FIRE/web/HMS/Smoke_Polygons/KML/2023/02/hms_smoke20230225.kml</v>
      </c>
      <c r="G789" s="29" t="str">
        <f t="shared" si="88"/>
        <v>Data</v>
      </c>
      <c r="H789" s="30" t="s">
        <v>38</v>
      </c>
      <c r="I789" s="31"/>
      <c r="J789" s="31" t="s">
        <v>37</v>
      </c>
      <c r="K789" s="31" t="s">
        <v>37</v>
      </c>
      <c r="L789" s="31" t="s">
        <v>37</v>
      </c>
      <c r="M789" s="31" t="s">
        <v>37</v>
      </c>
    </row>
    <row r="790" spans="1:13" x14ac:dyDescent="0.25">
      <c r="A790" s="28">
        <f t="shared" si="89"/>
        <v>44983</v>
      </c>
      <c r="B790">
        <f t="shared" si="84"/>
        <v>2023</v>
      </c>
      <c r="C790" t="str">
        <f t="shared" si="85"/>
        <v>02</v>
      </c>
      <c r="D790">
        <f t="shared" si="86"/>
        <v>26</v>
      </c>
      <c r="E790" t="str">
        <f t="shared" si="87"/>
        <v>https://satepsanone.nesdis.noaa.gov/pub/FIRE/web/HMS/Smoke_Polygons/KML/2023/02/hms_smoke20230226.kml</v>
      </c>
      <c r="F790" t="str">
        <f t="shared" si="90"/>
        <v>https://satepsanone.nesdis.noaa.gov/pub/FIRE/web/HMS/Smoke_Polygons/KML/2023/02/hms_smoke20230226.kml</v>
      </c>
      <c r="G790" s="29" t="str">
        <f t="shared" si="88"/>
        <v>Data</v>
      </c>
      <c r="H790" s="30" t="s">
        <v>37</v>
      </c>
      <c r="I790" s="31"/>
    </row>
    <row r="791" spans="1:13" x14ac:dyDescent="0.25">
      <c r="A791" s="28">
        <f t="shared" si="89"/>
        <v>44984</v>
      </c>
      <c r="B791">
        <f t="shared" si="84"/>
        <v>2023</v>
      </c>
      <c r="C791" t="str">
        <f t="shared" si="85"/>
        <v>02</v>
      </c>
      <c r="D791">
        <f t="shared" si="86"/>
        <v>27</v>
      </c>
      <c r="E791" t="str">
        <f t="shared" si="87"/>
        <v>https://satepsanone.nesdis.noaa.gov/pub/FIRE/web/HMS/Smoke_Polygons/KML/2023/02/hms_smoke20230227.kml</v>
      </c>
      <c r="F791" t="str">
        <f t="shared" si="90"/>
        <v>https://satepsanone.nesdis.noaa.gov/pub/FIRE/web/HMS/Smoke_Polygons/KML/2023/02/hms_smoke20230227.kml</v>
      </c>
      <c r="G791" s="29" t="str">
        <f t="shared" si="88"/>
        <v>Data</v>
      </c>
      <c r="H791" s="30" t="s">
        <v>37</v>
      </c>
      <c r="I791" s="31"/>
    </row>
    <row r="792" spans="1:13" x14ac:dyDescent="0.25">
      <c r="A792" s="28">
        <f t="shared" si="89"/>
        <v>44985</v>
      </c>
      <c r="B792">
        <f t="shared" si="84"/>
        <v>2023</v>
      </c>
      <c r="C792" t="str">
        <f t="shared" si="85"/>
        <v>02</v>
      </c>
      <c r="D792">
        <f t="shared" si="86"/>
        <v>28</v>
      </c>
      <c r="E792" t="str">
        <f t="shared" si="87"/>
        <v>https://satepsanone.nesdis.noaa.gov/pub/FIRE/web/HMS/Smoke_Polygons/KML/2023/02/hms_smoke20230228.kml</v>
      </c>
      <c r="F792" t="str">
        <f t="shared" si="90"/>
        <v>https://satepsanone.nesdis.noaa.gov/pub/FIRE/web/HMS/Smoke_Polygons/KML/2023/02/hms_smoke20230228.kml</v>
      </c>
      <c r="G792" s="29" t="str">
        <f t="shared" si="88"/>
        <v>Data</v>
      </c>
      <c r="H792" s="30" t="s">
        <v>37</v>
      </c>
      <c r="I792" s="31"/>
    </row>
    <row r="793" spans="1:13" x14ac:dyDescent="0.25">
      <c r="A793" s="28">
        <f t="shared" si="89"/>
        <v>44986</v>
      </c>
      <c r="B793">
        <f t="shared" si="84"/>
        <v>2023</v>
      </c>
      <c r="C793" t="str">
        <f t="shared" si="85"/>
        <v>03</v>
      </c>
      <c r="D793" t="str">
        <f t="shared" si="86"/>
        <v>01</v>
      </c>
      <c r="E793" t="str">
        <f t="shared" si="87"/>
        <v>https://satepsanone.nesdis.noaa.gov/pub/FIRE/web/HMS/Smoke_Polygons/KML/2023/03/hms_smoke20230301.kml</v>
      </c>
      <c r="F793" t="str">
        <f t="shared" si="90"/>
        <v>https://satepsanone.nesdis.noaa.gov/pub/FIRE/web/HMS/Smoke_Polygons/KML/2023/03/hms_smoke20230301.kml</v>
      </c>
      <c r="G793" s="29" t="str">
        <f t="shared" si="88"/>
        <v>Data</v>
      </c>
      <c r="H793" s="30" t="s">
        <v>37</v>
      </c>
      <c r="I793" s="31"/>
    </row>
    <row r="794" spans="1:13" x14ac:dyDescent="0.25">
      <c r="A794" s="28">
        <f t="shared" si="89"/>
        <v>44987</v>
      </c>
      <c r="B794">
        <f t="shared" si="84"/>
        <v>2023</v>
      </c>
      <c r="C794" t="str">
        <f t="shared" si="85"/>
        <v>03</v>
      </c>
      <c r="D794" t="str">
        <f t="shared" si="86"/>
        <v>02</v>
      </c>
      <c r="E794" t="str">
        <f t="shared" si="87"/>
        <v>https://satepsanone.nesdis.noaa.gov/pub/FIRE/web/HMS/Smoke_Polygons/KML/2023/03/hms_smoke20230302.kml</v>
      </c>
      <c r="F794" t="str">
        <f t="shared" si="90"/>
        <v>https://satepsanone.nesdis.noaa.gov/pub/FIRE/web/HMS/Smoke_Polygons/KML/2023/03/hms_smoke20230302.kml</v>
      </c>
      <c r="G794" s="29" t="str">
        <f t="shared" si="88"/>
        <v>Data</v>
      </c>
      <c r="H794" s="30" t="s">
        <v>37</v>
      </c>
      <c r="I794" s="31"/>
    </row>
    <row r="795" spans="1:13" x14ac:dyDescent="0.25">
      <c r="A795" s="28">
        <f t="shared" si="89"/>
        <v>44988</v>
      </c>
      <c r="B795">
        <f t="shared" si="84"/>
        <v>2023</v>
      </c>
      <c r="C795" t="str">
        <f t="shared" si="85"/>
        <v>03</v>
      </c>
      <c r="D795" t="str">
        <f t="shared" si="86"/>
        <v>03</v>
      </c>
      <c r="E795" t="str">
        <f t="shared" si="87"/>
        <v>https://satepsanone.nesdis.noaa.gov/pub/FIRE/web/HMS/Smoke_Polygons/KML/2023/03/hms_smoke20230303.kml</v>
      </c>
      <c r="F795" t="str">
        <f t="shared" si="90"/>
        <v>https://satepsanone.nesdis.noaa.gov/pub/FIRE/web/HMS/Smoke_Polygons/KML/2023/03/hms_smoke20230303.kml</v>
      </c>
      <c r="G795" s="29" t="str">
        <f t="shared" si="88"/>
        <v>Data</v>
      </c>
      <c r="H795" s="30" t="s">
        <v>37</v>
      </c>
      <c r="I795" s="31"/>
    </row>
    <row r="796" spans="1:13" x14ac:dyDescent="0.25">
      <c r="A796" s="28">
        <f t="shared" si="89"/>
        <v>44989</v>
      </c>
      <c r="B796">
        <f t="shared" si="84"/>
        <v>2023</v>
      </c>
      <c r="C796" t="str">
        <f t="shared" si="85"/>
        <v>03</v>
      </c>
      <c r="D796" t="str">
        <f t="shared" si="86"/>
        <v>04</v>
      </c>
      <c r="E796" t="str">
        <f t="shared" si="87"/>
        <v>https://satepsanone.nesdis.noaa.gov/pub/FIRE/web/HMS/Smoke_Polygons/KML/2023/03/hms_smoke20230304.kml</v>
      </c>
      <c r="F796" t="str">
        <f t="shared" si="90"/>
        <v>https://satepsanone.nesdis.noaa.gov/pub/FIRE/web/HMS/Smoke_Polygons/KML/2023/03/hms_smoke20230304.kml</v>
      </c>
      <c r="G796" s="29" t="str">
        <f t="shared" si="88"/>
        <v>Data</v>
      </c>
      <c r="H796" s="30" t="s">
        <v>37</v>
      </c>
      <c r="I796" s="31"/>
    </row>
    <row r="797" spans="1:13" x14ac:dyDescent="0.25">
      <c r="A797" s="28">
        <f t="shared" si="89"/>
        <v>44990</v>
      </c>
      <c r="B797">
        <f t="shared" si="84"/>
        <v>2023</v>
      </c>
      <c r="C797" t="str">
        <f t="shared" si="85"/>
        <v>03</v>
      </c>
      <c r="D797" t="str">
        <f t="shared" si="86"/>
        <v>05</v>
      </c>
      <c r="E797" t="str">
        <f t="shared" si="87"/>
        <v>https://satepsanone.nesdis.noaa.gov/pub/FIRE/web/HMS/Smoke_Polygons/KML/2023/03/hms_smoke20230305.kml</v>
      </c>
      <c r="F797" t="str">
        <f t="shared" si="90"/>
        <v>https://satepsanone.nesdis.noaa.gov/pub/FIRE/web/HMS/Smoke_Polygons/KML/2023/03/hms_smoke20230305.kml</v>
      </c>
      <c r="G797" s="29" t="str">
        <f t="shared" si="88"/>
        <v>Data</v>
      </c>
      <c r="H797" s="30" t="s">
        <v>37</v>
      </c>
      <c r="I797" s="31"/>
    </row>
    <row r="798" spans="1:13" x14ac:dyDescent="0.25">
      <c r="A798" s="28">
        <f t="shared" si="89"/>
        <v>44991</v>
      </c>
      <c r="B798">
        <f t="shared" si="84"/>
        <v>2023</v>
      </c>
      <c r="C798" t="str">
        <f t="shared" si="85"/>
        <v>03</v>
      </c>
      <c r="D798" t="str">
        <f t="shared" si="86"/>
        <v>06</v>
      </c>
      <c r="E798" t="str">
        <f t="shared" si="87"/>
        <v>https://satepsanone.nesdis.noaa.gov/pub/FIRE/web/HMS/Smoke_Polygons/KML/2023/03/hms_smoke20230306.kml</v>
      </c>
      <c r="F798" t="str">
        <f t="shared" si="90"/>
        <v>https://satepsanone.nesdis.noaa.gov/pub/FIRE/web/HMS/Smoke_Polygons/KML/2023/03/hms_smoke20230306.kml</v>
      </c>
      <c r="G798" s="29" t="str">
        <f t="shared" si="88"/>
        <v>Data</v>
      </c>
      <c r="H798" s="30" t="s">
        <v>37</v>
      </c>
      <c r="I798" s="31"/>
    </row>
    <row r="799" spans="1:13" x14ac:dyDescent="0.25">
      <c r="A799" s="28">
        <f t="shared" si="89"/>
        <v>44992</v>
      </c>
      <c r="B799">
        <f t="shared" si="84"/>
        <v>2023</v>
      </c>
      <c r="C799" t="str">
        <f t="shared" si="85"/>
        <v>03</v>
      </c>
      <c r="D799" t="str">
        <f t="shared" si="86"/>
        <v>07</v>
      </c>
      <c r="E799" t="str">
        <f t="shared" si="87"/>
        <v>https://satepsanone.nesdis.noaa.gov/pub/FIRE/web/HMS/Smoke_Polygons/KML/2023/03/hms_smoke20230307.kml</v>
      </c>
      <c r="F799" t="str">
        <f t="shared" si="90"/>
        <v>https://satepsanone.nesdis.noaa.gov/pub/FIRE/web/HMS/Smoke_Polygons/KML/2023/03/hms_smoke20230307.kml</v>
      </c>
      <c r="G799" s="29" t="str">
        <f t="shared" si="88"/>
        <v>Data</v>
      </c>
      <c r="H799" s="30" t="s">
        <v>37</v>
      </c>
      <c r="I799" s="31"/>
    </row>
    <row r="800" spans="1:13" x14ac:dyDescent="0.25">
      <c r="A800" s="28">
        <f t="shared" si="89"/>
        <v>44993</v>
      </c>
      <c r="B800">
        <f t="shared" si="84"/>
        <v>2023</v>
      </c>
      <c r="C800" t="str">
        <f t="shared" si="85"/>
        <v>03</v>
      </c>
      <c r="D800" t="str">
        <f t="shared" si="86"/>
        <v>08</v>
      </c>
      <c r="E800" t="str">
        <f t="shared" si="87"/>
        <v>https://satepsanone.nesdis.noaa.gov/pub/FIRE/web/HMS/Smoke_Polygons/KML/2023/03/hms_smoke20230308.kml</v>
      </c>
      <c r="F800" t="str">
        <f t="shared" si="90"/>
        <v>https://satepsanone.nesdis.noaa.gov/pub/FIRE/web/HMS/Smoke_Polygons/KML/2023/03/hms_smoke20230308.kml</v>
      </c>
      <c r="G800" s="29" t="str">
        <f t="shared" si="88"/>
        <v>Data</v>
      </c>
      <c r="H800" s="30" t="s">
        <v>37</v>
      </c>
      <c r="I800" s="31"/>
    </row>
    <row r="801" spans="1:13" x14ac:dyDescent="0.25">
      <c r="A801" s="28">
        <f t="shared" si="89"/>
        <v>44994</v>
      </c>
      <c r="B801">
        <f t="shared" si="84"/>
        <v>2023</v>
      </c>
      <c r="C801" t="str">
        <f t="shared" si="85"/>
        <v>03</v>
      </c>
      <c r="D801" t="str">
        <f t="shared" si="86"/>
        <v>09</v>
      </c>
      <c r="E801" t="str">
        <f t="shared" si="87"/>
        <v>https://satepsanone.nesdis.noaa.gov/pub/FIRE/web/HMS/Smoke_Polygons/KML/2023/03/hms_smoke20230309.kml</v>
      </c>
      <c r="F801" t="str">
        <f t="shared" si="90"/>
        <v>https://satepsanone.nesdis.noaa.gov/pub/FIRE/web/HMS/Smoke_Polygons/KML/2023/03/hms_smoke20230309.kml</v>
      </c>
      <c r="G801" s="29" t="str">
        <f t="shared" si="88"/>
        <v>Data</v>
      </c>
      <c r="H801" s="30" t="s">
        <v>37</v>
      </c>
      <c r="I801" s="31"/>
    </row>
    <row r="802" spans="1:13" x14ac:dyDescent="0.25">
      <c r="A802" s="28">
        <f t="shared" si="89"/>
        <v>44995</v>
      </c>
      <c r="B802">
        <f t="shared" si="84"/>
        <v>2023</v>
      </c>
      <c r="C802" t="str">
        <f t="shared" si="85"/>
        <v>03</v>
      </c>
      <c r="D802">
        <f t="shared" si="86"/>
        <v>10</v>
      </c>
      <c r="E802" t="str">
        <f t="shared" si="87"/>
        <v>https://satepsanone.nesdis.noaa.gov/pub/FIRE/web/HMS/Smoke_Polygons/KML/2023/03/hms_smoke20230310.kml</v>
      </c>
      <c r="F802" t="str">
        <f t="shared" si="90"/>
        <v>https://satepsanone.nesdis.noaa.gov/pub/FIRE/web/HMS/Smoke_Polygons/KML/2023/03/hms_smoke20230310.kml</v>
      </c>
      <c r="G802" s="29" t="str">
        <f t="shared" si="88"/>
        <v>Data</v>
      </c>
      <c r="H802" s="30" t="s">
        <v>37</v>
      </c>
      <c r="I802" s="31"/>
    </row>
    <row r="803" spans="1:13" x14ac:dyDescent="0.25">
      <c r="A803" s="28">
        <f t="shared" si="89"/>
        <v>44996</v>
      </c>
      <c r="B803">
        <f t="shared" si="84"/>
        <v>2023</v>
      </c>
      <c r="C803" t="str">
        <f t="shared" si="85"/>
        <v>03</v>
      </c>
      <c r="D803">
        <f t="shared" si="86"/>
        <v>11</v>
      </c>
      <c r="E803" t="str">
        <f t="shared" si="87"/>
        <v>https://satepsanone.nesdis.noaa.gov/pub/FIRE/web/HMS/Smoke_Polygons/KML/2023/03/hms_smoke20230311.kml</v>
      </c>
      <c r="F803" t="str">
        <f t="shared" si="90"/>
        <v>https://satepsanone.nesdis.noaa.gov/pub/FIRE/web/HMS/Smoke_Polygons/KML/2023/03/hms_smoke20230311.kml</v>
      </c>
      <c r="G803" s="29" t="str">
        <f t="shared" si="88"/>
        <v>Data</v>
      </c>
      <c r="H803" s="30" t="s">
        <v>37</v>
      </c>
      <c r="I803" s="31"/>
    </row>
    <row r="804" spans="1:13" x14ac:dyDescent="0.25">
      <c r="A804" s="28">
        <f t="shared" si="89"/>
        <v>44997</v>
      </c>
      <c r="B804">
        <f t="shared" si="84"/>
        <v>2023</v>
      </c>
      <c r="C804" t="str">
        <f t="shared" si="85"/>
        <v>03</v>
      </c>
      <c r="D804">
        <f t="shared" si="86"/>
        <v>12</v>
      </c>
      <c r="E804" t="str">
        <f t="shared" si="87"/>
        <v>https://satepsanone.nesdis.noaa.gov/pub/FIRE/web/HMS/Smoke_Polygons/KML/2023/03/hms_smoke20230312.kml</v>
      </c>
      <c r="F804" t="str">
        <f t="shared" si="90"/>
        <v>https://satepsanone.nesdis.noaa.gov/pub/FIRE/web/HMS/Smoke_Polygons/KML/2023/03/hms_smoke20230312.kml</v>
      </c>
      <c r="G804" s="29" t="str">
        <f t="shared" si="88"/>
        <v>Data</v>
      </c>
      <c r="H804" s="30" t="s">
        <v>37</v>
      </c>
      <c r="I804" s="31"/>
    </row>
    <row r="805" spans="1:13" x14ac:dyDescent="0.25">
      <c r="A805" s="28">
        <f t="shared" si="89"/>
        <v>44998</v>
      </c>
      <c r="B805">
        <f t="shared" si="84"/>
        <v>2023</v>
      </c>
      <c r="C805" t="str">
        <f t="shared" si="85"/>
        <v>03</v>
      </c>
      <c r="D805">
        <f t="shared" si="86"/>
        <v>13</v>
      </c>
      <c r="E805" t="str">
        <f t="shared" si="87"/>
        <v>https://satepsanone.nesdis.noaa.gov/pub/FIRE/web/HMS/Smoke_Polygons/KML/2023/03/hms_smoke20230313.kml</v>
      </c>
      <c r="F805" t="str">
        <f t="shared" si="90"/>
        <v>https://satepsanone.nesdis.noaa.gov/pub/FIRE/web/HMS/Smoke_Polygons/KML/2023/03/hms_smoke20230313.kml</v>
      </c>
      <c r="G805" s="29" t="str">
        <f t="shared" si="88"/>
        <v>Data</v>
      </c>
      <c r="H805" s="30" t="s">
        <v>37</v>
      </c>
      <c r="I805" s="31"/>
    </row>
    <row r="806" spans="1:13" x14ac:dyDescent="0.25">
      <c r="A806" s="28">
        <f t="shared" si="89"/>
        <v>44999</v>
      </c>
      <c r="B806">
        <f t="shared" si="84"/>
        <v>2023</v>
      </c>
      <c r="C806" t="str">
        <f t="shared" si="85"/>
        <v>03</v>
      </c>
      <c r="D806">
        <f t="shared" si="86"/>
        <v>14</v>
      </c>
      <c r="E806" t="str">
        <f t="shared" si="87"/>
        <v>https://satepsanone.nesdis.noaa.gov/pub/FIRE/web/HMS/Smoke_Polygons/KML/2023/03/hms_smoke20230314.kml</v>
      </c>
      <c r="F806" t="str">
        <f t="shared" si="90"/>
        <v>https://satepsanone.nesdis.noaa.gov/pub/FIRE/web/HMS/Smoke_Polygons/KML/2023/03/hms_smoke20230314.kml</v>
      </c>
      <c r="G806" s="29" t="str">
        <f t="shared" si="88"/>
        <v>Data</v>
      </c>
      <c r="H806" s="30" t="s">
        <v>38</v>
      </c>
      <c r="I806" s="31"/>
      <c r="J806" s="31" t="s">
        <v>37</v>
      </c>
      <c r="K806" s="31" t="s">
        <v>37</v>
      </c>
      <c r="L806" s="31" t="s">
        <v>37</v>
      </c>
      <c r="M806" s="31" t="s">
        <v>37</v>
      </c>
    </row>
    <row r="807" spans="1:13" x14ac:dyDescent="0.25">
      <c r="A807" s="28">
        <f t="shared" si="89"/>
        <v>45000</v>
      </c>
      <c r="B807">
        <f t="shared" si="84"/>
        <v>2023</v>
      </c>
      <c r="C807" t="str">
        <f t="shared" si="85"/>
        <v>03</v>
      </c>
      <c r="D807">
        <f t="shared" si="86"/>
        <v>15</v>
      </c>
      <c r="E807" t="str">
        <f t="shared" si="87"/>
        <v>https://satepsanone.nesdis.noaa.gov/pub/FIRE/web/HMS/Smoke_Polygons/KML/2023/03/hms_smoke20230315.kml</v>
      </c>
      <c r="F807" t="str">
        <f t="shared" si="90"/>
        <v>https://satepsanone.nesdis.noaa.gov/pub/FIRE/web/HMS/Smoke_Polygons/KML/2023/03/hms_smoke20230315.kml</v>
      </c>
      <c r="G807" s="29" t="str">
        <f t="shared" si="88"/>
        <v>Data</v>
      </c>
      <c r="H807" s="30" t="s">
        <v>38</v>
      </c>
      <c r="I807" s="31"/>
      <c r="J807" s="31" t="s">
        <v>38</v>
      </c>
      <c r="K807" s="31" t="s">
        <v>38</v>
      </c>
      <c r="L807" s="31" t="s">
        <v>38</v>
      </c>
      <c r="M807" s="31" t="s">
        <v>38</v>
      </c>
    </row>
    <row r="808" spans="1:13" x14ac:dyDescent="0.25">
      <c r="A808" s="28">
        <f t="shared" si="89"/>
        <v>45001</v>
      </c>
      <c r="B808">
        <f t="shared" si="84"/>
        <v>2023</v>
      </c>
      <c r="C808" t="str">
        <f t="shared" si="85"/>
        <v>03</v>
      </c>
      <c r="D808">
        <f t="shared" si="86"/>
        <v>16</v>
      </c>
      <c r="E808" t="str">
        <f t="shared" si="87"/>
        <v>https://satepsanone.nesdis.noaa.gov/pub/FIRE/web/HMS/Smoke_Polygons/KML/2023/03/hms_smoke20230316.kml</v>
      </c>
      <c r="F808" t="str">
        <f t="shared" si="90"/>
        <v>https://satepsanone.nesdis.noaa.gov/pub/FIRE/web/HMS/Smoke_Polygons/KML/2023/03/hms_smoke20230316.kml</v>
      </c>
      <c r="G808" s="29" t="str">
        <f t="shared" si="88"/>
        <v>Data</v>
      </c>
      <c r="H808" s="30" t="s">
        <v>37</v>
      </c>
      <c r="I808" s="31"/>
    </row>
    <row r="809" spans="1:13" x14ac:dyDescent="0.25">
      <c r="A809" s="28">
        <f t="shared" si="89"/>
        <v>45002</v>
      </c>
      <c r="B809">
        <f t="shared" si="84"/>
        <v>2023</v>
      </c>
      <c r="C809" t="str">
        <f t="shared" si="85"/>
        <v>03</v>
      </c>
      <c r="D809">
        <f t="shared" si="86"/>
        <v>17</v>
      </c>
      <c r="E809" t="str">
        <f t="shared" si="87"/>
        <v>https://satepsanone.nesdis.noaa.gov/pub/FIRE/web/HMS/Smoke_Polygons/KML/2023/03/hms_smoke20230317.kml</v>
      </c>
      <c r="F809" t="str">
        <f t="shared" si="90"/>
        <v>https://satepsanone.nesdis.noaa.gov/pub/FIRE/web/HMS/Smoke_Polygons/KML/2023/03/hms_smoke20230317.kml</v>
      </c>
      <c r="G809" s="29" t="str">
        <f t="shared" si="88"/>
        <v>Data</v>
      </c>
      <c r="H809" s="30" t="s">
        <v>37</v>
      </c>
      <c r="I809" s="31"/>
    </row>
    <row r="810" spans="1:13" x14ac:dyDescent="0.25">
      <c r="A810" s="28">
        <f t="shared" si="89"/>
        <v>45003</v>
      </c>
      <c r="B810">
        <f t="shared" si="84"/>
        <v>2023</v>
      </c>
      <c r="C810" t="str">
        <f t="shared" si="85"/>
        <v>03</v>
      </c>
      <c r="D810">
        <f t="shared" si="86"/>
        <v>18</v>
      </c>
      <c r="E810" t="str">
        <f t="shared" si="87"/>
        <v>https://satepsanone.nesdis.noaa.gov/pub/FIRE/web/HMS/Smoke_Polygons/KML/2023/03/hms_smoke20230318.kml</v>
      </c>
      <c r="F810" t="str">
        <f t="shared" si="90"/>
        <v>https://satepsanone.nesdis.noaa.gov/pub/FIRE/web/HMS/Smoke_Polygons/KML/2023/03/hms_smoke20230318.kml</v>
      </c>
      <c r="G810" s="29" t="str">
        <f t="shared" si="88"/>
        <v>Data</v>
      </c>
      <c r="H810" s="30" t="s">
        <v>37</v>
      </c>
      <c r="I810" s="31"/>
    </row>
    <row r="811" spans="1:13" x14ac:dyDescent="0.25">
      <c r="A811" s="28">
        <f t="shared" si="89"/>
        <v>45004</v>
      </c>
      <c r="B811">
        <f t="shared" si="84"/>
        <v>2023</v>
      </c>
      <c r="C811" t="str">
        <f t="shared" si="85"/>
        <v>03</v>
      </c>
      <c r="D811">
        <f t="shared" si="86"/>
        <v>19</v>
      </c>
      <c r="E811" t="str">
        <f t="shared" si="87"/>
        <v>https://satepsanone.nesdis.noaa.gov/pub/FIRE/web/HMS/Smoke_Polygons/KML/2023/03/hms_smoke20230319.kml</v>
      </c>
      <c r="F811" t="str">
        <f t="shared" si="90"/>
        <v>https://satepsanone.nesdis.noaa.gov/pub/FIRE/web/HMS/Smoke_Polygons/KML/2023/03/hms_smoke20230319.kml</v>
      </c>
      <c r="G811" s="29" t="str">
        <f t="shared" si="88"/>
        <v>Data</v>
      </c>
      <c r="H811" s="30" t="s">
        <v>37</v>
      </c>
      <c r="I811" s="31"/>
    </row>
    <row r="812" spans="1:13" x14ac:dyDescent="0.25">
      <c r="A812" s="28">
        <f t="shared" si="89"/>
        <v>45005</v>
      </c>
      <c r="B812">
        <f t="shared" si="84"/>
        <v>2023</v>
      </c>
      <c r="C812" t="str">
        <f t="shared" si="85"/>
        <v>03</v>
      </c>
      <c r="D812">
        <f t="shared" si="86"/>
        <v>20</v>
      </c>
      <c r="E812" t="str">
        <f t="shared" si="87"/>
        <v>https://satepsanone.nesdis.noaa.gov/pub/FIRE/web/HMS/Smoke_Polygons/KML/2023/03/hms_smoke20230320.kml</v>
      </c>
      <c r="F812" t="str">
        <f t="shared" si="90"/>
        <v>https://satepsanone.nesdis.noaa.gov/pub/FIRE/web/HMS/Smoke_Polygons/KML/2023/03/hms_smoke20230320.kml</v>
      </c>
      <c r="G812" s="29" t="str">
        <f t="shared" si="88"/>
        <v>Data</v>
      </c>
      <c r="H812" s="30" t="s">
        <v>37</v>
      </c>
      <c r="I812" s="31"/>
    </row>
    <row r="813" spans="1:13" x14ac:dyDescent="0.25">
      <c r="A813" s="28">
        <f t="shared" si="89"/>
        <v>45006</v>
      </c>
      <c r="B813">
        <f t="shared" si="84"/>
        <v>2023</v>
      </c>
      <c r="C813" t="str">
        <f t="shared" si="85"/>
        <v>03</v>
      </c>
      <c r="D813">
        <f t="shared" si="86"/>
        <v>21</v>
      </c>
      <c r="E813" t="str">
        <f t="shared" si="87"/>
        <v>https://satepsanone.nesdis.noaa.gov/pub/FIRE/web/HMS/Smoke_Polygons/KML/2023/03/hms_smoke20230321.kml</v>
      </c>
      <c r="F813" t="str">
        <f t="shared" si="90"/>
        <v>https://satepsanone.nesdis.noaa.gov/pub/FIRE/web/HMS/Smoke_Polygons/KML/2023/03/hms_smoke20230321.kml</v>
      </c>
      <c r="G813" s="29" t="str">
        <f t="shared" si="88"/>
        <v>Data</v>
      </c>
      <c r="H813" s="30" t="s">
        <v>38</v>
      </c>
      <c r="I813" s="31"/>
      <c r="J813" s="31" t="s">
        <v>38</v>
      </c>
      <c r="K813" s="31" t="s">
        <v>37</v>
      </c>
      <c r="L813" s="31" t="s">
        <v>38</v>
      </c>
      <c r="M813" s="31" t="s">
        <v>37</v>
      </c>
    </row>
    <row r="814" spans="1:13" x14ac:dyDescent="0.25">
      <c r="A814" s="28">
        <f t="shared" si="89"/>
        <v>45007</v>
      </c>
      <c r="B814">
        <f t="shared" si="84"/>
        <v>2023</v>
      </c>
      <c r="C814" t="str">
        <f t="shared" si="85"/>
        <v>03</v>
      </c>
      <c r="D814">
        <f t="shared" si="86"/>
        <v>22</v>
      </c>
      <c r="E814" t="str">
        <f t="shared" si="87"/>
        <v>https://satepsanone.nesdis.noaa.gov/pub/FIRE/web/HMS/Smoke_Polygons/KML/2023/03/hms_smoke20230322.kml</v>
      </c>
      <c r="F814" t="str">
        <f t="shared" si="90"/>
        <v>https://satepsanone.nesdis.noaa.gov/pub/FIRE/web/HMS/Smoke_Polygons/KML/2023/03/hms_smoke20230322.kml</v>
      </c>
      <c r="G814" s="29" t="str">
        <f t="shared" si="88"/>
        <v>Data</v>
      </c>
      <c r="H814" s="30" t="s">
        <v>37</v>
      </c>
      <c r="I814" s="31"/>
    </row>
    <row r="815" spans="1:13" x14ac:dyDescent="0.25">
      <c r="A815" s="28">
        <f t="shared" si="89"/>
        <v>45008</v>
      </c>
      <c r="B815">
        <f t="shared" si="84"/>
        <v>2023</v>
      </c>
      <c r="C815" t="str">
        <f t="shared" si="85"/>
        <v>03</v>
      </c>
      <c r="D815">
        <f t="shared" si="86"/>
        <v>23</v>
      </c>
      <c r="E815" t="str">
        <f t="shared" si="87"/>
        <v>https://satepsanone.nesdis.noaa.gov/pub/FIRE/web/HMS/Smoke_Polygons/KML/2023/03/hms_smoke20230323.kml</v>
      </c>
      <c r="F815" t="str">
        <f t="shared" si="90"/>
        <v>https://satepsanone.nesdis.noaa.gov/pub/FIRE/web/HMS/Smoke_Polygons/KML/2023/03/hms_smoke20230323.kml</v>
      </c>
      <c r="G815" s="29" t="str">
        <f t="shared" si="88"/>
        <v>Data</v>
      </c>
      <c r="H815" s="30" t="s">
        <v>37</v>
      </c>
      <c r="I815" s="31"/>
    </row>
    <row r="816" spans="1:13" x14ac:dyDescent="0.25">
      <c r="A816" s="28">
        <f t="shared" si="89"/>
        <v>45009</v>
      </c>
      <c r="B816">
        <f t="shared" si="84"/>
        <v>2023</v>
      </c>
      <c r="C816" t="str">
        <f t="shared" si="85"/>
        <v>03</v>
      </c>
      <c r="D816">
        <f t="shared" si="86"/>
        <v>24</v>
      </c>
      <c r="E816" t="str">
        <f t="shared" si="87"/>
        <v>https://satepsanone.nesdis.noaa.gov/pub/FIRE/web/HMS/Smoke_Polygons/KML/2023/03/hms_smoke20230324.kml</v>
      </c>
      <c r="F816" t="str">
        <f t="shared" si="90"/>
        <v>https://satepsanone.nesdis.noaa.gov/pub/FIRE/web/HMS/Smoke_Polygons/KML/2023/03/hms_smoke20230324.kml</v>
      </c>
      <c r="G816" s="29" t="str">
        <f t="shared" si="88"/>
        <v>Data</v>
      </c>
      <c r="H816" s="30" t="s">
        <v>37</v>
      </c>
      <c r="I816" s="31"/>
    </row>
    <row r="817" spans="1:13" x14ac:dyDescent="0.25">
      <c r="A817" s="28">
        <f t="shared" si="89"/>
        <v>45010</v>
      </c>
      <c r="B817">
        <f t="shared" si="84"/>
        <v>2023</v>
      </c>
      <c r="C817" t="str">
        <f t="shared" si="85"/>
        <v>03</v>
      </c>
      <c r="D817">
        <f t="shared" si="86"/>
        <v>25</v>
      </c>
      <c r="E817" t="str">
        <f t="shared" si="87"/>
        <v>https://satepsanone.nesdis.noaa.gov/pub/FIRE/web/HMS/Smoke_Polygons/KML/2023/03/hms_smoke20230325.kml</v>
      </c>
      <c r="F817" t="str">
        <f t="shared" si="90"/>
        <v>https://satepsanone.nesdis.noaa.gov/pub/FIRE/web/HMS/Smoke_Polygons/KML/2023/03/hms_smoke20230325.kml</v>
      </c>
      <c r="G817" s="29" t="str">
        <f t="shared" si="88"/>
        <v>Data</v>
      </c>
      <c r="H817" s="30" t="s">
        <v>38</v>
      </c>
      <c r="I817" s="31"/>
      <c r="J817" s="31" t="s">
        <v>38</v>
      </c>
      <c r="K817" s="31" t="s">
        <v>38</v>
      </c>
      <c r="L817" s="31" t="s">
        <v>38</v>
      </c>
      <c r="M817" s="31" t="s">
        <v>38</v>
      </c>
    </row>
    <row r="818" spans="1:13" x14ac:dyDescent="0.25">
      <c r="A818" s="28">
        <f t="shared" si="89"/>
        <v>45011</v>
      </c>
      <c r="B818">
        <f t="shared" si="84"/>
        <v>2023</v>
      </c>
      <c r="C818" t="str">
        <f t="shared" si="85"/>
        <v>03</v>
      </c>
      <c r="D818">
        <f t="shared" si="86"/>
        <v>26</v>
      </c>
      <c r="E818" t="str">
        <f t="shared" si="87"/>
        <v>https://satepsanone.nesdis.noaa.gov/pub/FIRE/web/HMS/Smoke_Polygons/KML/2023/03/hms_smoke20230326.kml</v>
      </c>
      <c r="F818" t="str">
        <f t="shared" si="90"/>
        <v>https://satepsanone.nesdis.noaa.gov/pub/FIRE/web/HMS/Smoke_Polygons/KML/2023/03/hms_smoke20230326.kml</v>
      </c>
      <c r="G818" s="29" t="str">
        <f t="shared" si="88"/>
        <v>Data</v>
      </c>
      <c r="H818" s="30" t="s">
        <v>38</v>
      </c>
      <c r="I818" s="31"/>
      <c r="J818" s="31" t="s">
        <v>38</v>
      </c>
      <c r="K818" s="31" t="s">
        <v>38</v>
      </c>
      <c r="L818" s="31" t="s">
        <v>38</v>
      </c>
      <c r="M818" s="31" t="s">
        <v>38</v>
      </c>
    </row>
    <row r="819" spans="1:13" x14ac:dyDescent="0.25">
      <c r="A819" s="28">
        <f t="shared" si="89"/>
        <v>45012</v>
      </c>
      <c r="B819">
        <f t="shared" si="84"/>
        <v>2023</v>
      </c>
      <c r="C819" t="str">
        <f t="shared" si="85"/>
        <v>03</v>
      </c>
      <c r="D819">
        <f t="shared" si="86"/>
        <v>27</v>
      </c>
      <c r="E819" t="str">
        <f t="shared" si="87"/>
        <v>https://satepsanone.nesdis.noaa.gov/pub/FIRE/web/HMS/Smoke_Polygons/KML/2023/03/hms_smoke20230327.kml</v>
      </c>
      <c r="F819" t="str">
        <f t="shared" si="90"/>
        <v>https://satepsanone.nesdis.noaa.gov/pub/FIRE/web/HMS/Smoke_Polygons/KML/2023/03/hms_smoke20230327.kml</v>
      </c>
      <c r="G819" s="29" t="str">
        <f t="shared" si="88"/>
        <v>Data</v>
      </c>
      <c r="H819" s="30" t="s">
        <v>38</v>
      </c>
      <c r="I819" s="31"/>
      <c r="J819" s="31" t="s">
        <v>37</v>
      </c>
      <c r="K819" s="31" t="s">
        <v>37</v>
      </c>
      <c r="L819" s="31" t="s">
        <v>37</v>
      </c>
      <c r="M819" s="31" t="s">
        <v>37</v>
      </c>
    </row>
    <row r="820" spans="1:13" x14ac:dyDescent="0.25">
      <c r="A820" s="28">
        <f t="shared" si="89"/>
        <v>45013</v>
      </c>
      <c r="B820">
        <f t="shared" si="84"/>
        <v>2023</v>
      </c>
      <c r="C820" t="str">
        <f t="shared" si="85"/>
        <v>03</v>
      </c>
      <c r="D820">
        <f t="shared" si="86"/>
        <v>28</v>
      </c>
      <c r="E820" t="str">
        <f t="shared" si="87"/>
        <v>https://satepsanone.nesdis.noaa.gov/pub/FIRE/web/HMS/Smoke_Polygons/KML/2023/03/hms_smoke20230328.kml</v>
      </c>
      <c r="F820" t="str">
        <f t="shared" si="90"/>
        <v>https://satepsanone.nesdis.noaa.gov/pub/FIRE/web/HMS/Smoke_Polygons/KML/2023/03/hms_smoke20230328.kml</v>
      </c>
      <c r="G820" s="29" t="str">
        <f t="shared" si="88"/>
        <v>Data</v>
      </c>
      <c r="H820" s="30" t="s">
        <v>38</v>
      </c>
      <c r="I820" s="31"/>
      <c r="J820" s="31" t="s">
        <v>38</v>
      </c>
      <c r="K820" s="31" t="s">
        <v>38</v>
      </c>
      <c r="L820" s="31" t="s">
        <v>37</v>
      </c>
      <c r="M820" s="31" t="s">
        <v>38</v>
      </c>
    </row>
    <row r="821" spans="1:13" x14ac:dyDescent="0.25">
      <c r="A821" s="28">
        <f t="shared" si="89"/>
        <v>45014</v>
      </c>
      <c r="B821">
        <f t="shared" si="84"/>
        <v>2023</v>
      </c>
      <c r="C821" t="str">
        <f t="shared" si="85"/>
        <v>03</v>
      </c>
      <c r="D821">
        <f t="shared" si="86"/>
        <v>29</v>
      </c>
      <c r="E821" t="str">
        <f t="shared" si="87"/>
        <v>https://satepsanone.nesdis.noaa.gov/pub/FIRE/web/HMS/Smoke_Polygons/KML/2023/03/hms_smoke20230329.kml</v>
      </c>
      <c r="F821" t="str">
        <f t="shared" si="90"/>
        <v>https://satepsanone.nesdis.noaa.gov/pub/FIRE/web/HMS/Smoke_Polygons/KML/2023/03/hms_smoke20230329.kml</v>
      </c>
      <c r="G821" s="29" t="str">
        <f t="shared" si="88"/>
        <v>Data</v>
      </c>
      <c r="H821" s="30" t="s">
        <v>38</v>
      </c>
      <c r="I821" s="31"/>
      <c r="J821" s="31" t="s">
        <v>38</v>
      </c>
      <c r="K821" s="31" t="s">
        <v>38</v>
      </c>
      <c r="L821" s="31" t="s">
        <v>38</v>
      </c>
      <c r="M821" s="31" t="s">
        <v>38</v>
      </c>
    </row>
    <row r="822" spans="1:13" x14ac:dyDescent="0.25">
      <c r="A822" s="28">
        <f t="shared" si="89"/>
        <v>45015</v>
      </c>
      <c r="B822">
        <f t="shared" si="84"/>
        <v>2023</v>
      </c>
      <c r="C822" t="str">
        <f t="shared" si="85"/>
        <v>03</v>
      </c>
      <c r="D822">
        <f t="shared" si="86"/>
        <v>30</v>
      </c>
      <c r="E822" t="str">
        <f t="shared" si="87"/>
        <v>https://satepsanone.nesdis.noaa.gov/pub/FIRE/web/HMS/Smoke_Polygons/KML/2023/03/hms_smoke20230330.kml</v>
      </c>
      <c r="F822" t="str">
        <f t="shared" si="90"/>
        <v>https://satepsanone.nesdis.noaa.gov/pub/FIRE/web/HMS/Smoke_Polygons/KML/2023/03/hms_smoke20230330.kml</v>
      </c>
      <c r="G822" s="29" t="str">
        <f t="shared" si="88"/>
        <v>Data</v>
      </c>
      <c r="H822" s="30" t="s">
        <v>38</v>
      </c>
      <c r="I822" s="31"/>
      <c r="J822" s="31" t="s">
        <v>38</v>
      </c>
      <c r="K822" s="31" t="s">
        <v>38</v>
      </c>
      <c r="L822" s="31" t="s">
        <v>38</v>
      </c>
      <c r="M822" s="31" t="s">
        <v>38</v>
      </c>
    </row>
    <row r="823" spans="1:13" x14ac:dyDescent="0.25">
      <c r="A823" s="28">
        <f t="shared" si="89"/>
        <v>45016</v>
      </c>
      <c r="B823">
        <f t="shared" si="84"/>
        <v>2023</v>
      </c>
      <c r="C823" t="str">
        <f t="shared" si="85"/>
        <v>03</v>
      </c>
      <c r="D823">
        <f t="shared" si="86"/>
        <v>31</v>
      </c>
      <c r="E823" t="str">
        <f t="shared" si="87"/>
        <v>https://satepsanone.nesdis.noaa.gov/pub/FIRE/web/HMS/Smoke_Polygons/KML/2023/03/hms_smoke20230331.kml</v>
      </c>
      <c r="F823" t="str">
        <f t="shared" si="90"/>
        <v>https://satepsanone.nesdis.noaa.gov/pub/FIRE/web/HMS/Smoke_Polygons/KML/2023/03/hms_smoke20230331.kml</v>
      </c>
      <c r="G823" s="29" t="str">
        <f t="shared" si="88"/>
        <v>Data</v>
      </c>
      <c r="H823" s="30" t="s">
        <v>37</v>
      </c>
      <c r="I823" s="31"/>
    </row>
    <row r="824" spans="1:13" x14ac:dyDescent="0.25">
      <c r="A824" s="28">
        <f t="shared" si="89"/>
        <v>45017</v>
      </c>
      <c r="B824">
        <f t="shared" si="84"/>
        <v>2023</v>
      </c>
      <c r="C824" t="str">
        <f t="shared" si="85"/>
        <v>04</v>
      </c>
      <c r="D824" t="str">
        <f t="shared" si="86"/>
        <v>01</v>
      </c>
      <c r="E824" t="str">
        <f t="shared" si="87"/>
        <v>https://satepsanone.nesdis.noaa.gov/pub/FIRE/web/HMS/Smoke_Polygons/KML/2023/04/hms_smoke20230401.kml</v>
      </c>
      <c r="F824" t="str">
        <f t="shared" si="90"/>
        <v>https://satepsanone.nesdis.noaa.gov/pub/FIRE/web/HMS/Smoke_Polygons/KML/2023/04/hms_smoke20230401.kml</v>
      </c>
      <c r="G824" s="29" t="str">
        <f t="shared" si="88"/>
        <v>Data</v>
      </c>
      <c r="H824" s="30" t="s">
        <v>38</v>
      </c>
      <c r="I824" s="31"/>
      <c r="J824" s="31" t="s">
        <v>37</v>
      </c>
      <c r="K824" s="31" t="s">
        <v>37</v>
      </c>
      <c r="L824" s="31" t="s">
        <v>37</v>
      </c>
      <c r="M824" s="31" t="s">
        <v>37</v>
      </c>
    </row>
    <row r="825" spans="1:13" x14ac:dyDescent="0.25">
      <c r="A825" s="28">
        <f t="shared" si="89"/>
        <v>45018</v>
      </c>
      <c r="B825">
        <f t="shared" si="84"/>
        <v>2023</v>
      </c>
      <c r="C825" t="str">
        <f t="shared" si="85"/>
        <v>04</v>
      </c>
      <c r="D825" t="str">
        <f t="shared" si="86"/>
        <v>02</v>
      </c>
      <c r="E825" t="str">
        <f t="shared" si="87"/>
        <v>https://satepsanone.nesdis.noaa.gov/pub/FIRE/web/HMS/Smoke_Polygons/KML/2023/04/hms_smoke20230402.kml</v>
      </c>
      <c r="F825" t="str">
        <f t="shared" si="90"/>
        <v>https://satepsanone.nesdis.noaa.gov/pub/FIRE/web/HMS/Smoke_Polygons/KML/2023/04/hms_smoke20230402.kml</v>
      </c>
      <c r="G825" s="29" t="str">
        <f t="shared" si="88"/>
        <v>Data</v>
      </c>
      <c r="H825" s="30" t="s">
        <v>38</v>
      </c>
      <c r="I825" s="31"/>
      <c r="J825" s="31" t="s">
        <v>38</v>
      </c>
      <c r="K825" s="31" t="s">
        <v>38</v>
      </c>
      <c r="L825" s="31" t="s">
        <v>38</v>
      </c>
      <c r="M825" s="31" t="s">
        <v>38</v>
      </c>
    </row>
    <row r="826" spans="1:13" x14ac:dyDescent="0.25">
      <c r="A826" s="28">
        <f t="shared" si="89"/>
        <v>45019</v>
      </c>
      <c r="B826">
        <f t="shared" si="84"/>
        <v>2023</v>
      </c>
      <c r="C826" t="str">
        <f t="shared" si="85"/>
        <v>04</v>
      </c>
      <c r="D826" t="str">
        <f t="shared" si="86"/>
        <v>03</v>
      </c>
      <c r="E826" t="str">
        <f t="shared" si="87"/>
        <v>https://satepsanone.nesdis.noaa.gov/pub/FIRE/web/HMS/Smoke_Polygons/KML/2023/04/hms_smoke20230403.kml</v>
      </c>
      <c r="F826" t="str">
        <f t="shared" si="90"/>
        <v>https://satepsanone.nesdis.noaa.gov/pub/FIRE/web/HMS/Smoke_Polygons/KML/2023/04/hms_smoke20230403.kml</v>
      </c>
      <c r="G826" s="29" t="str">
        <f t="shared" si="88"/>
        <v>Data</v>
      </c>
      <c r="H826" s="30" t="s">
        <v>38</v>
      </c>
      <c r="I826" s="31"/>
      <c r="J826" s="31" t="s">
        <v>37</v>
      </c>
      <c r="K826" s="31" t="s">
        <v>37</v>
      </c>
      <c r="L826" s="31" t="s">
        <v>38</v>
      </c>
      <c r="M826" s="31" t="s">
        <v>38</v>
      </c>
    </row>
    <row r="827" spans="1:13" x14ac:dyDescent="0.25">
      <c r="A827" s="28">
        <f t="shared" si="89"/>
        <v>45020</v>
      </c>
      <c r="B827">
        <f t="shared" si="84"/>
        <v>2023</v>
      </c>
      <c r="C827" t="str">
        <f t="shared" si="85"/>
        <v>04</v>
      </c>
      <c r="D827" t="str">
        <f t="shared" si="86"/>
        <v>04</v>
      </c>
      <c r="E827" t="str">
        <f t="shared" si="87"/>
        <v>https://satepsanone.nesdis.noaa.gov/pub/FIRE/web/HMS/Smoke_Polygons/KML/2023/04/hms_smoke20230404.kml</v>
      </c>
      <c r="F827" t="str">
        <f t="shared" si="90"/>
        <v>https://satepsanone.nesdis.noaa.gov/pub/FIRE/web/HMS/Smoke_Polygons/KML/2023/04/hms_smoke20230404.kml</v>
      </c>
      <c r="G827" s="29" t="str">
        <f t="shared" si="88"/>
        <v>Data</v>
      </c>
      <c r="H827" s="30" t="s">
        <v>37</v>
      </c>
      <c r="I827" s="31"/>
    </row>
    <row r="828" spans="1:13" x14ac:dyDescent="0.25">
      <c r="A828" s="28">
        <f t="shared" si="89"/>
        <v>45021</v>
      </c>
      <c r="B828">
        <f t="shared" si="84"/>
        <v>2023</v>
      </c>
      <c r="C828" t="str">
        <f t="shared" si="85"/>
        <v>04</v>
      </c>
      <c r="D828" t="str">
        <f t="shared" si="86"/>
        <v>05</v>
      </c>
      <c r="E828" t="str">
        <f t="shared" si="87"/>
        <v>https://satepsanone.nesdis.noaa.gov/pub/FIRE/web/HMS/Smoke_Polygons/KML/2023/04/hms_smoke20230405.kml</v>
      </c>
      <c r="F828" t="str">
        <f t="shared" si="90"/>
        <v>https://satepsanone.nesdis.noaa.gov/pub/FIRE/web/HMS/Smoke_Polygons/KML/2023/04/hms_smoke20230405.kml</v>
      </c>
      <c r="G828" s="29" t="str">
        <f t="shared" si="88"/>
        <v>Data</v>
      </c>
      <c r="H828" s="30" t="s">
        <v>37</v>
      </c>
      <c r="I828" s="31"/>
    </row>
    <row r="829" spans="1:13" x14ac:dyDescent="0.25">
      <c r="A829" s="28">
        <f t="shared" si="89"/>
        <v>45022</v>
      </c>
      <c r="B829">
        <f t="shared" si="84"/>
        <v>2023</v>
      </c>
      <c r="C829" t="str">
        <f t="shared" si="85"/>
        <v>04</v>
      </c>
      <c r="D829" t="str">
        <f t="shared" si="86"/>
        <v>06</v>
      </c>
      <c r="E829" t="str">
        <f t="shared" si="87"/>
        <v>https://satepsanone.nesdis.noaa.gov/pub/FIRE/web/HMS/Smoke_Polygons/KML/2023/04/hms_smoke20230406.kml</v>
      </c>
      <c r="F829" t="str">
        <f t="shared" si="90"/>
        <v>https://satepsanone.nesdis.noaa.gov/pub/FIRE/web/HMS/Smoke_Polygons/KML/2023/04/hms_smoke20230406.kml</v>
      </c>
      <c r="G829" s="29" t="str">
        <f t="shared" si="88"/>
        <v>Data</v>
      </c>
      <c r="H829" s="30" t="s">
        <v>38</v>
      </c>
      <c r="I829" s="31"/>
      <c r="J829" s="31" t="s">
        <v>38</v>
      </c>
      <c r="K829" s="31" t="s">
        <v>38</v>
      </c>
      <c r="L829" s="31" t="s">
        <v>38</v>
      </c>
      <c r="M829" s="31" t="s">
        <v>38</v>
      </c>
    </row>
    <row r="830" spans="1:13" x14ac:dyDescent="0.25">
      <c r="A830" s="28">
        <f t="shared" si="89"/>
        <v>45023</v>
      </c>
      <c r="B830">
        <f t="shared" si="84"/>
        <v>2023</v>
      </c>
      <c r="C830" t="str">
        <f t="shared" si="85"/>
        <v>04</v>
      </c>
      <c r="D830" t="str">
        <f t="shared" si="86"/>
        <v>07</v>
      </c>
      <c r="E830" t="str">
        <f t="shared" si="87"/>
        <v>https://satepsanone.nesdis.noaa.gov/pub/FIRE/web/HMS/Smoke_Polygons/KML/2023/04/hms_smoke20230407.kml</v>
      </c>
      <c r="F830" t="str">
        <f t="shared" si="90"/>
        <v>https://satepsanone.nesdis.noaa.gov/pub/FIRE/web/HMS/Smoke_Polygons/KML/2023/04/hms_smoke20230407.kml</v>
      </c>
      <c r="G830" s="29" t="str">
        <f t="shared" si="88"/>
        <v>Data</v>
      </c>
      <c r="H830" s="30" t="s">
        <v>38</v>
      </c>
      <c r="I830" s="31"/>
      <c r="J830" s="31" t="s">
        <v>38</v>
      </c>
      <c r="K830" s="31" t="s">
        <v>38</v>
      </c>
      <c r="L830" s="31" t="s">
        <v>38</v>
      </c>
      <c r="M830" s="31" t="s">
        <v>38</v>
      </c>
    </row>
    <row r="831" spans="1:13" x14ac:dyDescent="0.25">
      <c r="A831" s="28">
        <f t="shared" si="89"/>
        <v>45024</v>
      </c>
      <c r="B831">
        <f t="shared" si="84"/>
        <v>2023</v>
      </c>
      <c r="C831" t="str">
        <f t="shared" si="85"/>
        <v>04</v>
      </c>
      <c r="D831" t="str">
        <f t="shared" si="86"/>
        <v>08</v>
      </c>
      <c r="E831" t="str">
        <f t="shared" si="87"/>
        <v>https://satepsanone.nesdis.noaa.gov/pub/FIRE/web/HMS/Smoke_Polygons/KML/2023/04/hms_smoke20230408.kml</v>
      </c>
      <c r="F831" t="str">
        <f t="shared" si="90"/>
        <v>https://satepsanone.nesdis.noaa.gov/pub/FIRE/web/HMS/Smoke_Polygons/KML/2023/04/hms_smoke20230408.kml</v>
      </c>
      <c r="G831" s="29" t="str">
        <f t="shared" si="88"/>
        <v>Data</v>
      </c>
      <c r="H831" s="30" t="s">
        <v>38</v>
      </c>
      <c r="I831" s="31"/>
      <c r="J831" s="31" t="s">
        <v>38</v>
      </c>
      <c r="K831" s="31" t="s">
        <v>38</v>
      </c>
      <c r="L831" s="31" t="s">
        <v>38</v>
      </c>
      <c r="M831" s="31" t="s">
        <v>38</v>
      </c>
    </row>
    <row r="832" spans="1:13" x14ac:dyDescent="0.25">
      <c r="A832" s="28">
        <f t="shared" si="89"/>
        <v>45025</v>
      </c>
      <c r="B832">
        <f t="shared" si="84"/>
        <v>2023</v>
      </c>
      <c r="C832" t="str">
        <f t="shared" si="85"/>
        <v>04</v>
      </c>
      <c r="D832" t="str">
        <f t="shared" si="86"/>
        <v>09</v>
      </c>
      <c r="E832" t="str">
        <f t="shared" si="87"/>
        <v>https://satepsanone.nesdis.noaa.gov/pub/FIRE/web/HMS/Smoke_Polygons/KML/2023/04/hms_smoke20230409.kml</v>
      </c>
      <c r="F832" t="str">
        <f t="shared" si="90"/>
        <v>https://satepsanone.nesdis.noaa.gov/pub/FIRE/web/HMS/Smoke_Polygons/KML/2023/04/hms_smoke20230409.kml</v>
      </c>
      <c r="G832" s="29" t="str">
        <f t="shared" si="88"/>
        <v>Data</v>
      </c>
      <c r="H832" s="30" t="s">
        <v>38</v>
      </c>
      <c r="I832" s="31"/>
      <c r="J832" s="31" t="s">
        <v>38</v>
      </c>
      <c r="K832" s="31" t="s">
        <v>38</v>
      </c>
      <c r="L832" s="31" t="s">
        <v>38</v>
      </c>
      <c r="M832" s="31" t="s">
        <v>38</v>
      </c>
    </row>
    <row r="833" spans="1:13" x14ac:dyDescent="0.25">
      <c r="A833" s="28">
        <f t="shared" si="89"/>
        <v>45026</v>
      </c>
      <c r="B833">
        <f t="shared" si="84"/>
        <v>2023</v>
      </c>
      <c r="C833" t="str">
        <f t="shared" si="85"/>
        <v>04</v>
      </c>
      <c r="D833">
        <f t="shared" si="86"/>
        <v>10</v>
      </c>
      <c r="E833" t="str">
        <f t="shared" si="87"/>
        <v>https://satepsanone.nesdis.noaa.gov/pub/FIRE/web/HMS/Smoke_Polygons/KML/2023/04/hms_smoke20230410.kml</v>
      </c>
      <c r="F833" t="str">
        <f t="shared" si="90"/>
        <v>https://satepsanone.nesdis.noaa.gov/pub/FIRE/web/HMS/Smoke_Polygons/KML/2023/04/hms_smoke20230410.kml</v>
      </c>
      <c r="G833" s="29" t="str">
        <f t="shared" si="88"/>
        <v>Data</v>
      </c>
      <c r="H833" s="30" t="s">
        <v>38</v>
      </c>
      <c r="I833" s="31"/>
      <c r="J833" s="31" t="s">
        <v>38</v>
      </c>
      <c r="K833" s="31" t="s">
        <v>38</v>
      </c>
      <c r="L833" s="31" t="s">
        <v>38</v>
      </c>
      <c r="M833" s="31" t="s">
        <v>38</v>
      </c>
    </row>
    <row r="834" spans="1:13" x14ac:dyDescent="0.25">
      <c r="A834" s="28">
        <f t="shared" si="89"/>
        <v>45027</v>
      </c>
      <c r="B834">
        <f t="shared" si="84"/>
        <v>2023</v>
      </c>
      <c r="C834" t="str">
        <f t="shared" si="85"/>
        <v>04</v>
      </c>
      <c r="D834">
        <f t="shared" si="86"/>
        <v>11</v>
      </c>
      <c r="E834" t="str">
        <f t="shared" si="87"/>
        <v>https://satepsanone.nesdis.noaa.gov/pub/FIRE/web/HMS/Smoke_Polygons/KML/2023/04/hms_smoke20230411.kml</v>
      </c>
      <c r="F834" t="str">
        <f t="shared" si="90"/>
        <v>https://satepsanone.nesdis.noaa.gov/pub/FIRE/web/HMS/Smoke_Polygons/KML/2023/04/hms_smoke20230411.kml</v>
      </c>
      <c r="G834" s="29" t="str">
        <f t="shared" si="88"/>
        <v>Data</v>
      </c>
      <c r="H834" s="30" t="s">
        <v>38</v>
      </c>
      <c r="I834" s="31"/>
      <c r="J834" s="31" t="s">
        <v>38</v>
      </c>
      <c r="K834" s="31" t="s">
        <v>38</v>
      </c>
      <c r="L834" s="31" t="s">
        <v>38</v>
      </c>
      <c r="M834" s="31" t="s">
        <v>38</v>
      </c>
    </row>
    <row r="835" spans="1:13" x14ac:dyDescent="0.25">
      <c r="A835" s="28">
        <f t="shared" si="89"/>
        <v>45028</v>
      </c>
      <c r="B835">
        <f t="shared" si="84"/>
        <v>2023</v>
      </c>
      <c r="C835" t="str">
        <f t="shared" si="85"/>
        <v>04</v>
      </c>
      <c r="D835">
        <f t="shared" si="86"/>
        <v>12</v>
      </c>
      <c r="E835" t="str">
        <f t="shared" si="87"/>
        <v>https://satepsanone.nesdis.noaa.gov/pub/FIRE/web/HMS/Smoke_Polygons/KML/2023/04/hms_smoke20230412.kml</v>
      </c>
      <c r="F835" t="str">
        <f t="shared" si="90"/>
        <v>https://satepsanone.nesdis.noaa.gov/pub/FIRE/web/HMS/Smoke_Polygons/KML/2023/04/hms_smoke20230412.kml</v>
      </c>
      <c r="G835" s="29" t="str">
        <f t="shared" si="88"/>
        <v>Data</v>
      </c>
      <c r="H835" s="30" t="s">
        <v>38</v>
      </c>
      <c r="I835" s="31"/>
      <c r="J835" s="31" t="s">
        <v>38</v>
      </c>
      <c r="K835" s="31" t="s">
        <v>38</v>
      </c>
      <c r="L835" s="31" t="s">
        <v>38</v>
      </c>
      <c r="M835" s="31" t="s">
        <v>38</v>
      </c>
    </row>
    <row r="836" spans="1:13" x14ac:dyDescent="0.25">
      <c r="A836" s="28">
        <f t="shared" si="89"/>
        <v>45029</v>
      </c>
      <c r="B836">
        <f t="shared" ref="B836:B899" si="91">YEAR(A836)</f>
        <v>2023</v>
      </c>
      <c r="C836" t="str">
        <f t="shared" ref="C836:C899" si="92">IF(MONTH(A836)&lt;10,"0"&amp;MONTH(A836),MONTH(A836))</f>
        <v>04</v>
      </c>
      <c r="D836">
        <f t="shared" ref="D836:D899" si="93">IF(DAY(A836)&lt;10,"0"&amp;DAY(A836),DAY(A836))</f>
        <v>13</v>
      </c>
      <c r="E836" t="str">
        <f t="shared" ref="E836:E899" si="94">"https://satepsanone.nesdis.noaa.gov/pub/FIRE/web/HMS/Smoke_Polygons/KML/"&amp;B836&amp;"/"&amp;C836&amp;"/"&amp;"hms_smoke"&amp;B836&amp;C836&amp;D836&amp;".kml"</f>
        <v>https://satepsanone.nesdis.noaa.gov/pub/FIRE/web/HMS/Smoke_Polygons/KML/2023/04/hms_smoke20230413.kml</v>
      </c>
      <c r="F836" t="str">
        <f t="shared" si="90"/>
        <v>https://satepsanone.nesdis.noaa.gov/pub/FIRE/web/HMS/Smoke_Polygons/KML/2023/04/hms_smoke20230413.kml</v>
      </c>
      <c r="G836" s="29" t="str">
        <f t="shared" ref="G836:G899" si="95">HYPERLINK(F836,"Data")</f>
        <v>Data</v>
      </c>
      <c r="H836" s="30" t="s">
        <v>38</v>
      </c>
      <c r="I836" s="31"/>
      <c r="J836" s="31" t="s">
        <v>38</v>
      </c>
      <c r="K836" s="31" t="s">
        <v>38</v>
      </c>
      <c r="L836" s="31" t="s">
        <v>38</v>
      </c>
      <c r="M836" s="31" t="s">
        <v>38</v>
      </c>
    </row>
    <row r="837" spans="1:13" x14ac:dyDescent="0.25">
      <c r="A837" s="28">
        <f t="shared" ref="A837:A900" si="96">A836+1</f>
        <v>45030</v>
      </c>
      <c r="B837">
        <f t="shared" si="91"/>
        <v>2023</v>
      </c>
      <c r="C837" t="str">
        <f t="shared" si="92"/>
        <v>04</v>
      </c>
      <c r="D837">
        <f t="shared" si="93"/>
        <v>14</v>
      </c>
      <c r="E837" t="str">
        <f t="shared" si="94"/>
        <v>https://satepsanone.nesdis.noaa.gov/pub/FIRE/web/HMS/Smoke_Polygons/KML/2023/04/hms_smoke20230414.kml</v>
      </c>
      <c r="F837" t="str">
        <f t="shared" ref="F837:F900" si="97">E837</f>
        <v>https://satepsanone.nesdis.noaa.gov/pub/FIRE/web/HMS/Smoke_Polygons/KML/2023/04/hms_smoke20230414.kml</v>
      </c>
      <c r="G837" s="29" t="str">
        <f t="shared" si="95"/>
        <v>Data</v>
      </c>
      <c r="H837" s="30" t="s">
        <v>38</v>
      </c>
      <c r="I837" s="31"/>
      <c r="J837" s="31" t="s">
        <v>38</v>
      </c>
      <c r="K837" s="31" t="s">
        <v>38</v>
      </c>
      <c r="L837" s="31" t="s">
        <v>38</v>
      </c>
      <c r="M837" s="31" t="s">
        <v>38</v>
      </c>
    </row>
    <row r="838" spans="1:13" x14ac:dyDescent="0.25">
      <c r="A838" s="28">
        <f t="shared" si="96"/>
        <v>45031</v>
      </c>
      <c r="B838">
        <f t="shared" si="91"/>
        <v>2023</v>
      </c>
      <c r="C838" t="str">
        <f t="shared" si="92"/>
        <v>04</v>
      </c>
      <c r="D838">
        <f t="shared" si="93"/>
        <v>15</v>
      </c>
      <c r="E838" t="str">
        <f t="shared" si="94"/>
        <v>https://satepsanone.nesdis.noaa.gov/pub/FIRE/web/HMS/Smoke_Polygons/KML/2023/04/hms_smoke20230415.kml</v>
      </c>
      <c r="F838" t="str">
        <f t="shared" si="97"/>
        <v>https://satepsanone.nesdis.noaa.gov/pub/FIRE/web/HMS/Smoke_Polygons/KML/2023/04/hms_smoke20230415.kml</v>
      </c>
      <c r="G838" s="29" t="str">
        <f t="shared" si="95"/>
        <v>Data</v>
      </c>
      <c r="H838" s="30" t="s">
        <v>38</v>
      </c>
      <c r="I838" s="31"/>
      <c r="J838" s="31" t="s">
        <v>38</v>
      </c>
      <c r="K838" s="31" t="s">
        <v>37</v>
      </c>
      <c r="L838" s="31" t="s">
        <v>38</v>
      </c>
      <c r="M838" s="31" t="s">
        <v>37</v>
      </c>
    </row>
    <row r="839" spans="1:13" x14ac:dyDescent="0.25">
      <c r="A839" s="28">
        <f t="shared" si="96"/>
        <v>45032</v>
      </c>
      <c r="B839">
        <f t="shared" si="91"/>
        <v>2023</v>
      </c>
      <c r="C839" t="str">
        <f t="shared" si="92"/>
        <v>04</v>
      </c>
      <c r="D839">
        <f t="shared" si="93"/>
        <v>16</v>
      </c>
      <c r="E839" t="str">
        <f t="shared" si="94"/>
        <v>https://satepsanone.nesdis.noaa.gov/pub/FIRE/web/HMS/Smoke_Polygons/KML/2023/04/hms_smoke20230416.kml</v>
      </c>
      <c r="F839" t="str">
        <f t="shared" si="97"/>
        <v>https://satepsanone.nesdis.noaa.gov/pub/FIRE/web/HMS/Smoke_Polygons/KML/2023/04/hms_smoke20230416.kml</v>
      </c>
      <c r="G839" s="29" t="str">
        <f t="shared" si="95"/>
        <v>Data</v>
      </c>
      <c r="H839" s="30" t="s">
        <v>37</v>
      </c>
      <c r="I839" s="31"/>
    </row>
    <row r="840" spans="1:13" x14ac:dyDescent="0.25">
      <c r="A840" s="28">
        <f t="shared" si="96"/>
        <v>45033</v>
      </c>
      <c r="B840">
        <f t="shared" si="91"/>
        <v>2023</v>
      </c>
      <c r="C840" t="str">
        <f t="shared" si="92"/>
        <v>04</v>
      </c>
      <c r="D840">
        <f t="shared" si="93"/>
        <v>17</v>
      </c>
      <c r="E840" t="str">
        <f t="shared" si="94"/>
        <v>https://satepsanone.nesdis.noaa.gov/pub/FIRE/web/HMS/Smoke_Polygons/KML/2023/04/hms_smoke20230417.kml</v>
      </c>
      <c r="F840" t="str">
        <f t="shared" si="97"/>
        <v>https://satepsanone.nesdis.noaa.gov/pub/FIRE/web/HMS/Smoke_Polygons/KML/2023/04/hms_smoke20230417.kml</v>
      </c>
      <c r="G840" s="29" t="str">
        <f t="shared" si="95"/>
        <v>Data</v>
      </c>
      <c r="H840" s="30" t="s">
        <v>38</v>
      </c>
      <c r="I840" s="31"/>
      <c r="J840" s="31" t="s">
        <v>37</v>
      </c>
      <c r="K840" s="31" t="s">
        <v>37</v>
      </c>
      <c r="L840" s="31" t="s">
        <v>37</v>
      </c>
      <c r="M840" s="31" t="s">
        <v>37</v>
      </c>
    </row>
    <row r="841" spans="1:13" x14ac:dyDescent="0.25">
      <c r="A841" s="28">
        <f t="shared" si="96"/>
        <v>45034</v>
      </c>
      <c r="B841">
        <f t="shared" si="91"/>
        <v>2023</v>
      </c>
      <c r="C841" t="str">
        <f t="shared" si="92"/>
        <v>04</v>
      </c>
      <c r="D841">
        <f t="shared" si="93"/>
        <v>18</v>
      </c>
      <c r="E841" t="str">
        <f t="shared" si="94"/>
        <v>https://satepsanone.nesdis.noaa.gov/pub/FIRE/web/HMS/Smoke_Polygons/KML/2023/04/hms_smoke20230418.kml</v>
      </c>
      <c r="F841" t="str">
        <f t="shared" si="97"/>
        <v>https://satepsanone.nesdis.noaa.gov/pub/FIRE/web/HMS/Smoke_Polygons/KML/2023/04/hms_smoke20230418.kml</v>
      </c>
      <c r="G841" s="29" t="str">
        <f t="shared" si="95"/>
        <v>Data</v>
      </c>
      <c r="H841" s="30" t="s">
        <v>38</v>
      </c>
      <c r="I841" s="31"/>
      <c r="J841" s="31" t="s">
        <v>38</v>
      </c>
      <c r="K841" s="31" t="s">
        <v>38</v>
      </c>
      <c r="L841" s="31" t="s">
        <v>38</v>
      </c>
      <c r="M841" s="31" t="s">
        <v>38</v>
      </c>
    </row>
    <row r="842" spans="1:13" x14ac:dyDescent="0.25">
      <c r="A842" s="28">
        <f t="shared" si="96"/>
        <v>45035</v>
      </c>
      <c r="B842">
        <f t="shared" si="91"/>
        <v>2023</v>
      </c>
      <c r="C842" t="str">
        <f t="shared" si="92"/>
        <v>04</v>
      </c>
      <c r="D842">
        <f t="shared" si="93"/>
        <v>19</v>
      </c>
      <c r="E842" t="str">
        <f t="shared" si="94"/>
        <v>https://satepsanone.nesdis.noaa.gov/pub/FIRE/web/HMS/Smoke_Polygons/KML/2023/04/hms_smoke20230419.kml</v>
      </c>
      <c r="F842" t="str">
        <f t="shared" si="97"/>
        <v>https://satepsanone.nesdis.noaa.gov/pub/FIRE/web/HMS/Smoke_Polygons/KML/2023/04/hms_smoke20230419.kml</v>
      </c>
      <c r="G842" s="29" t="str">
        <f t="shared" si="95"/>
        <v>Data</v>
      </c>
      <c r="H842" s="30" t="s">
        <v>37</v>
      </c>
      <c r="I842" s="31"/>
    </row>
    <row r="843" spans="1:13" x14ac:dyDescent="0.25">
      <c r="A843" s="28">
        <f t="shared" si="96"/>
        <v>45036</v>
      </c>
      <c r="B843">
        <f t="shared" si="91"/>
        <v>2023</v>
      </c>
      <c r="C843" t="str">
        <f t="shared" si="92"/>
        <v>04</v>
      </c>
      <c r="D843">
        <f t="shared" si="93"/>
        <v>20</v>
      </c>
      <c r="E843" t="str">
        <f t="shared" si="94"/>
        <v>https://satepsanone.nesdis.noaa.gov/pub/FIRE/web/HMS/Smoke_Polygons/KML/2023/04/hms_smoke20230420.kml</v>
      </c>
      <c r="F843" t="str">
        <f t="shared" si="97"/>
        <v>https://satepsanone.nesdis.noaa.gov/pub/FIRE/web/HMS/Smoke_Polygons/KML/2023/04/hms_smoke20230420.kml</v>
      </c>
      <c r="G843" s="29" t="str">
        <f t="shared" si="95"/>
        <v>Data</v>
      </c>
      <c r="H843" s="30" t="s">
        <v>37</v>
      </c>
      <c r="I843" s="31"/>
    </row>
    <row r="844" spans="1:13" x14ac:dyDescent="0.25">
      <c r="A844" s="28">
        <f t="shared" si="96"/>
        <v>45037</v>
      </c>
      <c r="B844">
        <f t="shared" si="91"/>
        <v>2023</v>
      </c>
      <c r="C844" t="str">
        <f t="shared" si="92"/>
        <v>04</v>
      </c>
      <c r="D844">
        <f t="shared" si="93"/>
        <v>21</v>
      </c>
      <c r="E844" t="str">
        <f t="shared" si="94"/>
        <v>https://satepsanone.nesdis.noaa.gov/pub/FIRE/web/HMS/Smoke_Polygons/KML/2023/04/hms_smoke20230421.kml</v>
      </c>
      <c r="F844" t="str">
        <f t="shared" si="97"/>
        <v>https://satepsanone.nesdis.noaa.gov/pub/FIRE/web/HMS/Smoke_Polygons/KML/2023/04/hms_smoke20230421.kml</v>
      </c>
      <c r="G844" s="29" t="str">
        <f t="shared" si="95"/>
        <v>Data</v>
      </c>
      <c r="H844" s="30" t="s">
        <v>37</v>
      </c>
      <c r="I844" s="31"/>
    </row>
    <row r="845" spans="1:13" x14ac:dyDescent="0.25">
      <c r="A845" s="28">
        <f t="shared" si="96"/>
        <v>45038</v>
      </c>
      <c r="B845">
        <f t="shared" si="91"/>
        <v>2023</v>
      </c>
      <c r="C845" t="str">
        <f t="shared" si="92"/>
        <v>04</v>
      </c>
      <c r="D845">
        <f t="shared" si="93"/>
        <v>22</v>
      </c>
      <c r="E845" t="str">
        <f t="shared" si="94"/>
        <v>https://satepsanone.nesdis.noaa.gov/pub/FIRE/web/HMS/Smoke_Polygons/KML/2023/04/hms_smoke20230422.kml</v>
      </c>
      <c r="F845" t="str">
        <f t="shared" si="97"/>
        <v>https://satepsanone.nesdis.noaa.gov/pub/FIRE/web/HMS/Smoke_Polygons/KML/2023/04/hms_smoke20230422.kml</v>
      </c>
      <c r="G845" s="29" t="str">
        <f t="shared" si="95"/>
        <v>Data</v>
      </c>
      <c r="H845" s="30" t="s">
        <v>37</v>
      </c>
      <c r="I845" s="31"/>
    </row>
    <row r="846" spans="1:13" x14ac:dyDescent="0.25">
      <c r="A846" s="28">
        <f t="shared" si="96"/>
        <v>45039</v>
      </c>
      <c r="B846">
        <f t="shared" si="91"/>
        <v>2023</v>
      </c>
      <c r="C846" t="str">
        <f t="shared" si="92"/>
        <v>04</v>
      </c>
      <c r="D846">
        <f t="shared" si="93"/>
        <v>23</v>
      </c>
      <c r="E846" t="str">
        <f t="shared" si="94"/>
        <v>https://satepsanone.nesdis.noaa.gov/pub/FIRE/web/HMS/Smoke_Polygons/KML/2023/04/hms_smoke20230423.kml</v>
      </c>
      <c r="F846" t="str">
        <f t="shared" si="97"/>
        <v>https://satepsanone.nesdis.noaa.gov/pub/FIRE/web/HMS/Smoke_Polygons/KML/2023/04/hms_smoke20230423.kml</v>
      </c>
      <c r="G846" s="29" t="str">
        <f t="shared" si="95"/>
        <v>Data</v>
      </c>
      <c r="H846" s="30" t="s">
        <v>38</v>
      </c>
      <c r="I846" s="31"/>
      <c r="J846" s="31" t="s">
        <v>37</v>
      </c>
      <c r="K846" s="31" t="s">
        <v>37</v>
      </c>
      <c r="L846" s="31" t="s">
        <v>37</v>
      </c>
      <c r="M846" s="31" t="s">
        <v>37</v>
      </c>
    </row>
    <row r="847" spans="1:13" x14ac:dyDescent="0.25">
      <c r="A847" s="28">
        <f t="shared" si="96"/>
        <v>45040</v>
      </c>
      <c r="B847">
        <f t="shared" si="91"/>
        <v>2023</v>
      </c>
      <c r="C847" t="str">
        <f t="shared" si="92"/>
        <v>04</v>
      </c>
      <c r="D847">
        <f t="shared" si="93"/>
        <v>24</v>
      </c>
      <c r="E847" t="str">
        <f t="shared" si="94"/>
        <v>https://satepsanone.nesdis.noaa.gov/pub/FIRE/web/HMS/Smoke_Polygons/KML/2023/04/hms_smoke20230424.kml</v>
      </c>
      <c r="F847" t="str">
        <f t="shared" si="97"/>
        <v>https://satepsanone.nesdis.noaa.gov/pub/FIRE/web/HMS/Smoke_Polygons/KML/2023/04/hms_smoke20230424.kml</v>
      </c>
      <c r="G847" s="29" t="str">
        <f t="shared" si="95"/>
        <v>Data</v>
      </c>
      <c r="H847" s="30" t="s">
        <v>38</v>
      </c>
      <c r="I847" s="31"/>
      <c r="J847" s="31" t="s">
        <v>38</v>
      </c>
      <c r="K847" s="31" t="s">
        <v>38</v>
      </c>
      <c r="L847" s="31" t="s">
        <v>38</v>
      </c>
      <c r="M847" s="31" t="s">
        <v>38</v>
      </c>
    </row>
    <row r="848" spans="1:13" x14ac:dyDescent="0.25">
      <c r="A848" s="28">
        <f t="shared" si="96"/>
        <v>45041</v>
      </c>
      <c r="B848">
        <f t="shared" si="91"/>
        <v>2023</v>
      </c>
      <c r="C848" t="str">
        <f t="shared" si="92"/>
        <v>04</v>
      </c>
      <c r="D848">
        <f t="shared" si="93"/>
        <v>25</v>
      </c>
      <c r="E848" t="str">
        <f t="shared" si="94"/>
        <v>https://satepsanone.nesdis.noaa.gov/pub/FIRE/web/HMS/Smoke_Polygons/KML/2023/04/hms_smoke20230425.kml</v>
      </c>
      <c r="F848" t="str">
        <f t="shared" si="97"/>
        <v>https://satepsanone.nesdis.noaa.gov/pub/FIRE/web/HMS/Smoke_Polygons/KML/2023/04/hms_smoke20230425.kml</v>
      </c>
      <c r="G848" s="29" t="str">
        <f t="shared" si="95"/>
        <v>Data</v>
      </c>
      <c r="H848" s="30" t="s">
        <v>38</v>
      </c>
      <c r="I848" s="31"/>
      <c r="J848" s="31" t="s">
        <v>38</v>
      </c>
      <c r="K848" s="31" t="s">
        <v>38</v>
      </c>
      <c r="L848" s="31" t="s">
        <v>38</v>
      </c>
      <c r="M848" s="31" t="s">
        <v>37</v>
      </c>
    </row>
    <row r="849" spans="1:13" x14ac:dyDescent="0.25">
      <c r="A849" s="28">
        <f t="shared" si="96"/>
        <v>45042</v>
      </c>
      <c r="B849">
        <f t="shared" si="91"/>
        <v>2023</v>
      </c>
      <c r="C849" t="str">
        <f t="shared" si="92"/>
        <v>04</v>
      </c>
      <c r="D849">
        <f t="shared" si="93"/>
        <v>26</v>
      </c>
      <c r="E849" t="str">
        <f t="shared" si="94"/>
        <v>https://satepsanone.nesdis.noaa.gov/pub/FIRE/web/HMS/Smoke_Polygons/KML/2023/04/hms_smoke20230426.kml</v>
      </c>
      <c r="F849" t="str">
        <f t="shared" si="97"/>
        <v>https://satepsanone.nesdis.noaa.gov/pub/FIRE/web/HMS/Smoke_Polygons/KML/2023/04/hms_smoke20230426.kml</v>
      </c>
      <c r="G849" s="29" t="str">
        <f t="shared" si="95"/>
        <v>Data</v>
      </c>
      <c r="H849" s="30" t="s">
        <v>38</v>
      </c>
      <c r="I849" s="31"/>
      <c r="J849" s="31" t="s">
        <v>38</v>
      </c>
      <c r="K849" s="31" t="s">
        <v>37</v>
      </c>
      <c r="L849" s="31" t="s">
        <v>37</v>
      </c>
      <c r="M849" s="31" t="s">
        <v>37</v>
      </c>
    </row>
    <row r="850" spans="1:13" x14ac:dyDescent="0.25">
      <c r="A850" s="28">
        <f t="shared" si="96"/>
        <v>45043</v>
      </c>
      <c r="B850">
        <f t="shared" si="91"/>
        <v>2023</v>
      </c>
      <c r="C850" t="str">
        <f t="shared" si="92"/>
        <v>04</v>
      </c>
      <c r="D850">
        <f t="shared" si="93"/>
        <v>27</v>
      </c>
      <c r="E850" t="str">
        <f t="shared" si="94"/>
        <v>https://satepsanone.nesdis.noaa.gov/pub/FIRE/web/HMS/Smoke_Polygons/KML/2023/04/hms_smoke20230427.kml</v>
      </c>
      <c r="F850" t="str">
        <f t="shared" si="97"/>
        <v>https://satepsanone.nesdis.noaa.gov/pub/FIRE/web/HMS/Smoke_Polygons/KML/2023/04/hms_smoke20230427.kml</v>
      </c>
      <c r="G850" s="29" t="str">
        <f t="shared" si="95"/>
        <v>Data</v>
      </c>
      <c r="H850" s="30" t="s">
        <v>38</v>
      </c>
      <c r="I850" s="31"/>
      <c r="J850" s="31" t="s">
        <v>37</v>
      </c>
      <c r="K850" s="31" t="s">
        <v>37</v>
      </c>
      <c r="L850" s="31" t="s">
        <v>37</v>
      </c>
      <c r="M850" s="31" t="s">
        <v>37</v>
      </c>
    </row>
    <row r="851" spans="1:13" x14ac:dyDescent="0.25">
      <c r="A851" s="28">
        <f t="shared" si="96"/>
        <v>45044</v>
      </c>
      <c r="B851">
        <f t="shared" si="91"/>
        <v>2023</v>
      </c>
      <c r="C851" t="str">
        <f t="shared" si="92"/>
        <v>04</v>
      </c>
      <c r="D851">
        <f t="shared" si="93"/>
        <v>28</v>
      </c>
      <c r="E851" t="str">
        <f t="shared" si="94"/>
        <v>https://satepsanone.nesdis.noaa.gov/pub/FIRE/web/HMS/Smoke_Polygons/KML/2023/04/hms_smoke20230428.kml</v>
      </c>
      <c r="F851" t="str">
        <f t="shared" si="97"/>
        <v>https://satepsanone.nesdis.noaa.gov/pub/FIRE/web/HMS/Smoke_Polygons/KML/2023/04/hms_smoke20230428.kml</v>
      </c>
      <c r="G851" s="29" t="str">
        <f t="shared" si="95"/>
        <v>Data</v>
      </c>
      <c r="H851" s="30" t="s">
        <v>37</v>
      </c>
      <c r="I851" s="31"/>
    </row>
    <row r="852" spans="1:13" x14ac:dyDescent="0.25">
      <c r="A852" s="28">
        <f t="shared" si="96"/>
        <v>45045</v>
      </c>
      <c r="B852">
        <f t="shared" si="91"/>
        <v>2023</v>
      </c>
      <c r="C852" t="str">
        <f t="shared" si="92"/>
        <v>04</v>
      </c>
      <c r="D852">
        <f t="shared" si="93"/>
        <v>29</v>
      </c>
      <c r="E852" t="str">
        <f t="shared" si="94"/>
        <v>https://satepsanone.nesdis.noaa.gov/pub/FIRE/web/HMS/Smoke_Polygons/KML/2023/04/hms_smoke20230429.kml</v>
      </c>
      <c r="F852" t="str">
        <f t="shared" si="97"/>
        <v>https://satepsanone.nesdis.noaa.gov/pub/FIRE/web/HMS/Smoke_Polygons/KML/2023/04/hms_smoke20230429.kml</v>
      </c>
      <c r="G852" s="29" t="str">
        <f t="shared" si="95"/>
        <v>Data</v>
      </c>
      <c r="H852" s="30" t="s">
        <v>37</v>
      </c>
      <c r="I852" s="31"/>
    </row>
    <row r="853" spans="1:13" x14ac:dyDescent="0.25">
      <c r="A853" s="28">
        <f t="shared" si="96"/>
        <v>45046</v>
      </c>
      <c r="B853">
        <f t="shared" si="91"/>
        <v>2023</v>
      </c>
      <c r="C853" t="str">
        <f t="shared" si="92"/>
        <v>04</v>
      </c>
      <c r="D853">
        <f t="shared" si="93"/>
        <v>30</v>
      </c>
      <c r="E853" t="str">
        <f t="shared" si="94"/>
        <v>https://satepsanone.nesdis.noaa.gov/pub/FIRE/web/HMS/Smoke_Polygons/KML/2023/04/hms_smoke20230430.kml</v>
      </c>
      <c r="F853" t="str">
        <f t="shared" si="97"/>
        <v>https://satepsanone.nesdis.noaa.gov/pub/FIRE/web/HMS/Smoke_Polygons/KML/2023/04/hms_smoke20230430.kml</v>
      </c>
      <c r="G853" s="29" t="str">
        <f t="shared" si="95"/>
        <v>Data</v>
      </c>
      <c r="H853" s="30" t="s">
        <v>37</v>
      </c>
      <c r="I853" s="31"/>
    </row>
    <row r="854" spans="1:13" x14ac:dyDescent="0.25">
      <c r="A854" s="28">
        <f t="shared" si="96"/>
        <v>45047</v>
      </c>
      <c r="B854">
        <f t="shared" si="91"/>
        <v>2023</v>
      </c>
      <c r="C854" t="str">
        <f t="shared" si="92"/>
        <v>05</v>
      </c>
      <c r="D854" t="str">
        <f t="shared" si="93"/>
        <v>01</v>
      </c>
      <c r="E854" t="str">
        <f t="shared" si="94"/>
        <v>https://satepsanone.nesdis.noaa.gov/pub/FIRE/web/HMS/Smoke_Polygons/KML/2023/05/hms_smoke20230501.kml</v>
      </c>
      <c r="F854" t="str">
        <f t="shared" si="97"/>
        <v>https://satepsanone.nesdis.noaa.gov/pub/FIRE/web/HMS/Smoke_Polygons/KML/2023/05/hms_smoke20230501.kml</v>
      </c>
      <c r="G854" s="29" t="str">
        <f t="shared" si="95"/>
        <v>Data</v>
      </c>
      <c r="H854" s="30" t="s">
        <v>37</v>
      </c>
      <c r="I854" s="31"/>
    </row>
    <row r="855" spans="1:13" x14ac:dyDescent="0.25">
      <c r="A855" s="28">
        <f t="shared" si="96"/>
        <v>45048</v>
      </c>
      <c r="B855">
        <f t="shared" si="91"/>
        <v>2023</v>
      </c>
      <c r="C855" t="str">
        <f t="shared" si="92"/>
        <v>05</v>
      </c>
      <c r="D855" t="str">
        <f t="shared" si="93"/>
        <v>02</v>
      </c>
      <c r="E855" t="str">
        <f t="shared" si="94"/>
        <v>https://satepsanone.nesdis.noaa.gov/pub/FIRE/web/HMS/Smoke_Polygons/KML/2023/05/hms_smoke20230502.kml</v>
      </c>
      <c r="F855" t="str">
        <f t="shared" si="97"/>
        <v>https://satepsanone.nesdis.noaa.gov/pub/FIRE/web/HMS/Smoke_Polygons/KML/2023/05/hms_smoke20230502.kml</v>
      </c>
      <c r="G855" s="29" t="str">
        <f t="shared" si="95"/>
        <v>Data</v>
      </c>
      <c r="H855" s="30" t="s">
        <v>38</v>
      </c>
      <c r="I855" s="31"/>
      <c r="J855" s="31" t="s">
        <v>37</v>
      </c>
      <c r="K855" s="31" t="s">
        <v>38</v>
      </c>
      <c r="L855" s="31" t="s">
        <v>37</v>
      </c>
      <c r="M855" s="31" t="s">
        <v>38</v>
      </c>
    </row>
    <row r="856" spans="1:13" x14ac:dyDescent="0.25">
      <c r="A856" s="28">
        <f t="shared" si="96"/>
        <v>45049</v>
      </c>
      <c r="B856">
        <f t="shared" si="91"/>
        <v>2023</v>
      </c>
      <c r="C856" t="str">
        <f t="shared" si="92"/>
        <v>05</v>
      </c>
      <c r="D856" t="str">
        <f t="shared" si="93"/>
        <v>03</v>
      </c>
      <c r="E856" t="str">
        <f t="shared" si="94"/>
        <v>https://satepsanone.nesdis.noaa.gov/pub/FIRE/web/HMS/Smoke_Polygons/KML/2023/05/hms_smoke20230503.kml</v>
      </c>
      <c r="F856" t="str">
        <f t="shared" si="97"/>
        <v>https://satepsanone.nesdis.noaa.gov/pub/FIRE/web/HMS/Smoke_Polygons/KML/2023/05/hms_smoke20230503.kml</v>
      </c>
      <c r="G856" s="29" t="str">
        <f t="shared" si="95"/>
        <v>Data</v>
      </c>
      <c r="H856" s="30" t="s">
        <v>38</v>
      </c>
      <c r="I856" s="31"/>
      <c r="J856" s="31" t="s">
        <v>38</v>
      </c>
      <c r="K856" s="31" t="s">
        <v>38</v>
      </c>
      <c r="L856" s="31" t="s">
        <v>38</v>
      </c>
      <c r="M856" s="31" t="s">
        <v>38</v>
      </c>
    </row>
    <row r="857" spans="1:13" x14ac:dyDescent="0.25">
      <c r="A857" s="28">
        <f t="shared" si="96"/>
        <v>45050</v>
      </c>
      <c r="B857">
        <f t="shared" si="91"/>
        <v>2023</v>
      </c>
      <c r="C857" t="str">
        <f t="shared" si="92"/>
        <v>05</v>
      </c>
      <c r="D857" t="str">
        <f t="shared" si="93"/>
        <v>04</v>
      </c>
      <c r="E857" t="str">
        <f t="shared" si="94"/>
        <v>https://satepsanone.nesdis.noaa.gov/pub/FIRE/web/HMS/Smoke_Polygons/KML/2023/05/hms_smoke20230504.kml</v>
      </c>
      <c r="F857" t="str">
        <f t="shared" si="97"/>
        <v>https://satepsanone.nesdis.noaa.gov/pub/FIRE/web/HMS/Smoke_Polygons/KML/2023/05/hms_smoke20230504.kml</v>
      </c>
      <c r="G857" s="29" t="str">
        <f t="shared" si="95"/>
        <v>Data</v>
      </c>
      <c r="H857" s="30" t="s">
        <v>38</v>
      </c>
      <c r="I857" s="31"/>
      <c r="J857" s="31" t="s">
        <v>38</v>
      </c>
      <c r="K857" s="31" t="s">
        <v>38</v>
      </c>
      <c r="L857" s="31" t="s">
        <v>38</v>
      </c>
      <c r="M857" s="31" t="s">
        <v>38</v>
      </c>
    </row>
    <row r="858" spans="1:13" x14ac:dyDescent="0.25">
      <c r="A858" s="28">
        <f t="shared" si="96"/>
        <v>45051</v>
      </c>
      <c r="B858">
        <f t="shared" si="91"/>
        <v>2023</v>
      </c>
      <c r="C858" t="str">
        <f t="shared" si="92"/>
        <v>05</v>
      </c>
      <c r="D858" t="str">
        <f t="shared" si="93"/>
        <v>05</v>
      </c>
      <c r="E858" t="str">
        <f t="shared" si="94"/>
        <v>https://satepsanone.nesdis.noaa.gov/pub/FIRE/web/HMS/Smoke_Polygons/KML/2023/05/hms_smoke20230505.kml</v>
      </c>
      <c r="F858" t="str">
        <f t="shared" si="97"/>
        <v>https://satepsanone.nesdis.noaa.gov/pub/FIRE/web/HMS/Smoke_Polygons/KML/2023/05/hms_smoke20230505.kml</v>
      </c>
      <c r="G858" s="29" t="str">
        <f t="shared" si="95"/>
        <v>Data</v>
      </c>
      <c r="H858" s="30" t="s">
        <v>38</v>
      </c>
      <c r="I858" s="31"/>
      <c r="J858" s="31" t="s">
        <v>38</v>
      </c>
      <c r="K858" s="31" t="s">
        <v>38</v>
      </c>
      <c r="L858" s="31" t="s">
        <v>38</v>
      </c>
      <c r="M858" s="31" t="s">
        <v>38</v>
      </c>
    </row>
    <row r="859" spans="1:13" x14ac:dyDescent="0.25">
      <c r="A859" s="28">
        <f t="shared" si="96"/>
        <v>45052</v>
      </c>
      <c r="B859">
        <f t="shared" si="91"/>
        <v>2023</v>
      </c>
      <c r="C859" t="str">
        <f t="shared" si="92"/>
        <v>05</v>
      </c>
      <c r="D859" t="str">
        <f t="shared" si="93"/>
        <v>06</v>
      </c>
      <c r="E859" t="str">
        <f t="shared" si="94"/>
        <v>https://satepsanone.nesdis.noaa.gov/pub/FIRE/web/HMS/Smoke_Polygons/KML/2023/05/hms_smoke20230506.kml</v>
      </c>
      <c r="F859" t="str">
        <f t="shared" si="97"/>
        <v>https://satepsanone.nesdis.noaa.gov/pub/FIRE/web/HMS/Smoke_Polygons/KML/2023/05/hms_smoke20230506.kml</v>
      </c>
      <c r="G859" s="29" t="str">
        <f t="shared" si="95"/>
        <v>Data</v>
      </c>
      <c r="H859" s="30" t="s">
        <v>38</v>
      </c>
      <c r="I859" s="31"/>
      <c r="J859" s="31" t="s">
        <v>38</v>
      </c>
      <c r="K859" s="31" t="s">
        <v>38</v>
      </c>
      <c r="L859" s="31" t="s">
        <v>38</v>
      </c>
      <c r="M859" s="31" t="s">
        <v>38</v>
      </c>
    </row>
    <row r="860" spans="1:13" x14ac:dyDescent="0.25">
      <c r="A860" s="28">
        <f t="shared" si="96"/>
        <v>45053</v>
      </c>
      <c r="B860">
        <f t="shared" si="91"/>
        <v>2023</v>
      </c>
      <c r="C860" t="str">
        <f t="shared" si="92"/>
        <v>05</v>
      </c>
      <c r="D860" t="str">
        <f t="shared" si="93"/>
        <v>07</v>
      </c>
      <c r="E860" t="str">
        <f t="shared" si="94"/>
        <v>https://satepsanone.nesdis.noaa.gov/pub/FIRE/web/HMS/Smoke_Polygons/KML/2023/05/hms_smoke20230507.kml</v>
      </c>
      <c r="F860" t="str">
        <f t="shared" si="97"/>
        <v>https://satepsanone.nesdis.noaa.gov/pub/FIRE/web/HMS/Smoke_Polygons/KML/2023/05/hms_smoke20230507.kml</v>
      </c>
      <c r="G860" s="29" t="str">
        <f t="shared" si="95"/>
        <v>Data</v>
      </c>
      <c r="H860" s="30" t="s">
        <v>38</v>
      </c>
      <c r="I860" s="31"/>
      <c r="J860" s="31" t="s">
        <v>38</v>
      </c>
      <c r="K860" s="31" t="s">
        <v>38</v>
      </c>
      <c r="L860" s="31" t="s">
        <v>38</v>
      </c>
      <c r="M860" s="31" t="s">
        <v>38</v>
      </c>
    </row>
    <row r="861" spans="1:13" x14ac:dyDescent="0.25">
      <c r="A861" s="28">
        <f t="shared" si="96"/>
        <v>45054</v>
      </c>
      <c r="B861">
        <f t="shared" si="91"/>
        <v>2023</v>
      </c>
      <c r="C861" t="str">
        <f t="shared" si="92"/>
        <v>05</v>
      </c>
      <c r="D861" t="str">
        <f t="shared" si="93"/>
        <v>08</v>
      </c>
      <c r="E861" t="str">
        <f t="shared" si="94"/>
        <v>https://satepsanone.nesdis.noaa.gov/pub/FIRE/web/HMS/Smoke_Polygons/KML/2023/05/hms_smoke20230508.kml</v>
      </c>
      <c r="F861" t="str">
        <f t="shared" si="97"/>
        <v>https://satepsanone.nesdis.noaa.gov/pub/FIRE/web/HMS/Smoke_Polygons/KML/2023/05/hms_smoke20230508.kml</v>
      </c>
      <c r="G861" s="29" t="str">
        <f t="shared" si="95"/>
        <v>Data</v>
      </c>
      <c r="H861" s="30" t="s">
        <v>38</v>
      </c>
      <c r="I861" s="31"/>
      <c r="J861" s="31" t="s">
        <v>38</v>
      </c>
      <c r="K861" s="31" t="s">
        <v>38</v>
      </c>
      <c r="L861" s="31" t="s">
        <v>38</v>
      </c>
      <c r="M861" s="31" t="s">
        <v>38</v>
      </c>
    </row>
    <row r="862" spans="1:13" x14ac:dyDescent="0.25">
      <c r="A862" s="28">
        <f t="shared" si="96"/>
        <v>45055</v>
      </c>
      <c r="B862">
        <f t="shared" si="91"/>
        <v>2023</v>
      </c>
      <c r="C862" t="str">
        <f t="shared" si="92"/>
        <v>05</v>
      </c>
      <c r="D862" t="str">
        <f t="shared" si="93"/>
        <v>09</v>
      </c>
      <c r="E862" t="str">
        <f t="shared" si="94"/>
        <v>https://satepsanone.nesdis.noaa.gov/pub/FIRE/web/HMS/Smoke_Polygons/KML/2023/05/hms_smoke20230509.kml</v>
      </c>
      <c r="F862" t="str">
        <f t="shared" si="97"/>
        <v>https://satepsanone.nesdis.noaa.gov/pub/FIRE/web/HMS/Smoke_Polygons/KML/2023/05/hms_smoke20230509.kml</v>
      </c>
      <c r="G862" s="29" t="str">
        <f t="shared" si="95"/>
        <v>Data</v>
      </c>
      <c r="H862" s="30" t="s">
        <v>38</v>
      </c>
      <c r="I862" s="31"/>
      <c r="J862" s="31" t="s">
        <v>38</v>
      </c>
      <c r="K862" s="31" t="s">
        <v>38</v>
      </c>
      <c r="L862" s="31" t="s">
        <v>38</v>
      </c>
      <c r="M862" s="31" t="s">
        <v>38</v>
      </c>
    </row>
    <row r="863" spans="1:13" x14ac:dyDescent="0.25">
      <c r="A863" s="28">
        <f t="shared" si="96"/>
        <v>45056</v>
      </c>
      <c r="B863">
        <f t="shared" si="91"/>
        <v>2023</v>
      </c>
      <c r="C863" t="str">
        <f t="shared" si="92"/>
        <v>05</v>
      </c>
      <c r="D863">
        <f t="shared" si="93"/>
        <v>10</v>
      </c>
      <c r="E863" t="str">
        <f t="shared" si="94"/>
        <v>https://satepsanone.nesdis.noaa.gov/pub/FIRE/web/HMS/Smoke_Polygons/KML/2023/05/hms_smoke20230510.kml</v>
      </c>
      <c r="F863" t="str">
        <f t="shared" si="97"/>
        <v>https://satepsanone.nesdis.noaa.gov/pub/FIRE/web/HMS/Smoke_Polygons/KML/2023/05/hms_smoke20230510.kml</v>
      </c>
      <c r="G863" s="29" t="str">
        <f t="shared" si="95"/>
        <v>Data</v>
      </c>
      <c r="H863" s="30" t="s">
        <v>38</v>
      </c>
      <c r="I863" s="31"/>
      <c r="J863" s="31" t="s">
        <v>38</v>
      </c>
      <c r="K863" s="31" t="s">
        <v>38</v>
      </c>
      <c r="L863" s="31" t="s">
        <v>38</v>
      </c>
      <c r="M863" s="31" t="s">
        <v>38</v>
      </c>
    </row>
    <row r="864" spans="1:13" x14ac:dyDescent="0.25">
      <c r="A864" s="28">
        <f t="shared" si="96"/>
        <v>45057</v>
      </c>
      <c r="B864">
        <f t="shared" si="91"/>
        <v>2023</v>
      </c>
      <c r="C864" t="str">
        <f t="shared" si="92"/>
        <v>05</v>
      </c>
      <c r="D864">
        <f t="shared" si="93"/>
        <v>11</v>
      </c>
      <c r="E864" t="str">
        <f t="shared" si="94"/>
        <v>https://satepsanone.nesdis.noaa.gov/pub/FIRE/web/HMS/Smoke_Polygons/KML/2023/05/hms_smoke20230511.kml</v>
      </c>
      <c r="F864" t="str">
        <f t="shared" si="97"/>
        <v>https://satepsanone.nesdis.noaa.gov/pub/FIRE/web/HMS/Smoke_Polygons/KML/2023/05/hms_smoke20230511.kml</v>
      </c>
      <c r="G864" s="29" t="str">
        <f t="shared" si="95"/>
        <v>Data</v>
      </c>
      <c r="H864" s="30" t="s">
        <v>38</v>
      </c>
      <c r="I864" s="31"/>
      <c r="J864" s="31" t="s">
        <v>38</v>
      </c>
      <c r="K864" s="31" t="s">
        <v>38</v>
      </c>
      <c r="L864" s="31" t="s">
        <v>38</v>
      </c>
      <c r="M864" s="31" t="s">
        <v>38</v>
      </c>
    </row>
    <row r="865" spans="1:13" x14ac:dyDescent="0.25">
      <c r="A865" s="28">
        <f t="shared" si="96"/>
        <v>45058</v>
      </c>
      <c r="B865">
        <f t="shared" si="91"/>
        <v>2023</v>
      </c>
      <c r="C865" t="str">
        <f t="shared" si="92"/>
        <v>05</v>
      </c>
      <c r="D865">
        <f t="shared" si="93"/>
        <v>12</v>
      </c>
      <c r="E865" t="str">
        <f t="shared" si="94"/>
        <v>https://satepsanone.nesdis.noaa.gov/pub/FIRE/web/HMS/Smoke_Polygons/KML/2023/05/hms_smoke20230512.kml</v>
      </c>
      <c r="F865" t="str">
        <f t="shared" si="97"/>
        <v>https://satepsanone.nesdis.noaa.gov/pub/FIRE/web/HMS/Smoke_Polygons/KML/2023/05/hms_smoke20230512.kml</v>
      </c>
      <c r="G865" s="29" t="str">
        <f t="shared" si="95"/>
        <v>Data</v>
      </c>
      <c r="H865" s="30" t="s">
        <v>38</v>
      </c>
      <c r="I865" s="31"/>
      <c r="J865" s="31" t="s">
        <v>38</v>
      </c>
      <c r="K865" s="31" t="s">
        <v>38</v>
      </c>
      <c r="L865" s="31" t="s">
        <v>38</v>
      </c>
      <c r="M865" s="31" t="s">
        <v>38</v>
      </c>
    </row>
    <row r="866" spans="1:13" x14ac:dyDescent="0.25">
      <c r="A866" s="28">
        <f t="shared" si="96"/>
        <v>45059</v>
      </c>
      <c r="B866">
        <f t="shared" si="91"/>
        <v>2023</v>
      </c>
      <c r="C866" t="str">
        <f t="shared" si="92"/>
        <v>05</v>
      </c>
      <c r="D866">
        <f t="shared" si="93"/>
        <v>13</v>
      </c>
      <c r="E866" t="str">
        <f t="shared" si="94"/>
        <v>https://satepsanone.nesdis.noaa.gov/pub/FIRE/web/HMS/Smoke_Polygons/KML/2023/05/hms_smoke20230513.kml</v>
      </c>
      <c r="F866" t="str">
        <f t="shared" si="97"/>
        <v>https://satepsanone.nesdis.noaa.gov/pub/FIRE/web/HMS/Smoke_Polygons/KML/2023/05/hms_smoke20230513.kml</v>
      </c>
      <c r="G866" s="29" t="str">
        <f t="shared" si="95"/>
        <v>Data</v>
      </c>
      <c r="H866" s="30" t="s">
        <v>38</v>
      </c>
      <c r="I866" s="31"/>
      <c r="J866" s="31" t="s">
        <v>38</v>
      </c>
      <c r="K866" s="31" t="s">
        <v>38</v>
      </c>
      <c r="L866" s="31" t="s">
        <v>38</v>
      </c>
      <c r="M866" s="31" t="s">
        <v>38</v>
      </c>
    </row>
    <row r="867" spans="1:13" x14ac:dyDescent="0.25">
      <c r="A867" s="28">
        <f t="shared" si="96"/>
        <v>45060</v>
      </c>
      <c r="B867">
        <f t="shared" si="91"/>
        <v>2023</v>
      </c>
      <c r="C867" t="str">
        <f t="shared" si="92"/>
        <v>05</v>
      </c>
      <c r="D867">
        <f t="shared" si="93"/>
        <v>14</v>
      </c>
      <c r="E867" t="str">
        <f t="shared" si="94"/>
        <v>https://satepsanone.nesdis.noaa.gov/pub/FIRE/web/HMS/Smoke_Polygons/KML/2023/05/hms_smoke20230514.kml</v>
      </c>
      <c r="F867" t="str">
        <f t="shared" si="97"/>
        <v>https://satepsanone.nesdis.noaa.gov/pub/FIRE/web/HMS/Smoke_Polygons/KML/2023/05/hms_smoke20230514.kml</v>
      </c>
      <c r="G867" s="29" t="str">
        <f t="shared" si="95"/>
        <v>Data</v>
      </c>
      <c r="H867" s="30" t="s">
        <v>38</v>
      </c>
      <c r="I867" s="31"/>
      <c r="J867" s="31" t="s">
        <v>38</v>
      </c>
      <c r="K867" s="31" t="s">
        <v>38</v>
      </c>
      <c r="L867" s="31" t="s">
        <v>38</v>
      </c>
      <c r="M867" s="31" t="s">
        <v>37</v>
      </c>
    </row>
    <row r="868" spans="1:13" x14ac:dyDescent="0.25">
      <c r="A868" s="28">
        <f t="shared" si="96"/>
        <v>45061</v>
      </c>
      <c r="B868">
        <f t="shared" si="91"/>
        <v>2023</v>
      </c>
      <c r="C868" t="str">
        <f t="shared" si="92"/>
        <v>05</v>
      </c>
      <c r="D868">
        <f t="shared" si="93"/>
        <v>15</v>
      </c>
      <c r="E868" t="str">
        <f t="shared" si="94"/>
        <v>https://satepsanone.nesdis.noaa.gov/pub/FIRE/web/HMS/Smoke_Polygons/KML/2023/05/hms_smoke20230515.kml</v>
      </c>
      <c r="F868" t="str">
        <f t="shared" si="97"/>
        <v>https://satepsanone.nesdis.noaa.gov/pub/FIRE/web/HMS/Smoke_Polygons/KML/2023/05/hms_smoke20230515.kml</v>
      </c>
      <c r="G868" s="29" t="str">
        <f t="shared" si="95"/>
        <v>Data</v>
      </c>
      <c r="H868" s="30" t="s">
        <v>38</v>
      </c>
      <c r="I868" s="31"/>
      <c r="J868" s="31" t="s">
        <v>37</v>
      </c>
      <c r="K868" s="31" t="s">
        <v>37</v>
      </c>
      <c r="L868" s="31" t="s">
        <v>37</v>
      </c>
      <c r="M868" s="31" t="s">
        <v>37</v>
      </c>
    </row>
    <row r="869" spans="1:13" x14ac:dyDescent="0.25">
      <c r="A869" s="28">
        <f t="shared" si="96"/>
        <v>45062</v>
      </c>
      <c r="B869">
        <f t="shared" si="91"/>
        <v>2023</v>
      </c>
      <c r="C869" t="str">
        <f t="shared" si="92"/>
        <v>05</v>
      </c>
      <c r="D869">
        <f t="shared" si="93"/>
        <v>16</v>
      </c>
      <c r="E869" t="str">
        <f t="shared" si="94"/>
        <v>https://satepsanone.nesdis.noaa.gov/pub/FIRE/web/HMS/Smoke_Polygons/KML/2023/05/hms_smoke20230516.kml</v>
      </c>
      <c r="F869" t="str">
        <f t="shared" si="97"/>
        <v>https://satepsanone.nesdis.noaa.gov/pub/FIRE/web/HMS/Smoke_Polygons/KML/2023/05/hms_smoke20230516.kml</v>
      </c>
      <c r="G869" s="29" t="str">
        <f t="shared" si="95"/>
        <v>Data</v>
      </c>
      <c r="H869" s="30" t="s">
        <v>38</v>
      </c>
      <c r="I869" s="31"/>
      <c r="J869" s="31" t="s">
        <v>38</v>
      </c>
      <c r="K869" s="31" t="s">
        <v>38</v>
      </c>
      <c r="L869" s="31" t="s">
        <v>38</v>
      </c>
      <c r="M869" s="31" t="s">
        <v>38</v>
      </c>
    </row>
    <row r="870" spans="1:13" x14ac:dyDescent="0.25">
      <c r="A870" s="28">
        <f t="shared" si="96"/>
        <v>45063</v>
      </c>
      <c r="B870">
        <f t="shared" si="91"/>
        <v>2023</v>
      </c>
      <c r="C870" t="str">
        <f t="shared" si="92"/>
        <v>05</v>
      </c>
      <c r="D870">
        <f t="shared" si="93"/>
        <v>17</v>
      </c>
      <c r="E870" t="str">
        <f t="shared" si="94"/>
        <v>https://satepsanone.nesdis.noaa.gov/pub/FIRE/web/HMS/Smoke_Polygons/KML/2023/05/hms_smoke20230517.kml</v>
      </c>
      <c r="F870" t="str">
        <f t="shared" si="97"/>
        <v>https://satepsanone.nesdis.noaa.gov/pub/FIRE/web/HMS/Smoke_Polygons/KML/2023/05/hms_smoke20230517.kml</v>
      </c>
      <c r="G870" s="29" t="str">
        <f t="shared" si="95"/>
        <v>Data</v>
      </c>
      <c r="H870" s="30" t="s">
        <v>38</v>
      </c>
      <c r="I870" s="31"/>
      <c r="J870" s="31" t="s">
        <v>38</v>
      </c>
      <c r="K870" s="31" t="s">
        <v>38</v>
      </c>
      <c r="L870" s="31" t="s">
        <v>38</v>
      </c>
      <c r="M870" s="31" t="s">
        <v>38</v>
      </c>
    </row>
    <row r="871" spans="1:13" x14ac:dyDescent="0.25">
      <c r="A871" s="28">
        <f t="shared" si="96"/>
        <v>45064</v>
      </c>
      <c r="B871">
        <f t="shared" si="91"/>
        <v>2023</v>
      </c>
      <c r="C871" t="str">
        <f t="shared" si="92"/>
        <v>05</v>
      </c>
      <c r="D871">
        <f t="shared" si="93"/>
        <v>18</v>
      </c>
      <c r="E871" t="str">
        <f t="shared" si="94"/>
        <v>https://satepsanone.nesdis.noaa.gov/pub/FIRE/web/HMS/Smoke_Polygons/KML/2023/05/hms_smoke20230518.kml</v>
      </c>
      <c r="F871" t="str">
        <f t="shared" si="97"/>
        <v>https://satepsanone.nesdis.noaa.gov/pub/FIRE/web/HMS/Smoke_Polygons/KML/2023/05/hms_smoke20230518.kml</v>
      </c>
      <c r="G871" s="29" t="str">
        <f t="shared" si="95"/>
        <v>Data</v>
      </c>
      <c r="H871" s="30" t="s">
        <v>38</v>
      </c>
      <c r="I871" s="31"/>
      <c r="J871" s="31" t="s">
        <v>38</v>
      </c>
      <c r="K871" s="31" t="s">
        <v>38</v>
      </c>
      <c r="L871" s="31" t="s">
        <v>38</v>
      </c>
      <c r="M871" s="31" t="s">
        <v>38</v>
      </c>
    </row>
    <row r="872" spans="1:13" x14ac:dyDescent="0.25">
      <c r="A872" s="28">
        <f t="shared" si="96"/>
        <v>45065</v>
      </c>
      <c r="B872">
        <f t="shared" si="91"/>
        <v>2023</v>
      </c>
      <c r="C872" t="str">
        <f t="shared" si="92"/>
        <v>05</v>
      </c>
      <c r="D872">
        <f t="shared" si="93"/>
        <v>19</v>
      </c>
      <c r="E872" t="str">
        <f t="shared" si="94"/>
        <v>https://satepsanone.nesdis.noaa.gov/pub/FIRE/web/HMS/Smoke_Polygons/KML/2023/05/hms_smoke20230519.kml</v>
      </c>
      <c r="F872" t="str">
        <f t="shared" si="97"/>
        <v>https://satepsanone.nesdis.noaa.gov/pub/FIRE/web/HMS/Smoke_Polygons/KML/2023/05/hms_smoke20230519.kml</v>
      </c>
      <c r="G872" s="29" t="str">
        <f t="shared" si="95"/>
        <v>Data</v>
      </c>
      <c r="H872" s="30" t="s">
        <v>38</v>
      </c>
      <c r="I872" s="31"/>
      <c r="J872" s="31" t="s">
        <v>38</v>
      </c>
      <c r="K872" s="31" t="s">
        <v>38</v>
      </c>
      <c r="L872" s="31" t="s">
        <v>38</v>
      </c>
      <c r="M872" s="31" t="s">
        <v>38</v>
      </c>
    </row>
    <row r="873" spans="1:13" x14ac:dyDescent="0.25">
      <c r="A873" s="28">
        <f t="shared" si="96"/>
        <v>45066</v>
      </c>
      <c r="B873">
        <f t="shared" si="91"/>
        <v>2023</v>
      </c>
      <c r="C873" t="str">
        <f t="shared" si="92"/>
        <v>05</v>
      </c>
      <c r="D873">
        <f t="shared" si="93"/>
        <v>20</v>
      </c>
      <c r="E873" t="str">
        <f t="shared" si="94"/>
        <v>https://satepsanone.nesdis.noaa.gov/pub/FIRE/web/HMS/Smoke_Polygons/KML/2023/05/hms_smoke20230520.kml</v>
      </c>
      <c r="F873" t="str">
        <f t="shared" si="97"/>
        <v>https://satepsanone.nesdis.noaa.gov/pub/FIRE/web/HMS/Smoke_Polygons/KML/2023/05/hms_smoke20230520.kml</v>
      </c>
      <c r="G873" s="29" t="str">
        <f t="shared" si="95"/>
        <v>Data</v>
      </c>
      <c r="H873" s="30" t="s">
        <v>38</v>
      </c>
      <c r="I873" s="31"/>
      <c r="J873" s="31" t="s">
        <v>38</v>
      </c>
      <c r="K873" s="31" t="s">
        <v>38</v>
      </c>
      <c r="L873" s="31" t="s">
        <v>38</v>
      </c>
      <c r="M873" s="31" t="s">
        <v>38</v>
      </c>
    </row>
    <row r="874" spans="1:13" x14ac:dyDescent="0.25">
      <c r="A874" s="28">
        <f t="shared" si="96"/>
        <v>45067</v>
      </c>
      <c r="B874">
        <f t="shared" si="91"/>
        <v>2023</v>
      </c>
      <c r="C874" t="str">
        <f t="shared" si="92"/>
        <v>05</v>
      </c>
      <c r="D874">
        <f t="shared" si="93"/>
        <v>21</v>
      </c>
      <c r="E874" t="str">
        <f t="shared" si="94"/>
        <v>https://satepsanone.nesdis.noaa.gov/pub/FIRE/web/HMS/Smoke_Polygons/KML/2023/05/hms_smoke20230521.kml</v>
      </c>
      <c r="F874" t="str">
        <f t="shared" si="97"/>
        <v>https://satepsanone.nesdis.noaa.gov/pub/FIRE/web/HMS/Smoke_Polygons/KML/2023/05/hms_smoke20230521.kml</v>
      </c>
      <c r="G874" s="29" t="str">
        <f t="shared" si="95"/>
        <v>Data</v>
      </c>
      <c r="H874" s="30" t="s">
        <v>38</v>
      </c>
      <c r="I874" s="31"/>
      <c r="J874" s="31" t="s">
        <v>38</v>
      </c>
      <c r="K874" s="31" t="s">
        <v>38</v>
      </c>
      <c r="L874" s="31" t="s">
        <v>38</v>
      </c>
      <c r="M874" s="31" t="s">
        <v>38</v>
      </c>
    </row>
    <row r="875" spans="1:13" x14ac:dyDescent="0.25">
      <c r="A875" s="28">
        <f t="shared" si="96"/>
        <v>45068</v>
      </c>
      <c r="B875">
        <f t="shared" si="91"/>
        <v>2023</v>
      </c>
      <c r="C875" t="str">
        <f t="shared" si="92"/>
        <v>05</v>
      </c>
      <c r="D875">
        <f t="shared" si="93"/>
        <v>22</v>
      </c>
      <c r="E875" t="str">
        <f t="shared" si="94"/>
        <v>https://satepsanone.nesdis.noaa.gov/pub/FIRE/web/HMS/Smoke_Polygons/KML/2023/05/hms_smoke20230522.kml</v>
      </c>
      <c r="F875" t="str">
        <f t="shared" si="97"/>
        <v>https://satepsanone.nesdis.noaa.gov/pub/FIRE/web/HMS/Smoke_Polygons/KML/2023/05/hms_smoke20230522.kml</v>
      </c>
      <c r="G875" s="29" t="str">
        <f t="shared" si="95"/>
        <v>Data</v>
      </c>
      <c r="H875" s="30" t="s">
        <v>38</v>
      </c>
      <c r="I875" s="31"/>
      <c r="J875" s="31" t="s">
        <v>38</v>
      </c>
      <c r="K875" s="31" t="s">
        <v>38</v>
      </c>
      <c r="L875" s="31" t="s">
        <v>38</v>
      </c>
      <c r="M875" s="31" t="s">
        <v>38</v>
      </c>
    </row>
    <row r="876" spans="1:13" x14ac:dyDescent="0.25">
      <c r="A876" s="28">
        <f t="shared" si="96"/>
        <v>45069</v>
      </c>
      <c r="B876">
        <f t="shared" si="91"/>
        <v>2023</v>
      </c>
      <c r="C876" t="str">
        <f t="shared" si="92"/>
        <v>05</v>
      </c>
      <c r="D876">
        <f t="shared" si="93"/>
        <v>23</v>
      </c>
      <c r="E876" t="str">
        <f t="shared" si="94"/>
        <v>https://satepsanone.nesdis.noaa.gov/pub/FIRE/web/HMS/Smoke_Polygons/KML/2023/05/hms_smoke20230523.kml</v>
      </c>
      <c r="F876" t="str">
        <f t="shared" si="97"/>
        <v>https://satepsanone.nesdis.noaa.gov/pub/FIRE/web/HMS/Smoke_Polygons/KML/2023/05/hms_smoke20230523.kml</v>
      </c>
      <c r="G876" s="29" t="str">
        <f t="shared" si="95"/>
        <v>Data</v>
      </c>
      <c r="H876" s="30" t="s">
        <v>38</v>
      </c>
      <c r="I876" s="31"/>
      <c r="J876" s="31" t="s">
        <v>38</v>
      </c>
      <c r="K876" s="31" t="s">
        <v>38</v>
      </c>
      <c r="L876" s="31" t="s">
        <v>38</v>
      </c>
      <c r="M876" s="31" t="s">
        <v>38</v>
      </c>
    </row>
    <row r="877" spans="1:13" x14ac:dyDescent="0.25">
      <c r="A877" s="28">
        <f t="shared" si="96"/>
        <v>45070</v>
      </c>
      <c r="B877">
        <f t="shared" si="91"/>
        <v>2023</v>
      </c>
      <c r="C877" t="str">
        <f t="shared" si="92"/>
        <v>05</v>
      </c>
      <c r="D877">
        <f t="shared" si="93"/>
        <v>24</v>
      </c>
      <c r="E877" t="str">
        <f t="shared" si="94"/>
        <v>https://satepsanone.nesdis.noaa.gov/pub/FIRE/web/HMS/Smoke_Polygons/KML/2023/05/hms_smoke20230524.kml</v>
      </c>
      <c r="F877" t="str">
        <f t="shared" si="97"/>
        <v>https://satepsanone.nesdis.noaa.gov/pub/FIRE/web/HMS/Smoke_Polygons/KML/2023/05/hms_smoke20230524.kml</v>
      </c>
      <c r="G877" s="29" t="str">
        <f t="shared" si="95"/>
        <v>Data</v>
      </c>
      <c r="H877" s="30" t="s">
        <v>38</v>
      </c>
      <c r="I877" s="31"/>
      <c r="J877" s="31" t="s">
        <v>38</v>
      </c>
      <c r="K877" s="31" t="s">
        <v>38</v>
      </c>
      <c r="L877" s="31" t="s">
        <v>38</v>
      </c>
      <c r="M877" s="31" t="s">
        <v>38</v>
      </c>
    </row>
    <row r="878" spans="1:13" x14ac:dyDescent="0.25">
      <c r="A878" s="28">
        <f t="shared" si="96"/>
        <v>45071</v>
      </c>
      <c r="B878">
        <f t="shared" si="91"/>
        <v>2023</v>
      </c>
      <c r="C878" t="str">
        <f t="shared" si="92"/>
        <v>05</v>
      </c>
      <c r="D878">
        <f t="shared" si="93"/>
        <v>25</v>
      </c>
      <c r="E878" t="str">
        <f t="shared" si="94"/>
        <v>https://satepsanone.nesdis.noaa.gov/pub/FIRE/web/HMS/Smoke_Polygons/KML/2023/05/hms_smoke20230525.kml</v>
      </c>
      <c r="F878" t="str">
        <f t="shared" si="97"/>
        <v>https://satepsanone.nesdis.noaa.gov/pub/FIRE/web/HMS/Smoke_Polygons/KML/2023/05/hms_smoke20230525.kml</v>
      </c>
      <c r="G878" s="29" t="str">
        <f t="shared" si="95"/>
        <v>Data</v>
      </c>
      <c r="H878" s="30" t="s">
        <v>38</v>
      </c>
      <c r="I878" s="31"/>
      <c r="J878" s="31" t="s">
        <v>38</v>
      </c>
      <c r="K878" s="31" t="s">
        <v>38</v>
      </c>
      <c r="L878" s="31" t="s">
        <v>38</v>
      </c>
      <c r="M878" s="31" t="s">
        <v>38</v>
      </c>
    </row>
    <row r="879" spans="1:13" x14ac:dyDescent="0.25">
      <c r="A879" s="28">
        <f t="shared" si="96"/>
        <v>45072</v>
      </c>
      <c r="B879">
        <f t="shared" si="91"/>
        <v>2023</v>
      </c>
      <c r="C879" t="str">
        <f t="shared" si="92"/>
        <v>05</v>
      </c>
      <c r="D879">
        <f t="shared" si="93"/>
        <v>26</v>
      </c>
      <c r="E879" t="str">
        <f t="shared" si="94"/>
        <v>https://satepsanone.nesdis.noaa.gov/pub/FIRE/web/HMS/Smoke_Polygons/KML/2023/05/hms_smoke20230526.kml</v>
      </c>
      <c r="F879" t="str">
        <f t="shared" si="97"/>
        <v>https://satepsanone.nesdis.noaa.gov/pub/FIRE/web/HMS/Smoke_Polygons/KML/2023/05/hms_smoke20230526.kml</v>
      </c>
      <c r="G879" s="29" t="str">
        <f t="shared" si="95"/>
        <v>Data</v>
      </c>
      <c r="H879" s="30" t="s">
        <v>38</v>
      </c>
      <c r="I879" s="31"/>
      <c r="J879" s="31" t="s">
        <v>38</v>
      </c>
      <c r="K879" s="31" t="s">
        <v>38</v>
      </c>
      <c r="L879" s="31" t="s">
        <v>38</v>
      </c>
      <c r="M879" s="31" t="s">
        <v>38</v>
      </c>
    </row>
    <row r="880" spans="1:13" x14ac:dyDescent="0.25">
      <c r="A880" s="28">
        <f t="shared" si="96"/>
        <v>45073</v>
      </c>
      <c r="B880">
        <f t="shared" si="91"/>
        <v>2023</v>
      </c>
      <c r="C880" t="str">
        <f t="shared" si="92"/>
        <v>05</v>
      </c>
      <c r="D880">
        <f t="shared" si="93"/>
        <v>27</v>
      </c>
      <c r="E880" t="str">
        <f t="shared" si="94"/>
        <v>https://satepsanone.nesdis.noaa.gov/pub/FIRE/web/HMS/Smoke_Polygons/KML/2023/05/hms_smoke20230527.kml</v>
      </c>
      <c r="F880" t="str">
        <f t="shared" si="97"/>
        <v>https://satepsanone.nesdis.noaa.gov/pub/FIRE/web/HMS/Smoke_Polygons/KML/2023/05/hms_smoke20230527.kml</v>
      </c>
      <c r="G880" s="29" t="str">
        <f t="shared" si="95"/>
        <v>Data</v>
      </c>
      <c r="H880" s="30" t="s">
        <v>38</v>
      </c>
      <c r="I880" s="31"/>
      <c r="J880" s="31" t="s">
        <v>38</v>
      </c>
      <c r="K880" s="31" t="s">
        <v>38</v>
      </c>
      <c r="L880" s="31" t="s">
        <v>38</v>
      </c>
      <c r="M880" s="31" t="s">
        <v>38</v>
      </c>
    </row>
    <row r="881" spans="1:13" x14ac:dyDescent="0.25">
      <c r="A881" s="28">
        <f t="shared" si="96"/>
        <v>45074</v>
      </c>
      <c r="B881">
        <f t="shared" si="91"/>
        <v>2023</v>
      </c>
      <c r="C881" t="str">
        <f t="shared" si="92"/>
        <v>05</v>
      </c>
      <c r="D881">
        <f t="shared" si="93"/>
        <v>28</v>
      </c>
      <c r="E881" t="str">
        <f t="shared" si="94"/>
        <v>https://satepsanone.nesdis.noaa.gov/pub/FIRE/web/HMS/Smoke_Polygons/KML/2023/05/hms_smoke20230528.kml</v>
      </c>
      <c r="F881" t="str">
        <f t="shared" si="97"/>
        <v>https://satepsanone.nesdis.noaa.gov/pub/FIRE/web/HMS/Smoke_Polygons/KML/2023/05/hms_smoke20230528.kml</v>
      </c>
      <c r="G881" s="29" t="str">
        <f t="shared" si="95"/>
        <v>Data</v>
      </c>
      <c r="H881" s="30" t="s">
        <v>38</v>
      </c>
      <c r="I881" s="31"/>
      <c r="J881" s="31" t="s">
        <v>37</v>
      </c>
      <c r="K881" s="31" t="s">
        <v>38</v>
      </c>
      <c r="L881" s="31" t="s">
        <v>38</v>
      </c>
      <c r="M881" s="31" t="s">
        <v>37</v>
      </c>
    </row>
    <row r="882" spans="1:13" x14ac:dyDescent="0.25">
      <c r="A882" s="28">
        <f t="shared" si="96"/>
        <v>45075</v>
      </c>
      <c r="B882">
        <f t="shared" si="91"/>
        <v>2023</v>
      </c>
      <c r="C882" t="str">
        <f t="shared" si="92"/>
        <v>05</v>
      </c>
      <c r="D882">
        <f t="shared" si="93"/>
        <v>29</v>
      </c>
      <c r="E882" t="str">
        <f t="shared" si="94"/>
        <v>https://satepsanone.nesdis.noaa.gov/pub/FIRE/web/HMS/Smoke_Polygons/KML/2023/05/hms_smoke20230529.kml</v>
      </c>
      <c r="F882" t="str">
        <f t="shared" si="97"/>
        <v>https://satepsanone.nesdis.noaa.gov/pub/FIRE/web/HMS/Smoke_Polygons/KML/2023/05/hms_smoke20230529.kml</v>
      </c>
      <c r="G882" s="29" t="str">
        <f t="shared" si="95"/>
        <v>Data</v>
      </c>
      <c r="H882" s="30" t="s">
        <v>38</v>
      </c>
      <c r="I882" s="31"/>
      <c r="J882" s="31" t="s">
        <v>38</v>
      </c>
      <c r="K882" s="31" t="s">
        <v>38</v>
      </c>
      <c r="L882" s="31" t="s">
        <v>37</v>
      </c>
      <c r="M882" s="31" t="s">
        <v>38</v>
      </c>
    </row>
    <row r="883" spans="1:13" x14ac:dyDescent="0.25">
      <c r="A883" s="28">
        <f t="shared" si="96"/>
        <v>45076</v>
      </c>
      <c r="B883">
        <f t="shared" si="91"/>
        <v>2023</v>
      </c>
      <c r="C883" t="str">
        <f t="shared" si="92"/>
        <v>05</v>
      </c>
      <c r="D883">
        <f t="shared" si="93"/>
        <v>30</v>
      </c>
      <c r="E883" t="str">
        <f t="shared" si="94"/>
        <v>https://satepsanone.nesdis.noaa.gov/pub/FIRE/web/HMS/Smoke_Polygons/KML/2023/05/hms_smoke20230530.kml</v>
      </c>
      <c r="F883" t="str">
        <f t="shared" si="97"/>
        <v>https://satepsanone.nesdis.noaa.gov/pub/FIRE/web/HMS/Smoke_Polygons/KML/2023/05/hms_smoke20230530.kml</v>
      </c>
      <c r="G883" s="29" t="str">
        <f t="shared" si="95"/>
        <v>Data</v>
      </c>
      <c r="H883" s="30" t="s">
        <v>38</v>
      </c>
      <c r="I883" s="31"/>
      <c r="J883" s="31" t="s">
        <v>38</v>
      </c>
      <c r="K883" s="31" t="s">
        <v>38</v>
      </c>
      <c r="L883" s="31" t="s">
        <v>38</v>
      </c>
      <c r="M883" s="31" t="s">
        <v>38</v>
      </c>
    </row>
    <row r="884" spans="1:13" x14ac:dyDescent="0.25">
      <c r="A884" s="28">
        <f t="shared" si="96"/>
        <v>45077</v>
      </c>
      <c r="B884">
        <f t="shared" si="91"/>
        <v>2023</v>
      </c>
      <c r="C884" t="str">
        <f t="shared" si="92"/>
        <v>05</v>
      </c>
      <c r="D884">
        <f t="shared" si="93"/>
        <v>31</v>
      </c>
      <c r="E884" t="str">
        <f t="shared" si="94"/>
        <v>https://satepsanone.nesdis.noaa.gov/pub/FIRE/web/HMS/Smoke_Polygons/KML/2023/05/hms_smoke20230531.kml</v>
      </c>
      <c r="F884" t="str">
        <f t="shared" si="97"/>
        <v>https://satepsanone.nesdis.noaa.gov/pub/FIRE/web/HMS/Smoke_Polygons/KML/2023/05/hms_smoke20230531.kml</v>
      </c>
      <c r="G884" s="29" t="str">
        <f t="shared" si="95"/>
        <v>Data</v>
      </c>
      <c r="H884" s="30" t="s">
        <v>38</v>
      </c>
      <c r="I884" s="31"/>
      <c r="J884" s="31" t="s">
        <v>38</v>
      </c>
      <c r="K884" s="31" t="s">
        <v>38</v>
      </c>
      <c r="L884" s="31" t="s">
        <v>38</v>
      </c>
      <c r="M884" s="31" t="s">
        <v>38</v>
      </c>
    </row>
    <row r="885" spans="1:13" x14ac:dyDescent="0.25">
      <c r="A885" s="28">
        <f t="shared" si="96"/>
        <v>45078</v>
      </c>
      <c r="B885">
        <f t="shared" si="91"/>
        <v>2023</v>
      </c>
      <c r="C885" t="str">
        <f t="shared" si="92"/>
        <v>06</v>
      </c>
      <c r="D885" t="str">
        <f t="shared" si="93"/>
        <v>01</v>
      </c>
      <c r="E885" t="str">
        <f t="shared" si="94"/>
        <v>https://satepsanone.nesdis.noaa.gov/pub/FIRE/web/HMS/Smoke_Polygons/KML/2023/06/hms_smoke20230601.kml</v>
      </c>
      <c r="F885" t="str">
        <f t="shared" si="97"/>
        <v>https://satepsanone.nesdis.noaa.gov/pub/FIRE/web/HMS/Smoke_Polygons/KML/2023/06/hms_smoke20230601.kml</v>
      </c>
      <c r="G885" s="29" t="str">
        <f t="shared" si="95"/>
        <v>Data</v>
      </c>
      <c r="H885" s="30" t="s">
        <v>38</v>
      </c>
      <c r="I885" s="31"/>
      <c r="J885" s="31" t="s">
        <v>38</v>
      </c>
      <c r="K885" s="31" t="s">
        <v>38</v>
      </c>
      <c r="L885" s="31" t="s">
        <v>38</v>
      </c>
      <c r="M885" s="31" t="s">
        <v>38</v>
      </c>
    </row>
    <row r="886" spans="1:13" x14ac:dyDescent="0.25">
      <c r="A886" s="28">
        <f t="shared" si="96"/>
        <v>45079</v>
      </c>
      <c r="B886">
        <f t="shared" si="91"/>
        <v>2023</v>
      </c>
      <c r="C886" t="str">
        <f t="shared" si="92"/>
        <v>06</v>
      </c>
      <c r="D886" t="str">
        <f t="shared" si="93"/>
        <v>02</v>
      </c>
      <c r="E886" t="str">
        <f t="shared" si="94"/>
        <v>https://satepsanone.nesdis.noaa.gov/pub/FIRE/web/HMS/Smoke_Polygons/KML/2023/06/hms_smoke20230602.kml</v>
      </c>
      <c r="F886" t="str">
        <f t="shared" si="97"/>
        <v>https://satepsanone.nesdis.noaa.gov/pub/FIRE/web/HMS/Smoke_Polygons/KML/2023/06/hms_smoke20230602.kml</v>
      </c>
      <c r="G886" s="29" t="str">
        <f t="shared" si="95"/>
        <v>Data</v>
      </c>
      <c r="H886" s="30" t="s">
        <v>38</v>
      </c>
      <c r="I886" s="31"/>
      <c r="J886" s="31" t="s">
        <v>38</v>
      </c>
      <c r="K886" s="31" t="s">
        <v>38</v>
      </c>
      <c r="L886" s="31" t="s">
        <v>38</v>
      </c>
      <c r="M886" s="31" t="s">
        <v>38</v>
      </c>
    </row>
    <row r="887" spans="1:13" x14ac:dyDescent="0.25">
      <c r="A887" s="28">
        <f t="shared" si="96"/>
        <v>45080</v>
      </c>
      <c r="B887">
        <f t="shared" si="91"/>
        <v>2023</v>
      </c>
      <c r="C887" t="str">
        <f t="shared" si="92"/>
        <v>06</v>
      </c>
      <c r="D887" t="str">
        <f t="shared" si="93"/>
        <v>03</v>
      </c>
      <c r="E887" t="str">
        <f t="shared" si="94"/>
        <v>https://satepsanone.nesdis.noaa.gov/pub/FIRE/web/HMS/Smoke_Polygons/KML/2023/06/hms_smoke20230603.kml</v>
      </c>
      <c r="F887" t="str">
        <f t="shared" si="97"/>
        <v>https://satepsanone.nesdis.noaa.gov/pub/FIRE/web/HMS/Smoke_Polygons/KML/2023/06/hms_smoke20230603.kml</v>
      </c>
      <c r="G887" s="29" t="str">
        <f t="shared" si="95"/>
        <v>Data</v>
      </c>
      <c r="H887" s="30" t="s">
        <v>38</v>
      </c>
      <c r="I887" s="31"/>
      <c r="J887" s="31" t="s">
        <v>38</v>
      </c>
      <c r="K887" s="31" t="s">
        <v>38</v>
      </c>
      <c r="L887" s="31" t="s">
        <v>38</v>
      </c>
      <c r="M887" s="31" t="s">
        <v>38</v>
      </c>
    </row>
    <row r="888" spans="1:13" x14ac:dyDescent="0.25">
      <c r="A888" s="28">
        <f t="shared" si="96"/>
        <v>45081</v>
      </c>
      <c r="B888">
        <f t="shared" si="91"/>
        <v>2023</v>
      </c>
      <c r="C888" t="str">
        <f t="shared" si="92"/>
        <v>06</v>
      </c>
      <c r="D888" t="str">
        <f t="shared" si="93"/>
        <v>04</v>
      </c>
      <c r="E888" t="str">
        <f t="shared" si="94"/>
        <v>https://satepsanone.nesdis.noaa.gov/pub/FIRE/web/HMS/Smoke_Polygons/KML/2023/06/hms_smoke20230604.kml</v>
      </c>
      <c r="F888" t="str">
        <f t="shared" si="97"/>
        <v>https://satepsanone.nesdis.noaa.gov/pub/FIRE/web/HMS/Smoke_Polygons/KML/2023/06/hms_smoke20230604.kml</v>
      </c>
      <c r="G888" s="29" t="str">
        <f t="shared" si="95"/>
        <v>Data</v>
      </c>
      <c r="H888" s="30" t="s">
        <v>38</v>
      </c>
      <c r="I888" s="31"/>
      <c r="J888" s="31" t="s">
        <v>38</v>
      </c>
      <c r="K888" s="31" t="s">
        <v>38</v>
      </c>
      <c r="L888" s="31" t="s">
        <v>38</v>
      </c>
      <c r="M888" s="31" t="s">
        <v>38</v>
      </c>
    </row>
    <row r="889" spans="1:13" x14ac:dyDescent="0.25">
      <c r="A889" s="28">
        <f t="shared" si="96"/>
        <v>45082</v>
      </c>
      <c r="B889">
        <f t="shared" si="91"/>
        <v>2023</v>
      </c>
      <c r="C889" t="str">
        <f t="shared" si="92"/>
        <v>06</v>
      </c>
      <c r="D889" t="str">
        <f t="shared" si="93"/>
        <v>05</v>
      </c>
      <c r="E889" t="str">
        <f t="shared" si="94"/>
        <v>https://satepsanone.nesdis.noaa.gov/pub/FIRE/web/HMS/Smoke_Polygons/KML/2023/06/hms_smoke20230605.kml</v>
      </c>
      <c r="F889" t="str">
        <f t="shared" si="97"/>
        <v>https://satepsanone.nesdis.noaa.gov/pub/FIRE/web/HMS/Smoke_Polygons/KML/2023/06/hms_smoke20230605.kml</v>
      </c>
      <c r="G889" s="29" t="str">
        <f t="shared" si="95"/>
        <v>Data</v>
      </c>
      <c r="H889" s="30" t="s">
        <v>38</v>
      </c>
      <c r="I889" s="31"/>
      <c r="J889" s="31" t="s">
        <v>38</v>
      </c>
      <c r="K889" s="31" t="s">
        <v>38</v>
      </c>
      <c r="L889" s="31" t="s">
        <v>38</v>
      </c>
      <c r="M889" s="31" t="s">
        <v>38</v>
      </c>
    </row>
    <row r="890" spans="1:13" x14ac:dyDescent="0.25">
      <c r="A890" s="28">
        <f t="shared" si="96"/>
        <v>45083</v>
      </c>
      <c r="B890">
        <f t="shared" si="91"/>
        <v>2023</v>
      </c>
      <c r="C890" t="str">
        <f t="shared" si="92"/>
        <v>06</v>
      </c>
      <c r="D890" t="str">
        <f t="shared" si="93"/>
        <v>06</v>
      </c>
      <c r="E890" t="str">
        <f t="shared" si="94"/>
        <v>https://satepsanone.nesdis.noaa.gov/pub/FIRE/web/HMS/Smoke_Polygons/KML/2023/06/hms_smoke20230606.kml</v>
      </c>
      <c r="F890" t="str">
        <f t="shared" si="97"/>
        <v>https://satepsanone.nesdis.noaa.gov/pub/FIRE/web/HMS/Smoke_Polygons/KML/2023/06/hms_smoke20230606.kml</v>
      </c>
      <c r="G890" s="29" t="str">
        <f t="shared" si="95"/>
        <v>Data</v>
      </c>
      <c r="H890" s="30" t="s">
        <v>38</v>
      </c>
      <c r="I890" s="31"/>
      <c r="J890" s="31" t="s">
        <v>38</v>
      </c>
      <c r="K890" s="31" t="s">
        <v>38</v>
      </c>
      <c r="L890" s="31" t="s">
        <v>38</v>
      </c>
      <c r="M890" s="31" t="s">
        <v>38</v>
      </c>
    </row>
    <row r="891" spans="1:13" x14ac:dyDescent="0.25">
      <c r="A891" s="28">
        <f t="shared" si="96"/>
        <v>45084</v>
      </c>
      <c r="B891">
        <f t="shared" si="91"/>
        <v>2023</v>
      </c>
      <c r="C891" t="str">
        <f t="shared" si="92"/>
        <v>06</v>
      </c>
      <c r="D891" t="str">
        <f t="shared" si="93"/>
        <v>07</v>
      </c>
      <c r="E891" t="str">
        <f t="shared" si="94"/>
        <v>https://satepsanone.nesdis.noaa.gov/pub/FIRE/web/HMS/Smoke_Polygons/KML/2023/06/hms_smoke20230607.kml</v>
      </c>
      <c r="F891" t="str">
        <f t="shared" si="97"/>
        <v>https://satepsanone.nesdis.noaa.gov/pub/FIRE/web/HMS/Smoke_Polygons/KML/2023/06/hms_smoke20230607.kml</v>
      </c>
      <c r="G891" s="29" t="str">
        <f t="shared" si="95"/>
        <v>Data</v>
      </c>
      <c r="H891" s="30" t="s">
        <v>38</v>
      </c>
      <c r="I891" s="31"/>
      <c r="J891" s="31" t="s">
        <v>38</v>
      </c>
      <c r="K891" s="31" t="s">
        <v>38</v>
      </c>
      <c r="L891" s="31" t="s">
        <v>38</v>
      </c>
      <c r="M891" s="31" t="s">
        <v>38</v>
      </c>
    </row>
    <row r="892" spans="1:13" x14ac:dyDescent="0.25">
      <c r="A892" s="28">
        <f t="shared" si="96"/>
        <v>45085</v>
      </c>
      <c r="B892">
        <f t="shared" si="91"/>
        <v>2023</v>
      </c>
      <c r="C892" t="str">
        <f t="shared" si="92"/>
        <v>06</v>
      </c>
      <c r="D892" t="str">
        <f t="shared" si="93"/>
        <v>08</v>
      </c>
      <c r="E892" t="str">
        <f t="shared" si="94"/>
        <v>https://satepsanone.nesdis.noaa.gov/pub/FIRE/web/HMS/Smoke_Polygons/KML/2023/06/hms_smoke20230608.kml</v>
      </c>
      <c r="F892" t="str">
        <f t="shared" si="97"/>
        <v>https://satepsanone.nesdis.noaa.gov/pub/FIRE/web/HMS/Smoke_Polygons/KML/2023/06/hms_smoke20230608.kml</v>
      </c>
      <c r="G892" s="29" t="str">
        <f t="shared" si="95"/>
        <v>Data</v>
      </c>
      <c r="H892" s="30" t="s">
        <v>38</v>
      </c>
      <c r="I892" s="31"/>
      <c r="J892" s="31" t="s">
        <v>38</v>
      </c>
      <c r="K892" s="31" t="s">
        <v>38</v>
      </c>
      <c r="L892" s="31" t="s">
        <v>38</v>
      </c>
      <c r="M892" s="31" t="s">
        <v>38</v>
      </c>
    </row>
    <row r="893" spans="1:13" x14ac:dyDescent="0.25">
      <c r="A893" s="28">
        <f t="shared" si="96"/>
        <v>45086</v>
      </c>
      <c r="B893">
        <f t="shared" si="91"/>
        <v>2023</v>
      </c>
      <c r="C893" t="str">
        <f t="shared" si="92"/>
        <v>06</v>
      </c>
      <c r="D893" t="str">
        <f t="shared" si="93"/>
        <v>09</v>
      </c>
      <c r="E893" t="str">
        <f t="shared" si="94"/>
        <v>https://satepsanone.nesdis.noaa.gov/pub/FIRE/web/HMS/Smoke_Polygons/KML/2023/06/hms_smoke20230609.kml</v>
      </c>
      <c r="F893" t="str">
        <f t="shared" si="97"/>
        <v>https://satepsanone.nesdis.noaa.gov/pub/FIRE/web/HMS/Smoke_Polygons/KML/2023/06/hms_smoke20230609.kml</v>
      </c>
      <c r="G893" s="29" t="str">
        <f t="shared" si="95"/>
        <v>Data</v>
      </c>
      <c r="H893" s="30" t="s">
        <v>38</v>
      </c>
      <c r="I893" s="31"/>
      <c r="J893" s="31" t="s">
        <v>38</v>
      </c>
      <c r="K893" s="31" t="s">
        <v>38</v>
      </c>
      <c r="L893" s="31" t="s">
        <v>38</v>
      </c>
      <c r="M893" s="31" t="s">
        <v>38</v>
      </c>
    </row>
    <row r="894" spans="1:13" x14ac:dyDescent="0.25">
      <c r="A894" s="28">
        <f t="shared" si="96"/>
        <v>45087</v>
      </c>
      <c r="B894">
        <f t="shared" si="91"/>
        <v>2023</v>
      </c>
      <c r="C894" t="str">
        <f t="shared" si="92"/>
        <v>06</v>
      </c>
      <c r="D894">
        <f t="shared" si="93"/>
        <v>10</v>
      </c>
      <c r="E894" t="str">
        <f t="shared" si="94"/>
        <v>https://satepsanone.nesdis.noaa.gov/pub/FIRE/web/HMS/Smoke_Polygons/KML/2023/06/hms_smoke20230610.kml</v>
      </c>
      <c r="F894" t="str">
        <f t="shared" si="97"/>
        <v>https://satepsanone.nesdis.noaa.gov/pub/FIRE/web/HMS/Smoke_Polygons/KML/2023/06/hms_smoke20230610.kml</v>
      </c>
      <c r="G894" s="29" t="str">
        <f t="shared" si="95"/>
        <v>Data</v>
      </c>
      <c r="H894" s="30" t="s">
        <v>38</v>
      </c>
      <c r="I894" s="31"/>
      <c r="J894" s="31" t="s">
        <v>38</v>
      </c>
      <c r="K894" s="31" t="s">
        <v>38</v>
      </c>
      <c r="L894" s="31" t="s">
        <v>38</v>
      </c>
      <c r="M894" s="31" t="s">
        <v>38</v>
      </c>
    </row>
    <row r="895" spans="1:13" x14ac:dyDescent="0.25">
      <c r="A895" s="28">
        <f t="shared" si="96"/>
        <v>45088</v>
      </c>
      <c r="B895">
        <f t="shared" si="91"/>
        <v>2023</v>
      </c>
      <c r="C895" t="str">
        <f t="shared" si="92"/>
        <v>06</v>
      </c>
      <c r="D895">
        <f t="shared" si="93"/>
        <v>11</v>
      </c>
      <c r="E895" t="str">
        <f t="shared" si="94"/>
        <v>https://satepsanone.nesdis.noaa.gov/pub/FIRE/web/HMS/Smoke_Polygons/KML/2023/06/hms_smoke20230611.kml</v>
      </c>
      <c r="F895" t="str">
        <f t="shared" si="97"/>
        <v>https://satepsanone.nesdis.noaa.gov/pub/FIRE/web/HMS/Smoke_Polygons/KML/2023/06/hms_smoke20230611.kml</v>
      </c>
      <c r="G895" s="29" t="str">
        <f t="shared" si="95"/>
        <v>Data</v>
      </c>
      <c r="H895" s="30" t="s">
        <v>38</v>
      </c>
      <c r="I895" s="31"/>
      <c r="J895" s="31" t="s">
        <v>38</v>
      </c>
      <c r="K895" s="31" t="s">
        <v>38</v>
      </c>
      <c r="L895" s="31" t="s">
        <v>38</v>
      </c>
      <c r="M895" s="31" t="s">
        <v>38</v>
      </c>
    </row>
    <row r="896" spans="1:13" x14ac:dyDescent="0.25">
      <c r="A896" s="28">
        <f t="shared" si="96"/>
        <v>45089</v>
      </c>
      <c r="B896">
        <f t="shared" si="91"/>
        <v>2023</v>
      </c>
      <c r="C896" t="str">
        <f t="shared" si="92"/>
        <v>06</v>
      </c>
      <c r="D896">
        <f t="shared" si="93"/>
        <v>12</v>
      </c>
      <c r="E896" t="str">
        <f t="shared" si="94"/>
        <v>https://satepsanone.nesdis.noaa.gov/pub/FIRE/web/HMS/Smoke_Polygons/KML/2023/06/hms_smoke20230612.kml</v>
      </c>
      <c r="F896" t="str">
        <f t="shared" si="97"/>
        <v>https://satepsanone.nesdis.noaa.gov/pub/FIRE/web/HMS/Smoke_Polygons/KML/2023/06/hms_smoke20230612.kml</v>
      </c>
      <c r="G896" s="29" t="str">
        <f t="shared" si="95"/>
        <v>Data</v>
      </c>
      <c r="H896" s="30" t="s">
        <v>38</v>
      </c>
      <c r="I896" s="31"/>
      <c r="J896" s="31" t="s">
        <v>38</v>
      </c>
      <c r="K896" s="31" t="s">
        <v>38</v>
      </c>
      <c r="L896" s="31" t="s">
        <v>38</v>
      </c>
      <c r="M896" s="31" t="s">
        <v>38</v>
      </c>
    </row>
    <row r="897" spans="1:13" x14ac:dyDescent="0.25">
      <c r="A897" s="28">
        <f t="shared" si="96"/>
        <v>45090</v>
      </c>
      <c r="B897">
        <f t="shared" si="91"/>
        <v>2023</v>
      </c>
      <c r="C897" t="str">
        <f t="shared" si="92"/>
        <v>06</v>
      </c>
      <c r="D897">
        <f t="shared" si="93"/>
        <v>13</v>
      </c>
      <c r="E897" t="str">
        <f t="shared" si="94"/>
        <v>https://satepsanone.nesdis.noaa.gov/pub/FIRE/web/HMS/Smoke_Polygons/KML/2023/06/hms_smoke20230613.kml</v>
      </c>
      <c r="F897" t="str">
        <f t="shared" si="97"/>
        <v>https://satepsanone.nesdis.noaa.gov/pub/FIRE/web/HMS/Smoke_Polygons/KML/2023/06/hms_smoke20230613.kml</v>
      </c>
      <c r="G897" s="29" t="str">
        <f t="shared" si="95"/>
        <v>Data</v>
      </c>
      <c r="H897" s="30" t="s">
        <v>38</v>
      </c>
      <c r="I897" s="31"/>
      <c r="J897" s="31" t="s">
        <v>38</v>
      </c>
      <c r="K897" s="31" t="s">
        <v>38</v>
      </c>
      <c r="L897" s="31" t="s">
        <v>38</v>
      </c>
      <c r="M897" s="31" t="s">
        <v>38</v>
      </c>
    </row>
    <row r="898" spans="1:13" x14ac:dyDescent="0.25">
      <c r="A898" s="28">
        <f t="shared" si="96"/>
        <v>45091</v>
      </c>
      <c r="B898">
        <f t="shared" si="91"/>
        <v>2023</v>
      </c>
      <c r="C898" t="str">
        <f t="shared" si="92"/>
        <v>06</v>
      </c>
      <c r="D898">
        <f t="shared" si="93"/>
        <v>14</v>
      </c>
      <c r="E898" t="str">
        <f t="shared" si="94"/>
        <v>https://satepsanone.nesdis.noaa.gov/pub/FIRE/web/HMS/Smoke_Polygons/KML/2023/06/hms_smoke20230614.kml</v>
      </c>
      <c r="F898" t="str">
        <f t="shared" si="97"/>
        <v>https://satepsanone.nesdis.noaa.gov/pub/FIRE/web/HMS/Smoke_Polygons/KML/2023/06/hms_smoke20230614.kml</v>
      </c>
      <c r="G898" s="29" t="str">
        <f t="shared" si="95"/>
        <v>Data</v>
      </c>
      <c r="H898" s="30" t="s">
        <v>38</v>
      </c>
      <c r="I898" s="31"/>
      <c r="J898" s="31" t="s">
        <v>38</v>
      </c>
      <c r="K898" s="31" t="s">
        <v>38</v>
      </c>
      <c r="L898" s="31" t="s">
        <v>38</v>
      </c>
      <c r="M898" s="31" t="s">
        <v>38</v>
      </c>
    </row>
    <row r="899" spans="1:13" x14ac:dyDescent="0.25">
      <c r="A899" s="28">
        <f t="shared" si="96"/>
        <v>45092</v>
      </c>
      <c r="B899">
        <f t="shared" si="91"/>
        <v>2023</v>
      </c>
      <c r="C899" t="str">
        <f t="shared" si="92"/>
        <v>06</v>
      </c>
      <c r="D899">
        <f t="shared" si="93"/>
        <v>15</v>
      </c>
      <c r="E899" t="str">
        <f t="shared" si="94"/>
        <v>https://satepsanone.nesdis.noaa.gov/pub/FIRE/web/HMS/Smoke_Polygons/KML/2023/06/hms_smoke20230615.kml</v>
      </c>
      <c r="F899" t="str">
        <f t="shared" si="97"/>
        <v>https://satepsanone.nesdis.noaa.gov/pub/FIRE/web/HMS/Smoke_Polygons/KML/2023/06/hms_smoke20230615.kml</v>
      </c>
      <c r="G899" s="29" t="str">
        <f t="shared" si="95"/>
        <v>Data</v>
      </c>
      <c r="H899" s="30" t="s">
        <v>38</v>
      </c>
      <c r="I899" s="31"/>
      <c r="J899" s="31" t="s">
        <v>38</v>
      </c>
      <c r="K899" s="31" t="s">
        <v>38</v>
      </c>
      <c r="L899" s="31" t="s">
        <v>38</v>
      </c>
      <c r="M899" s="31" t="s">
        <v>38</v>
      </c>
    </row>
    <row r="900" spans="1:13" x14ac:dyDescent="0.25">
      <c r="A900" s="28">
        <f t="shared" si="96"/>
        <v>45093</v>
      </c>
      <c r="B900">
        <f t="shared" ref="B900:B963" si="98">YEAR(A900)</f>
        <v>2023</v>
      </c>
      <c r="C900" t="str">
        <f t="shared" ref="C900:C963" si="99">IF(MONTH(A900)&lt;10,"0"&amp;MONTH(A900),MONTH(A900))</f>
        <v>06</v>
      </c>
      <c r="D900">
        <f t="shared" ref="D900:D963" si="100">IF(DAY(A900)&lt;10,"0"&amp;DAY(A900),DAY(A900))</f>
        <v>16</v>
      </c>
      <c r="E900" t="str">
        <f t="shared" ref="E900:E963" si="101">"https://satepsanone.nesdis.noaa.gov/pub/FIRE/web/HMS/Smoke_Polygons/KML/"&amp;B900&amp;"/"&amp;C900&amp;"/"&amp;"hms_smoke"&amp;B900&amp;C900&amp;D900&amp;".kml"</f>
        <v>https://satepsanone.nesdis.noaa.gov/pub/FIRE/web/HMS/Smoke_Polygons/KML/2023/06/hms_smoke20230616.kml</v>
      </c>
      <c r="F900" t="str">
        <f t="shared" si="97"/>
        <v>https://satepsanone.nesdis.noaa.gov/pub/FIRE/web/HMS/Smoke_Polygons/KML/2023/06/hms_smoke20230616.kml</v>
      </c>
      <c r="G900" s="29" t="str">
        <f t="shared" ref="G900:G963" si="102">HYPERLINK(F900,"Data")</f>
        <v>Data</v>
      </c>
      <c r="H900" s="30" t="s">
        <v>38</v>
      </c>
      <c r="I900" s="31"/>
      <c r="J900" s="31" t="s">
        <v>38</v>
      </c>
      <c r="K900" s="31" t="s">
        <v>38</v>
      </c>
      <c r="L900" s="31" t="s">
        <v>38</v>
      </c>
      <c r="M900" s="31" t="s">
        <v>38</v>
      </c>
    </row>
    <row r="901" spans="1:13" x14ac:dyDescent="0.25">
      <c r="A901" s="28">
        <f t="shared" ref="A901:A964" si="103">A900+1</f>
        <v>45094</v>
      </c>
      <c r="B901">
        <f t="shared" si="98"/>
        <v>2023</v>
      </c>
      <c r="C901" t="str">
        <f t="shared" si="99"/>
        <v>06</v>
      </c>
      <c r="D901">
        <f t="shared" si="100"/>
        <v>17</v>
      </c>
      <c r="E901" t="str">
        <f t="shared" si="101"/>
        <v>https://satepsanone.nesdis.noaa.gov/pub/FIRE/web/HMS/Smoke_Polygons/KML/2023/06/hms_smoke20230617.kml</v>
      </c>
      <c r="F901" t="str">
        <f t="shared" ref="F901:F964" si="104">E901</f>
        <v>https://satepsanone.nesdis.noaa.gov/pub/FIRE/web/HMS/Smoke_Polygons/KML/2023/06/hms_smoke20230617.kml</v>
      </c>
      <c r="G901" s="29" t="str">
        <f t="shared" si="102"/>
        <v>Data</v>
      </c>
      <c r="H901" s="30" t="s">
        <v>38</v>
      </c>
      <c r="I901" s="31"/>
      <c r="J901" s="31" t="s">
        <v>38</v>
      </c>
      <c r="K901" s="31" t="s">
        <v>38</v>
      </c>
      <c r="L901" s="31" t="s">
        <v>38</v>
      </c>
      <c r="M901" s="31" t="s">
        <v>38</v>
      </c>
    </row>
    <row r="902" spans="1:13" x14ac:dyDescent="0.25">
      <c r="A902" s="28">
        <f t="shared" si="103"/>
        <v>45095</v>
      </c>
      <c r="B902">
        <f t="shared" si="98"/>
        <v>2023</v>
      </c>
      <c r="C902" t="str">
        <f t="shared" si="99"/>
        <v>06</v>
      </c>
      <c r="D902">
        <f t="shared" si="100"/>
        <v>18</v>
      </c>
      <c r="E902" t="str">
        <f t="shared" si="101"/>
        <v>https://satepsanone.nesdis.noaa.gov/pub/FIRE/web/HMS/Smoke_Polygons/KML/2023/06/hms_smoke20230618.kml</v>
      </c>
      <c r="F902" t="str">
        <f t="shared" si="104"/>
        <v>https://satepsanone.nesdis.noaa.gov/pub/FIRE/web/HMS/Smoke_Polygons/KML/2023/06/hms_smoke20230618.kml</v>
      </c>
      <c r="G902" s="29" t="str">
        <f t="shared" si="102"/>
        <v>Data</v>
      </c>
      <c r="H902" s="30" t="s">
        <v>38</v>
      </c>
      <c r="I902" s="31"/>
      <c r="J902" s="31" t="s">
        <v>38</v>
      </c>
      <c r="K902" s="31" t="s">
        <v>38</v>
      </c>
      <c r="L902" s="31" t="s">
        <v>38</v>
      </c>
      <c r="M902" s="31" t="s">
        <v>38</v>
      </c>
    </row>
    <row r="903" spans="1:13" x14ac:dyDescent="0.25">
      <c r="A903" s="28">
        <f t="shared" si="103"/>
        <v>45096</v>
      </c>
      <c r="B903">
        <f t="shared" si="98"/>
        <v>2023</v>
      </c>
      <c r="C903" t="str">
        <f t="shared" si="99"/>
        <v>06</v>
      </c>
      <c r="D903">
        <f t="shared" si="100"/>
        <v>19</v>
      </c>
      <c r="E903" t="str">
        <f t="shared" si="101"/>
        <v>https://satepsanone.nesdis.noaa.gov/pub/FIRE/web/HMS/Smoke_Polygons/KML/2023/06/hms_smoke20230619.kml</v>
      </c>
      <c r="F903" t="str">
        <f t="shared" si="104"/>
        <v>https://satepsanone.nesdis.noaa.gov/pub/FIRE/web/HMS/Smoke_Polygons/KML/2023/06/hms_smoke20230619.kml</v>
      </c>
      <c r="G903" s="29" t="str">
        <f t="shared" si="102"/>
        <v>Data</v>
      </c>
      <c r="H903" s="30" t="s">
        <v>38</v>
      </c>
      <c r="I903" s="31"/>
      <c r="J903" s="31" t="s">
        <v>38</v>
      </c>
      <c r="K903" s="31" t="s">
        <v>38</v>
      </c>
      <c r="L903" s="31" t="s">
        <v>38</v>
      </c>
      <c r="M903" s="31" t="s">
        <v>38</v>
      </c>
    </row>
    <row r="904" spans="1:13" x14ac:dyDescent="0.25">
      <c r="A904" s="28">
        <f t="shared" si="103"/>
        <v>45097</v>
      </c>
      <c r="B904">
        <f t="shared" si="98"/>
        <v>2023</v>
      </c>
      <c r="C904" t="str">
        <f t="shared" si="99"/>
        <v>06</v>
      </c>
      <c r="D904">
        <f t="shared" si="100"/>
        <v>20</v>
      </c>
      <c r="E904" t="str">
        <f t="shared" si="101"/>
        <v>https://satepsanone.nesdis.noaa.gov/pub/FIRE/web/HMS/Smoke_Polygons/KML/2023/06/hms_smoke20230620.kml</v>
      </c>
      <c r="F904" t="str">
        <f t="shared" si="104"/>
        <v>https://satepsanone.nesdis.noaa.gov/pub/FIRE/web/HMS/Smoke_Polygons/KML/2023/06/hms_smoke20230620.kml</v>
      </c>
      <c r="G904" s="29" t="str">
        <f t="shared" si="102"/>
        <v>Data</v>
      </c>
      <c r="H904" s="30" t="s">
        <v>38</v>
      </c>
      <c r="I904" s="31"/>
      <c r="J904" s="31" t="s">
        <v>38</v>
      </c>
      <c r="K904" s="31" t="s">
        <v>38</v>
      </c>
      <c r="L904" s="31" t="s">
        <v>38</v>
      </c>
      <c r="M904" s="31" t="s">
        <v>38</v>
      </c>
    </row>
    <row r="905" spans="1:13" x14ac:dyDescent="0.25">
      <c r="A905" s="28">
        <f t="shared" si="103"/>
        <v>45098</v>
      </c>
      <c r="B905">
        <f t="shared" si="98"/>
        <v>2023</v>
      </c>
      <c r="C905" t="str">
        <f t="shared" si="99"/>
        <v>06</v>
      </c>
      <c r="D905">
        <f t="shared" si="100"/>
        <v>21</v>
      </c>
      <c r="E905" t="str">
        <f t="shared" si="101"/>
        <v>https://satepsanone.nesdis.noaa.gov/pub/FIRE/web/HMS/Smoke_Polygons/KML/2023/06/hms_smoke20230621.kml</v>
      </c>
      <c r="F905" t="str">
        <f t="shared" si="104"/>
        <v>https://satepsanone.nesdis.noaa.gov/pub/FIRE/web/HMS/Smoke_Polygons/KML/2023/06/hms_smoke20230621.kml</v>
      </c>
      <c r="G905" s="29" t="str">
        <f t="shared" si="102"/>
        <v>Data</v>
      </c>
      <c r="H905" s="30" t="s">
        <v>38</v>
      </c>
      <c r="I905" s="31"/>
      <c r="J905" s="31" t="s">
        <v>38</v>
      </c>
      <c r="K905" s="31" t="s">
        <v>38</v>
      </c>
      <c r="L905" s="31" t="s">
        <v>38</v>
      </c>
      <c r="M905" s="31" t="s">
        <v>38</v>
      </c>
    </row>
    <row r="906" spans="1:13" x14ac:dyDescent="0.25">
      <c r="A906" s="28">
        <f t="shared" si="103"/>
        <v>45099</v>
      </c>
      <c r="B906">
        <f t="shared" si="98"/>
        <v>2023</v>
      </c>
      <c r="C906" t="str">
        <f t="shared" si="99"/>
        <v>06</v>
      </c>
      <c r="D906">
        <f t="shared" si="100"/>
        <v>22</v>
      </c>
      <c r="E906" t="str">
        <f t="shared" si="101"/>
        <v>https://satepsanone.nesdis.noaa.gov/pub/FIRE/web/HMS/Smoke_Polygons/KML/2023/06/hms_smoke20230622.kml</v>
      </c>
      <c r="F906" t="str">
        <f t="shared" si="104"/>
        <v>https://satepsanone.nesdis.noaa.gov/pub/FIRE/web/HMS/Smoke_Polygons/KML/2023/06/hms_smoke20230622.kml</v>
      </c>
      <c r="G906" s="29" t="str">
        <f t="shared" si="102"/>
        <v>Data</v>
      </c>
      <c r="H906" s="30" t="s">
        <v>38</v>
      </c>
      <c r="I906" s="31"/>
      <c r="J906" s="31" t="s">
        <v>38</v>
      </c>
      <c r="K906" s="31" t="s">
        <v>38</v>
      </c>
      <c r="L906" s="31" t="s">
        <v>38</v>
      </c>
      <c r="M906" s="31" t="s">
        <v>38</v>
      </c>
    </row>
    <row r="907" spans="1:13" x14ac:dyDescent="0.25">
      <c r="A907" s="28">
        <f t="shared" si="103"/>
        <v>45100</v>
      </c>
      <c r="B907">
        <f t="shared" si="98"/>
        <v>2023</v>
      </c>
      <c r="C907" t="str">
        <f t="shared" si="99"/>
        <v>06</v>
      </c>
      <c r="D907">
        <f t="shared" si="100"/>
        <v>23</v>
      </c>
      <c r="E907" t="str">
        <f t="shared" si="101"/>
        <v>https://satepsanone.nesdis.noaa.gov/pub/FIRE/web/HMS/Smoke_Polygons/KML/2023/06/hms_smoke20230623.kml</v>
      </c>
      <c r="F907" t="str">
        <f t="shared" si="104"/>
        <v>https://satepsanone.nesdis.noaa.gov/pub/FIRE/web/HMS/Smoke_Polygons/KML/2023/06/hms_smoke20230623.kml</v>
      </c>
      <c r="G907" s="29" t="str">
        <f t="shared" si="102"/>
        <v>Data</v>
      </c>
      <c r="H907" s="30" t="s">
        <v>38</v>
      </c>
      <c r="I907" s="31"/>
      <c r="J907" s="31" t="s">
        <v>38</v>
      </c>
      <c r="K907" s="31" t="s">
        <v>38</v>
      </c>
      <c r="L907" s="31" t="s">
        <v>38</v>
      </c>
      <c r="M907" s="31" t="s">
        <v>38</v>
      </c>
    </row>
    <row r="908" spans="1:13" x14ac:dyDescent="0.25">
      <c r="A908" s="28">
        <f t="shared" si="103"/>
        <v>45101</v>
      </c>
      <c r="B908">
        <f t="shared" si="98"/>
        <v>2023</v>
      </c>
      <c r="C908" t="str">
        <f t="shared" si="99"/>
        <v>06</v>
      </c>
      <c r="D908">
        <f t="shared" si="100"/>
        <v>24</v>
      </c>
      <c r="E908" t="str">
        <f t="shared" si="101"/>
        <v>https://satepsanone.nesdis.noaa.gov/pub/FIRE/web/HMS/Smoke_Polygons/KML/2023/06/hms_smoke20230624.kml</v>
      </c>
      <c r="F908" t="str">
        <f t="shared" si="104"/>
        <v>https://satepsanone.nesdis.noaa.gov/pub/FIRE/web/HMS/Smoke_Polygons/KML/2023/06/hms_smoke20230624.kml</v>
      </c>
      <c r="G908" s="29" t="str">
        <f t="shared" si="102"/>
        <v>Data</v>
      </c>
      <c r="H908" s="30" t="s">
        <v>38</v>
      </c>
      <c r="I908" s="31"/>
      <c r="J908" s="31" t="s">
        <v>38</v>
      </c>
      <c r="K908" s="31" t="s">
        <v>38</v>
      </c>
      <c r="L908" s="31" t="s">
        <v>38</v>
      </c>
      <c r="M908" s="31" t="s">
        <v>38</v>
      </c>
    </row>
    <row r="909" spans="1:13" x14ac:dyDescent="0.25">
      <c r="A909" s="28">
        <f t="shared" si="103"/>
        <v>45102</v>
      </c>
      <c r="B909">
        <f t="shared" si="98"/>
        <v>2023</v>
      </c>
      <c r="C909" t="str">
        <f t="shared" si="99"/>
        <v>06</v>
      </c>
      <c r="D909">
        <f t="shared" si="100"/>
        <v>25</v>
      </c>
      <c r="E909" t="str">
        <f t="shared" si="101"/>
        <v>https://satepsanone.nesdis.noaa.gov/pub/FIRE/web/HMS/Smoke_Polygons/KML/2023/06/hms_smoke20230625.kml</v>
      </c>
      <c r="F909" t="str">
        <f t="shared" si="104"/>
        <v>https://satepsanone.nesdis.noaa.gov/pub/FIRE/web/HMS/Smoke_Polygons/KML/2023/06/hms_smoke20230625.kml</v>
      </c>
      <c r="G909" s="29" t="str">
        <f t="shared" si="102"/>
        <v>Data</v>
      </c>
      <c r="H909" s="30" t="s">
        <v>38</v>
      </c>
      <c r="I909" s="31"/>
      <c r="J909" s="31" t="s">
        <v>38</v>
      </c>
      <c r="K909" s="31" t="s">
        <v>38</v>
      </c>
      <c r="L909" s="31" t="s">
        <v>38</v>
      </c>
      <c r="M909" s="31" t="s">
        <v>38</v>
      </c>
    </row>
    <row r="910" spans="1:13" x14ac:dyDescent="0.25">
      <c r="A910" s="28">
        <f t="shared" si="103"/>
        <v>45103</v>
      </c>
      <c r="B910">
        <f t="shared" si="98"/>
        <v>2023</v>
      </c>
      <c r="C910" t="str">
        <f t="shared" si="99"/>
        <v>06</v>
      </c>
      <c r="D910">
        <f t="shared" si="100"/>
        <v>26</v>
      </c>
      <c r="E910" t="str">
        <f t="shared" si="101"/>
        <v>https://satepsanone.nesdis.noaa.gov/pub/FIRE/web/HMS/Smoke_Polygons/KML/2023/06/hms_smoke20230626.kml</v>
      </c>
      <c r="F910" t="str">
        <f t="shared" si="104"/>
        <v>https://satepsanone.nesdis.noaa.gov/pub/FIRE/web/HMS/Smoke_Polygons/KML/2023/06/hms_smoke20230626.kml</v>
      </c>
      <c r="G910" s="29" t="str">
        <f t="shared" si="102"/>
        <v>Data</v>
      </c>
      <c r="H910" s="30" t="s">
        <v>38</v>
      </c>
      <c r="I910" s="31"/>
      <c r="J910" s="31" t="s">
        <v>38</v>
      </c>
      <c r="K910" s="31" t="s">
        <v>38</v>
      </c>
      <c r="L910" s="31" t="s">
        <v>38</v>
      </c>
      <c r="M910" s="31" t="s">
        <v>38</v>
      </c>
    </row>
    <row r="911" spans="1:13" x14ac:dyDescent="0.25">
      <c r="A911" s="28">
        <f t="shared" si="103"/>
        <v>45104</v>
      </c>
      <c r="B911">
        <f t="shared" si="98"/>
        <v>2023</v>
      </c>
      <c r="C911" t="str">
        <f t="shared" si="99"/>
        <v>06</v>
      </c>
      <c r="D911">
        <f t="shared" si="100"/>
        <v>27</v>
      </c>
      <c r="E911" t="str">
        <f t="shared" si="101"/>
        <v>https://satepsanone.nesdis.noaa.gov/pub/FIRE/web/HMS/Smoke_Polygons/KML/2023/06/hms_smoke20230627.kml</v>
      </c>
      <c r="F911" t="str">
        <f t="shared" si="104"/>
        <v>https://satepsanone.nesdis.noaa.gov/pub/FIRE/web/HMS/Smoke_Polygons/KML/2023/06/hms_smoke20230627.kml</v>
      </c>
      <c r="G911" s="29" t="str">
        <f t="shared" si="102"/>
        <v>Data</v>
      </c>
      <c r="H911" s="30" t="s">
        <v>38</v>
      </c>
      <c r="I911" s="31"/>
      <c r="J911" s="31" t="s">
        <v>38</v>
      </c>
      <c r="K911" s="31" t="s">
        <v>38</v>
      </c>
      <c r="L911" s="31" t="s">
        <v>38</v>
      </c>
      <c r="M911" s="31" t="s">
        <v>38</v>
      </c>
    </row>
    <row r="912" spans="1:13" x14ac:dyDescent="0.25">
      <c r="A912" s="28">
        <f t="shared" si="103"/>
        <v>45105</v>
      </c>
      <c r="B912">
        <f t="shared" si="98"/>
        <v>2023</v>
      </c>
      <c r="C912" t="str">
        <f t="shared" si="99"/>
        <v>06</v>
      </c>
      <c r="D912">
        <f t="shared" si="100"/>
        <v>28</v>
      </c>
      <c r="E912" t="str">
        <f t="shared" si="101"/>
        <v>https://satepsanone.nesdis.noaa.gov/pub/FIRE/web/HMS/Smoke_Polygons/KML/2023/06/hms_smoke20230628.kml</v>
      </c>
      <c r="F912" t="str">
        <f t="shared" si="104"/>
        <v>https://satepsanone.nesdis.noaa.gov/pub/FIRE/web/HMS/Smoke_Polygons/KML/2023/06/hms_smoke20230628.kml</v>
      </c>
      <c r="G912" s="29" t="str">
        <f t="shared" si="102"/>
        <v>Data</v>
      </c>
      <c r="H912" s="30" t="s">
        <v>38</v>
      </c>
      <c r="I912" s="31"/>
      <c r="J912" s="31" t="s">
        <v>38</v>
      </c>
      <c r="K912" s="31" t="s">
        <v>38</v>
      </c>
      <c r="L912" s="31" t="s">
        <v>38</v>
      </c>
      <c r="M912" s="31" t="s">
        <v>38</v>
      </c>
    </row>
    <row r="913" spans="1:13" x14ac:dyDescent="0.25">
      <c r="A913" s="28">
        <f t="shared" si="103"/>
        <v>45106</v>
      </c>
      <c r="B913">
        <f t="shared" si="98"/>
        <v>2023</v>
      </c>
      <c r="C913" t="str">
        <f t="shared" si="99"/>
        <v>06</v>
      </c>
      <c r="D913">
        <f t="shared" si="100"/>
        <v>29</v>
      </c>
      <c r="E913" t="str">
        <f t="shared" si="101"/>
        <v>https://satepsanone.nesdis.noaa.gov/pub/FIRE/web/HMS/Smoke_Polygons/KML/2023/06/hms_smoke20230629.kml</v>
      </c>
      <c r="F913" t="str">
        <f t="shared" si="104"/>
        <v>https://satepsanone.nesdis.noaa.gov/pub/FIRE/web/HMS/Smoke_Polygons/KML/2023/06/hms_smoke20230629.kml</v>
      </c>
      <c r="G913" s="29" t="str">
        <f t="shared" si="102"/>
        <v>Data</v>
      </c>
      <c r="H913" s="30" t="s">
        <v>38</v>
      </c>
      <c r="I913" s="31"/>
      <c r="J913" s="31" t="s">
        <v>38</v>
      </c>
      <c r="K913" s="31" t="s">
        <v>38</v>
      </c>
      <c r="L913" s="31" t="s">
        <v>38</v>
      </c>
      <c r="M913" s="31" t="s">
        <v>38</v>
      </c>
    </row>
    <row r="914" spans="1:13" x14ac:dyDescent="0.25">
      <c r="A914" s="28">
        <f t="shared" si="103"/>
        <v>45107</v>
      </c>
      <c r="B914">
        <f t="shared" si="98"/>
        <v>2023</v>
      </c>
      <c r="C914" t="str">
        <f t="shared" si="99"/>
        <v>06</v>
      </c>
      <c r="D914">
        <f t="shared" si="100"/>
        <v>30</v>
      </c>
      <c r="E914" t="str">
        <f t="shared" si="101"/>
        <v>https://satepsanone.nesdis.noaa.gov/pub/FIRE/web/HMS/Smoke_Polygons/KML/2023/06/hms_smoke20230630.kml</v>
      </c>
      <c r="F914" t="str">
        <f t="shared" si="104"/>
        <v>https://satepsanone.nesdis.noaa.gov/pub/FIRE/web/HMS/Smoke_Polygons/KML/2023/06/hms_smoke20230630.kml</v>
      </c>
      <c r="G914" s="29" t="str">
        <f t="shared" si="102"/>
        <v>Data</v>
      </c>
      <c r="H914" s="30" t="s">
        <v>38</v>
      </c>
      <c r="I914" s="31"/>
      <c r="J914" s="31" t="s">
        <v>38</v>
      </c>
      <c r="K914" s="31" t="s">
        <v>38</v>
      </c>
      <c r="L914" s="31" t="s">
        <v>38</v>
      </c>
      <c r="M914" s="31" t="s">
        <v>38</v>
      </c>
    </row>
    <row r="915" spans="1:13" x14ac:dyDescent="0.25">
      <c r="A915" s="28">
        <f t="shared" si="103"/>
        <v>45108</v>
      </c>
      <c r="B915">
        <f t="shared" si="98"/>
        <v>2023</v>
      </c>
      <c r="C915" t="str">
        <f t="shared" si="99"/>
        <v>07</v>
      </c>
      <c r="D915" t="str">
        <f t="shared" si="100"/>
        <v>01</v>
      </c>
      <c r="E915" t="str">
        <f t="shared" si="101"/>
        <v>https://satepsanone.nesdis.noaa.gov/pub/FIRE/web/HMS/Smoke_Polygons/KML/2023/07/hms_smoke20230701.kml</v>
      </c>
      <c r="F915" t="str">
        <f t="shared" si="104"/>
        <v>https://satepsanone.nesdis.noaa.gov/pub/FIRE/web/HMS/Smoke_Polygons/KML/2023/07/hms_smoke20230701.kml</v>
      </c>
      <c r="G915" s="29" t="str">
        <f t="shared" si="102"/>
        <v>Data</v>
      </c>
      <c r="H915" s="30" t="s">
        <v>38</v>
      </c>
      <c r="I915" s="31"/>
      <c r="J915" s="31" t="s">
        <v>38</v>
      </c>
      <c r="K915" s="31" t="s">
        <v>38</v>
      </c>
      <c r="L915" s="31" t="s">
        <v>38</v>
      </c>
      <c r="M915" s="31" t="s">
        <v>38</v>
      </c>
    </row>
    <row r="916" spans="1:13" x14ac:dyDescent="0.25">
      <c r="A916" s="28">
        <f t="shared" si="103"/>
        <v>45109</v>
      </c>
      <c r="B916">
        <f t="shared" si="98"/>
        <v>2023</v>
      </c>
      <c r="C916" t="str">
        <f t="shared" si="99"/>
        <v>07</v>
      </c>
      <c r="D916" t="str">
        <f t="shared" si="100"/>
        <v>02</v>
      </c>
      <c r="E916" t="str">
        <f t="shared" si="101"/>
        <v>https://satepsanone.nesdis.noaa.gov/pub/FIRE/web/HMS/Smoke_Polygons/KML/2023/07/hms_smoke20230702.kml</v>
      </c>
      <c r="F916" t="str">
        <f t="shared" si="104"/>
        <v>https://satepsanone.nesdis.noaa.gov/pub/FIRE/web/HMS/Smoke_Polygons/KML/2023/07/hms_smoke20230702.kml</v>
      </c>
      <c r="G916" s="29" t="str">
        <f t="shared" si="102"/>
        <v>Data</v>
      </c>
      <c r="H916" s="30" t="s">
        <v>38</v>
      </c>
      <c r="I916" s="31"/>
      <c r="J916" s="31" t="s">
        <v>38</v>
      </c>
      <c r="K916" s="31" t="s">
        <v>38</v>
      </c>
      <c r="L916" s="31" t="s">
        <v>38</v>
      </c>
      <c r="M916" s="31" t="s">
        <v>38</v>
      </c>
    </row>
    <row r="917" spans="1:13" x14ac:dyDescent="0.25">
      <c r="A917" s="28">
        <f t="shared" si="103"/>
        <v>45110</v>
      </c>
      <c r="B917">
        <f t="shared" si="98"/>
        <v>2023</v>
      </c>
      <c r="C917" t="str">
        <f t="shared" si="99"/>
        <v>07</v>
      </c>
      <c r="D917" t="str">
        <f t="shared" si="100"/>
        <v>03</v>
      </c>
      <c r="E917" t="str">
        <f t="shared" si="101"/>
        <v>https://satepsanone.nesdis.noaa.gov/pub/FIRE/web/HMS/Smoke_Polygons/KML/2023/07/hms_smoke20230703.kml</v>
      </c>
      <c r="F917" t="str">
        <f t="shared" si="104"/>
        <v>https://satepsanone.nesdis.noaa.gov/pub/FIRE/web/HMS/Smoke_Polygons/KML/2023/07/hms_smoke20230703.kml</v>
      </c>
      <c r="G917" s="29" t="str">
        <f t="shared" si="102"/>
        <v>Data</v>
      </c>
      <c r="H917" s="30" t="s">
        <v>38</v>
      </c>
      <c r="I917" s="31"/>
      <c r="J917" s="31" t="s">
        <v>38</v>
      </c>
      <c r="K917" s="31" t="s">
        <v>38</v>
      </c>
      <c r="L917" s="31" t="s">
        <v>38</v>
      </c>
      <c r="M917" s="31" t="s">
        <v>38</v>
      </c>
    </row>
    <row r="918" spans="1:13" x14ac:dyDescent="0.25">
      <c r="A918" s="28">
        <f t="shared" si="103"/>
        <v>45111</v>
      </c>
      <c r="B918">
        <f t="shared" si="98"/>
        <v>2023</v>
      </c>
      <c r="C918" t="str">
        <f t="shared" si="99"/>
        <v>07</v>
      </c>
      <c r="D918" t="str">
        <f t="shared" si="100"/>
        <v>04</v>
      </c>
      <c r="E918" t="str">
        <f t="shared" si="101"/>
        <v>https://satepsanone.nesdis.noaa.gov/pub/FIRE/web/HMS/Smoke_Polygons/KML/2023/07/hms_smoke20230704.kml</v>
      </c>
      <c r="F918" t="str">
        <f t="shared" si="104"/>
        <v>https://satepsanone.nesdis.noaa.gov/pub/FIRE/web/HMS/Smoke_Polygons/KML/2023/07/hms_smoke20230704.kml</v>
      </c>
      <c r="G918" s="29" t="str">
        <f t="shared" si="102"/>
        <v>Data</v>
      </c>
      <c r="H918" s="30" t="s">
        <v>38</v>
      </c>
      <c r="I918" s="31"/>
      <c r="J918" s="31" t="s">
        <v>38</v>
      </c>
      <c r="K918" s="31" t="s">
        <v>38</v>
      </c>
      <c r="L918" s="31" t="s">
        <v>38</v>
      </c>
      <c r="M918" s="31" t="s">
        <v>38</v>
      </c>
    </row>
    <row r="919" spans="1:13" x14ac:dyDescent="0.25">
      <c r="A919" s="28">
        <f t="shared" si="103"/>
        <v>45112</v>
      </c>
      <c r="B919">
        <f t="shared" si="98"/>
        <v>2023</v>
      </c>
      <c r="C919" t="str">
        <f t="shared" si="99"/>
        <v>07</v>
      </c>
      <c r="D919" t="str">
        <f t="shared" si="100"/>
        <v>05</v>
      </c>
      <c r="E919" t="str">
        <f t="shared" si="101"/>
        <v>https://satepsanone.nesdis.noaa.gov/pub/FIRE/web/HMS/Smoke_Polygons/KML/2023/07/hms_smoke20230705.kml</v>
      </c>
      <c r="F919" t="str">
        <f t="shared" si="104"/>
        <v>https://satepsanone.nesdis.noaa.gov/pub/FIRE/web/HMS/Smoke_Polygons/KML/2023/07/hms_smoke20230705.kml</v>
      </c>
      <c r="G919" s="29" t="str">
        <f t="shared" si="102"/>
        <v>Data</v>
      </c>
      <c r="H919" s="30" t="s">
        <v>38</v>
      </c>
      <c r="I919" s="31"/>
      <c r="J919" s="31" t="s">
        <v>37</v>
      </c>
      <c r="K919" s="31" t="s">
        <v>37</v>
      </c>
      <c r="L919" s="31" t="s">
        <v>37</v>
      </c>
      <c r="M919" s="31" t="s">
        <v>37</v>
      </c>
    </row>
    <row r="920" spans="1:13" x14ac:dyDescent="0.25">
      <c r="A920" s="28">
        <f t="shared" si="103"/>
        <v>45113</v>
      </c>
      <c r="B920">
        <f t="shared" si="98"/>
        <v>2023</v>
      </c>
      <c r="C920" t="str">
        <f t="shared" si="99"/>
        <v>07</v>
      </c>
      <c r="D920" t="str">
        <f t="shared" si="100"/>
        <v>06</v>
      </c>
      <c r="E920" t="str">
        <f t="shared" si="101"/>
        <v>https://satepsanone.nesdis.noaa.gov/pub/FIRE/web/HMS/Smoke_Polygons/KML/2023/07/hms_smoke20230706.kml</v>
      </c>
      <c r="F920" t="str">
        <f t="shared" si="104"/>
        <v>https://satepsanone.nesdis.noaa.gov/pub/FIRE/web/HMS/Smoke_Polygons/KML/2023/07/hms_smoke20230706.kml</v>
      </c>
      <c r="G920" s="29" t="str">
        <f t="shared" si="102"/>
        <v>Data</v>
      </c>
      <c r="H920" s="30" t="s">
        <v>38</v>
      </c>
      <c r="I920" s="31"/>
      <c r="J920" s="31" t="s">
        <v>38</v>
      </c>
      <c r="K920" s="31" t="s">
        <v>38</v>
      </c>
      <c r="L920" s="31" t="s">
        <v>38</v>
      </c>
      <c r="M920" s="31" t="s">
        <v>38</v>
      </c>
    </row>
    <row r="921" spans="1:13" x14ac:dyDescent="0.25">
      <c r="A921" s="28">
        <f t="shared" si="103"/>
        <v>45114</v>
      </c>
      <c r="B921">
        <f t="shared" si="98"/>
        <v>2023</v>
      </c>
      <c r="C921" t="str">
        <f t="shared" si="99"/>
        <v>07</v>
      </c>
      <c r="D921" t="str">
        <f t="shared" si="100"/>
        <v>07</v>
      </c>
      <c r="E921" t="str">
        <f t="shared" si="101"/>
        <v>https://satepsanone.nesdis.noaa.gov/pub/FIRE/web/HMS/Smoke_Polygons/KML/2023/07/hms_smoke20230707.kml</v>
      </c>
      <c r="F921" t="str">
        <f t="shared" si="104"/>
        <v>https://satepsanone.nesdis.noaa.gov/pub/FIRE/web/HMS/Smoke_Polygons/KML/2023/07/hms_smoke20230707.kml</v>
      </c>
      <c r="G921" s="29" t="str">
        <f t="shared" si="102"/>
        <v>Data</v>
      </c>
      <c r="H921" s="30" t="s">
        <v>38</v>
      </c>
      <c r="I921" s="31"/>
      <c r="J921" s="31" t="s">
        <v>38</v>
      </c>
      <c r="K921" s="31" t="s">
        <v>38</v>
      </c>
      <c r="L921" s="31" t="s">
        <v>38</v>
      </c>
      <c r="M921" s="31" t="s">
        <v>38</v>
      </c>
    </row>
    <row r="922" spans="1:13" x14ac:dyDescent="0.25">
      <c r="A922" s="28">
        <f t="shared" si="103"/>
        <v>45115</v>
      </c>
      <c r="B922">
        <f t="shared" si="98"/>
        <v>2023</v>
      </c>
      <c r="C922" t="str">
        <f t="shared" si="99"/>
        <v>07</v>
      </c>
      <c r="D922" t="str">
        <f t="shared" si="100"/>
        <v>08</v>
      </c>
      <c r="E922" t="str">
        <f t="shared" si="101"/>
        <v>https://satepsanone.nesdis.noaa.gov/pub/FIRE/web/HMS/Smoke_Polygons/KML/2023/07/hms_smoke20230708.kml</v>
      </c>
      <c r="F922" t="str">
        <f t="shared" si="104"/>
        <v>https://satepsanone.nesdis.noaa.gov/pub/FIRE/web/HMS/Smoke_Polygons/KML/2023/07/hms_smoke20230708.kml</v>
      </c>
      <c r="G922" s="29" t="str">
        <f t="shared" si="102"/>
        <v>Data</v>
      </c>
      <c r="H922" s="30" t="s">
        <v>38</v>
      </c>
      <c r="I922" s="31"/>
      <c r="J922" s="31" t="s">
        <v>38</v>
      </c>
      <c r="K922" s="31" t="s">
        <v>38</v>
      </c>
      <c r="L922" s="31" t="s">
        <v>38</v>
      </c>
      <c r="M922" s="31" t="s">
        <v>38</v>
      </c>
    </row>
    <row r="923" spans="1:13" x14ac:dyDescent="0.25">
      <c r="A923" s="28">
        <f t="shared" si="103"/>
        <v>45116</v>
      </c>
      <c r="B923">
        <f t="shared" si="98"/>
        <v>2023</v>
      </c>
      <c r="C923" t="str">
        <f t="shared" si="99"/>
        <v>07</v>
      </c>
      <c r="D923" t="str">
        <f t="shared" si="100"/>
        <v>09</v>
      </c>
      <c r="E923" t="str">
        <f t="shared" si="101"/>
        <v>https://satepsanone.nesdis.noaa.gov/pub/FIRE/web/HMS/Smoke_Polygons/KML/2023/07/hms_smoke20230709.kml</v>
      </c>
      <c r="F923" t="str">
        <f t="shared" si="104"/>
        <v>https://satepsanone.nesdis.noaa.gov/pub/FIRE/web/HMS/Smoke_Polygons/KML/2023/07/hms_smoke20230709.kml</v>
      </c>
      <c r="G923" s="29" t="str">
        <f t="shared" si="102"/>
        <v>Data</v>
      </c>
      <c r="H923" s="30" t="s">
        <v>38</v>
      </c>
      <c r="I923" s="31"/>
      <c r="J923" s="31" t="s">
        <v>38</v>
      </c>
      <c r="K923" s="31" t="s">
        <v>38</v>
      </c>
      <c r="L923" s="31" t="s">
        <v>38</v>
      </c>
      <c r="M923" s="31" t="s">
        <v>38</v>
      </c>
    </row>
    <row r="924" spans="1:13" x14ac:dyDescent="0.25">
      <c r="A924" s="28">
        <f t="shared" si="103"/>
        <v>45117</v>
      </c>
      <c r="B924">
        <f t="shared" si="98"/>
        <v>2023</v>
      </c>
      <c r="C924" t="str">
        <f t="shared" si="99"/>
        <v>07</v>
      </c>
      <c r="D924">
        <f t="shared" si="100"/>
        <v>10</v>
      </c>
      <c r="E924" t="str">
        <f t="shared" si="101"/>
        <v>https://satepsanone.nesdis.noaa.gov/pub/FIRE/web/HMS/Smoke_Polygons/KML/2023/07/hms_smoke20230710.kml</v>
      </c>
      <c r="F924" t="str">
        <f t="shared" si="104"/>
        <v>https://satepsanone.nesdis.noaa.gov/pub/FIRE/web/HMS/Smoke_Polygons/KML/2023/07/hms_smoke20230710.kml</v>
      </c>
      <c r="G924" s="29" t="str">
        <f t="shared" si="102"/>
        <v>Data</v>
      </c>
      <c r="H924" s="30" t="s">
        <v>38</v>
      </c>
      <c r="I924" s="31"/>
      <c r="J924" s="31" t="s">
        <v>38</v>
      </c>
      <c r="K924" s="31" t="s">
        <v>38</v>
      </c>
      <c r="L924" s="31" t="s">
        <v>38</v>
      </c>
      <c r="M924" s="31" t="s">
        <v>38</v>
      </c>
    </row>
    <row r="925" spans="1:13" x14ac:dyDescent="0.25">
      <c r="A925" s="28">
        <f t="shared" si="103"/>
        <v>45118</v>
      </c>
      <c r="B925">
        <f t="shared" si="98"/>
        <v>2023</v>
      </c>
      <c r="C925" t="str">
        <f t="shared" si="99"/>
        <v>07</v>
      </c>
      <c r="D925">
        <f t="shared" si="100"/>
        <v>11</v>
      </c>
      <c r="E925" t="str">
        <f t="shared" si="101"/>
        <v>https://satepsanone.nesdis.noaa.gov/pub/FIRE/web/HMS/Smoke_Polygons/KML/2023/07/hms_smoke20230711.kml</v>
      </c>
      <c r="F925" t="str">
        <f t="shared" si="104"/>
        <v>https://satepsanone.nesdis.noaa.gov/pub/FIRE/web/HMS/Smoke_Polygons/KML/2023/07/hms_smoke20230711.kml</v>
      </c>
      <c r="G925" s="29" t="str">
        <f t="shared" si="102"/>
        <v>Data</v>
      </c>
      <c r="H925" s="30" t="s">
        <v>38</v>
      </c>
      <c r="I925" s="31"/>
      <c r="J925" s="31" t="s">
        <v>38</v>
      </c>
      <c r="K925" s="31" t="s">
        <v>38</v>
      </c>
      <c r="L925" s="31" t="s">
        <v>38</v>
      </c>
      <c r="M925" s="31" t="s">
        <v>38</v>
      </c>
    </row>
    <row r="926" spans="1:13" x14ac:dyDescent="0.25">
      <c r="A926" s="28">
        <f t="shared" si="103"/>
        <v>45119</v>
      </c>
      <c r="B926">
        <f t="shared" si="98"/>
        <v>2023</v>
      </c>
      <c r="C926" t="str">
        <f t="shared" si="99"/>
        <v>07</v>
      </c>
      <c r="D926">
        <f t="shared" si="100"/>
        <v>12</v>
      </c>
      <c r="E926" t="str">
        <f t="shared" si="101"/>
        <v>https://satepsanone.nesdis.noaa.gov/pub/FIRE/web/HMS/Smoke_Polygons/KML/2023/07/hms_smoke20230712.kml</v>
      </c>
      <c r="F926" t="str">
        <f t="shared" si="104"/>
        <v>https://satepsanone.nesdis.noaa.gov/pub/FIRE/web/HMS/Smoke_Polygons/KML/2023/07/hms_smoke20230712.kml</v>
      </c>
      <c r="G926" s="29" t="str">
        <f t="shared" si="102"/>
        <v>Data</v>
      </c>
      <c r="H926" s="30" t="s">
        <v>38</v>
      </c>
      <c r="I926" s="31"/>
      <c r="J926" s="31" t="s">
        <v>38</v>
      </c>
      <c r="K926" s="31" t="s">
        <v>38</v>
      </c>
      <c r="L926" s="31" t="s">
        <v>38</v>
      </c>
      <c r="M926" s="31" t="s">
        <v>38</v>
      </c>
    </row>
    <row r="927" spans="1:13" x14ac:dyDescent="0.25">
      <c r="A927" s="28">
        <f t="shared" si="103"/>
        <v>45120</v>
      </c>
      <c r="B927">
        <f t="shared" si="98"/>
        <v>2023</v>
      </c>
      <c r="C927" t="str">
        <f t="shared" si="99"/>
        <v>07</v>
      </c>
      <c r="D927">
        <f t="shared" si="100"/>
        <v>13</v>
      </c>
      <c r="E927" t="str">
        <f t="shared" si="101"/>
        <v>https://satepsanone.nesdis.noaa.gov/pub/FIRE/web/HMS/Smoke_Polygons/KML/2023/07/hms_smoke20230713.kml</v>
      </c>
      <c r="F927" t="str">
        <f t="shared" si="104"/>
        <v>https://satepsanone.nesdis.noaa.gov/pub/FIRE/web/HMS/Smoke_Polygons/KML/2023/07/hms_smoke20230713.kml</v>
      </c>
      <c r="G927" s="29" t="str">
        <f t="shared" si="102"/>
        <v>Data</v>
      </c>
      <c r="H927" s="30" t="s">
        <v>38</v>
      </c>
      <c r="I927" s="31"/>
      <c r="J927" s="31" t="s">
        <v>38</v>
      </c>
      <c r="K927" s="31" t="s">
        <v>38</v>
      </c>
      <c r="L927" s="31" t="s">
        <v>38</v>
      </c>
      <c r="M927" s="31" t="s">
        <v>38</v>
      </c>
    </row>
    <row r="928" spans="1:13" x14ac:dyDescent="0.25">
      <c r="A928" s="28">
        <f t="shared" si="103"/>
        <v>45121</v>
      </c>
      <c r="B928">
        <f t="shared" si="98"/>
        <v>2023</v>
      </c>
      <c r="C928" t="str">
        <f t="shared" si="99"/>
        <v>07</v>
      </c>
      <c r="D928">
        <f t="shared" si="100"/>
        <v>14</v>
      </c>
      <c r="E928" t="str">
        <f t="shared" si="101"/>
        <v>https://satepsanone.nesdis.noaa.gov/pub/FIRE/web/HMS/Smoke_Polygons/KML/2023/07/hms_smoke20230714.kml</v>
      </c>
      <c r="F928" t="str">
        <f t="shared" si="104"/>
        <v>https://satepsanone.nesdis.noaa.gov/pub/FIRE/web/HMS/Smoke_Polygons/KML/2023/07/hms_smoke20230714.kml</v>
      </c>
      <c r="G928" s="29" t="str">
        <f t="shared" si="102"/>
        <v>Data</v>
      </c>
      <c r="H928" s="30" t="s">
        <v>38</v>
      </c>
      <c r="I928" s="31"/>
      <c r="J928" s="31" t="s">
        <v>38</v>
      </c>
      <c r="K928" s="31" t="s">
        <v>37</v>
      </c>
      <c r="L928" s="31" t="s">
        <v>37</v>
      </c>
      <c r="M928" s="31" t="s">
        <v>37</v>
      </c>
    </row>
    <row r="929" spans="1:13" x14ac:dyDescent="0.25">
      <c r="A929" s="28">
        <f t="shared" si="103"/>
        <v>45122</v>
      </c>
      <c r="B929">
        <f t="shared" si="98"/>
        <v>2023</v>
      </c>
      <c r="C929" t="str">
        <f t="shared" si="99"/>
        <v>07</v>
      </c>
      <c r="D929">
        <f t="shared" si="100"/>
        <v>15</v>
      </c>
      <c r="E929" t="str">
        <f t="shared" si="101"/>
        <v>https://satepsanone.nesdis.noaa.gov/pub/FIRE/web/HMS/Smoke_Polygons/KML/2023/07/hms_smoke20230715.kml</v>
      </c>
      <c r="F929" t="str">
        <f t="shared" si="104"/>
        <v>https://satepsanone.nesdis.noaa.gov/pub/FIRE/web/HMS/Smoke_Polygons/KML/2023/07/hms_smoke20230715.kml</v>
      </c>
      <c r="G929" s="29" t="str">
        <f t="shared" si="102"/>
        <v>Data</v>
      </c>
      <c r="H929" s="30" t="s">
        <v>38</v>
      </c>
      <c r="I929" s="31"/>
      <c r="J929" s="31" t="s">
        <v>38</v>
      </c>
      <c r="K929" s="31" t="s">
        <v>38</v>
      </c>
      <c r="L929" s="31" t="s">
        <v>38</v>
      </c>
      <c r="M929" s="31" t="s">
        <v>38</v>
      </c>
    </row>
    <row r="930" spans="1:13" x14ac:dyDescent="0.25">
      <c r="A930" s="28">
        <f t="shared" si="103"/>
        <v>45123</v>
      </c>
      <c r="B930">
        <f t="shared" si="98"/>
        <v>2023</v>
      </c>
      <c r="C930" t="str">
        <f t="shared" si="99"/>
        <v>07</v>
      </c>
      <c r="D930">
        <f t="shared" si="100"/>
        <v>16</v>
      </c>
      <c r="E930" t="str">
        <f t="shared" si="101"/>
        <v>https://satepsanone.nesdis.noaa.gov/pub/FIRE/web/HMS/Smoke_Polygons/KML/2023/07/hms_smoke20230716.kml</v>
      </c>
      <c r="F930" t="str">
        <f t="shared" si="104"/>
        <v>https://satepsanone.nesdis.noaa.gov/pub/FIRE/web/HMS/Smoke_Polygons/KML/2023/07/hms_smoke20230716.kml</v>
      </c>
      <c r="G930" s="29" t="str">
        <f t="shared" si="102"/>
        <v>Data</v>
      </c>
      <c r="H930" s="30" t="s">
        <v>38</v>
      </c>
      <c r="I930" s="31"/>
      <c r="J930" s="31" t="s">
        <v>38</v>
      </c>
      <c r="K930" s="31" t="s">
        <v>38</v>
      </c>
      <c r="L930" s="31" t="s">
        <v>38</v>
      </c>
      <c r="M930" s="31" t="s">
        <v>38</v>
      </c>
    </row>
    <row r="931" spans="1:13" x14ac:dyDescent="0.25">
      <c r="A931" s="28">
        <f t="shared" si="103"/>
        <v>45124</v>
      </c>
      <c r="B931">
        <f t="shared" si="98"/>
        <v>2023</v>
      </c>
      <c r="C931" t="str">
        <f t="shared" si="99"/>
        <v>07</v>
      </c>
      <c r="D931">
        <f t="shared" si="100"/>
        <v>17</v>
      </c>
      <c r="E931" t="str">
        <f t="shared" si="101"/>
        <v>https://satepsanone.nesdis.noaa.gov/pub/FIRE/web/HMS/Smoke_Polygons/KML/2023/07/hms_smoke20230717.kml</v>
      </c>
      <c r="F931" t="str">
        <f t="shared" si="104"/>
        <v>https://satepsanone.nesdis.noaa.gov/pub/FIRE/web/HMS/Smoke_Polygons/KML/2023/07/hms_smoke20230717.kml</v>
      </c>
      <c r="G931" s="29" t="str">
        <f t="shared" si="102"/>
        <v>Data</v>
      </c>
      <c r="H931" s="30" t="s">
        <v>38</v>
      </c>
      <c r="I931" s="31"/>
      <c r="J931" s="31" t="s">
        <v>38</v>
      </c>
      <c r="K931" s="31" t="s">
        <v>38</v>
      </c>
      <c r="L931" s="31" t="s">
        <v>38</v>
      </c>
      <c r="M931" s="31" t="s">
        <v>38</v>
      </c>
    </row>
    <row r="932" spans="1:13" x14ac:dyDescent="0.25">
      <c r="A932" s="28">
        <f t="shared" si="103"/>
        <v>45125</v>
      </c>
      <c r="B932">
        <f t="shared" si="98"/>
        <v>2023</v>
      </c>
      <c r="C932" t="str">
        <f t="shared" si="99"/>
        <v>07</v>
      </c>
      <c r="D932">
        <f t="shared" si="100"/>
        <v>18</v>
      </c>
      <c r="E932" t="str">
        <f t="shared" si="101"/>
        <v>https://satepsanone.nesdis.noaa.gov/pub/FIRE/web/HMS/Smoke_Polygons/KML/2023/07/hms_smoke20230718.kml</v>
      </c>
      <c r="F932" t="str">
        <f t="shared" si="104"/>
        <v>https://satepsanone.nesdis.noaa.gov/pub/FIRE/web/HMS/Smoke_Polygons/KML/2023/07/hms_smoke20230718.kml</v>
      </c>
      <c r="G932" s="29" t="str">
        <f t="shared" si="102"/>
        <v>Data</v>
      </c>
      <c r="H932" s="30" t="s">
        <v>38</v>
      </c>
      <c r="I932" s="31"/>
      <c r="J932" s="31" t="s">
        <v>38</v>
      </c>
      <c r="K932" s="31" t="s">
        <v>38</v>
      </c>
      <c r="L932" s="31" t="s">
        <v>38</v>
      </c>
      <c r="M932" s="31" t="s">
        <v>38</v>
      </c>
    </row>
    <row r="933" spans="1:13" x14ac:dyDescent="0.25">
      <c r="A933" s="28">
        <f t="shared" si="103"/>
        <v>45126</v>
      </c>
      <c r="B933">
        <f t="shared" si="98"/>
        <v>2023</v>
      </c>
      <c r="C933" t="str">
        <f t="shared" si="99"/>
        <v>07</v>
      </c>
      <c r="D933">
        <f t="shared" si="100"/>
        <v>19</v>
      </c>
      <c r="E933" t="str">
        <f t="shared" si="101"/>
        <v>https://satepsanone.nesdis.noaa.gov/pub/FIRE/web/HMS/Smoke_Polygons/KML/2023/07/hms_smoke20230719.kml</v>
      </c>
      <c r="F933" t="str">
        <f t="shared" si="104"/>
        <v>https://satepsanone.nesdis.noaa.gov/pub/FIRE/web/HMS/Smoke_Polygons/KML/2023/07/hms_smoke20230719.kml</v>
      </c>
      <c r="G933" s="29" t="str">
        <f t="shared" si="102"/>
        <v>Data</v>
      </c>
      <c r="H933" s="30" t="s">
        <v>38</v>
      </c>
      <c r="I933" s="31"/>
      <c r="J933" s="31" t="s">
        <v>38</v>
      </c>
      <c r="K933" s="31" t="s">
        <v>38</v>
      </c>
      <c r="L933" s="31" t="s">
        <v>38</v>
      </c>
      <c r="M933" s="31" t="s">
        <v>38</v>
      </c>
    </row>
    <row r="934" spans="1:13" x14ac:dyDescent="0.25">
      <c r="A934" s="28">
        <f t="shared" si="103"/>
        <v>45127</v>
      </c>
      <c r="B934">
        <f t="shared" si="98"/>
        <v>2023</v>
      </c>
      <c r="C934" t="str">
        <f t="shared" si="99"/>
        <v>07</v>
      </c>
      <c r="D934">
        <f t="shared" si="100"/>
        <v>20</v>
      </c>
      <c r="E934" t="str">
        <f t="shared" si="101"/>
        <v>https://satepsanone.nesdis.noaa.gov/pub/FIRE/web/HMS/Smoke_Polygons/KML/2023/07/hms_smoke20230720.kml</v>
      </c>
      <c r="F934" t="str">
        <f t="shared" si="104"/>
        <v>https://satepsanone.nesdis.noaa.gov/pub/FIRE/web/HMS/Smoke_Polygons/KML/2023/07/hms_smoke20230720.kml</v>
      </c>
      <c r="G934" s="29" t="str">
        <f t="shared" si="102"/>
        <v>Data</v>
      </c>
      <c r="H934" s="30" t="s">
        <v>38</v>
      </c>
      <c r="I934" s="31"/>
      <c r="J934" s="31" t="s">
        <v>38</v>
      </c>
      <c r="K934" s="31" t="s">
        <v>38</v>
      </c>
      <c r="L934" s="31" t="s">
        <v>38</v>
      </c>
      <c r="M934" s="31" t="s">
        <v>38</v>
      </c>
    </row>
    <row r="935" spans="1:13" x14ac:dyDescent="0.25">
      <c r="A935" s="28">
        <f t="shared" si="103"/>
        <v>45128</v>
      </c>
      <c r="B935">
        <f t="shared" si="98"/>
        <v>2023</v>
      </c>
      <c r="C935" t="str">
        <f t="shared" si="99"/>
        <v>07</v>
      </c>
      <c r="D935">
        <f t="shared" si="100"/>
        <v>21</v>
      </c>
      <c r="E935" t="str">
        <f t="shared" si="101"/>
        <v>https://satepsanone.nesdis.noaa.gov/pub/FIRE/web/HMS/Smoke_Polygons/KML/2023/07/hms_smoke20230721.kml</v>
      </c>
      <c r="F935" t="str">
        <f t="shared" si="104"/>
        <v>https://satepsanone.nesdis.noaa.gov/pub/FIRE/web/HMS/Smoke_Polygons/KML/2023/07/hms_smoke20230721.kml</v>
      </c>
      <c r="G935" s="29" t="str">
        <f t="shared" si="102"/>
        <v>Data</v>
      </c>
      <c r="H935" s="30" t="s">
        <v>38</v>
      </c>
      <c r="I935" s="31"/>
      <c r="J935" s="31" t="s">
        <v>38</v>
      </c>
      <c r="K935" s="31" t="s">
        <v>38</v>
      </c>
      <c r="L935" s="31" t="s">
        <v>38</v>
      </c>
      <c r="M935" s="31" t="s">
        <v>38</v>
      </c>
    </row>
    <row r="936" spans="1:13" x14ac:dyDescent="0.25">
      <c r="A936" s="28">
        <f t="shared" si="103"/>
        <v>45129</v>
      </c>
      <c r="B936">
        <f t="shared" si="98"/>
        <v>2023</v>
      </c>
      <c r="C936" t="str">
        <f t="shared" si="99"/>
        <v>07</v>
      </c>
      <c r="D936">
        <f t="shared" si="100"/>
        <v>22</v>
      </c>
      <c r="E936" t="str">
        <f t="shared" si="101"/>
        <v>https://satepsanone.nesdis.noaa.gov/pub/FIRE/web/HMS/Smoke_Polygons/KML/2023/07/hms_smoke20230722.kml</v>
      </c>
      <c r="F936" t="str">
        <f t="shared" si="104"/>
        <v>https://satepsanone.nesdis.noaa.gov/pub/FIRE/web/HMS/Smoke_Polygons/KML/2023/07/hms_smoke20230722.kml</v>
      </c>
      <c r="G936" s="29" t="str">
        <f t="shared" si="102"/>
        <v>Data</v>
      </c>
      <c r="H936" s="30" t="s">
        <v>38</v>
      </c>
      <c r="I936" s="31"/>
      <c r="J936" s="31" t="s">
        <v>38</v>
      </c>
      <c r="K936" s="31" t="s">
        <v>38</v>
      </c>
      <c r="L936" s="31" t="s">
        <v>38</v>
      </c>
      <c r="M936" s="31" t="s">
        <v>38</v>
      </c>
    </row>
    <row r="937" spans="1:13" x14ac:dyDescent="0.25">
      <c r="A937" s="28">
        <f t="shared" si="103"/>
        <v>45130</v>
      </c>
      <c r="B937">
        <f t="shared" si="98"/>
        <v>2023</v>
      </c>
      <c r="C937" t="str">
        <f t="shared" si="99"/>
        <v>07</v>
      </c>
      <c r="D937">
        <f t="shared" si="100"/>
        <v>23</v>
      </c>
      <c r="E937" t="str">
        <f t="shared" si="101"/>
        <v>https://satepsanone.nesdis.noaa.gov/pub/FIRE/web/HMS/Smoke_Polygons/KML/2023/07/hms_smoke20230723.kml</v>
      </c>
      <c r="F937" t="str">
        <f t="shared" si="104"/>
        <v>https://satepsanone.nesdis.noaa.gov/pub/FIRE/web/HMS/Smoke_Polygons/KML/2023/07/hms_smoke20230723.kml</v>
      </c>
      <c r="G937" s="29" t="str">
        <f t="shared" si="102"/>
        <v>Data</v>
      </c>
      <c r="H937" s="30" t="s">
        <v>38</v>
      </c>
      <c r="I937" s="31"/>
      <c r="J937" s="31" t="s">
        <v>38</v>
      </c>
      <c r="K937" s="31" t="s">
        <v>38</v>
      </c>
      <c r="L937" s="31" t="s">
        <v>38</v>
      </c>
      <c r="M937" s="31" t="s">
        <v>38</v>
      </c>
    </row>
    <row r="938" spans="1:13" x14ac:dyDescent="0.25">
      <c r="A938" s="28">
        <f t="shared" si="103"/>
        <v>45131</v>
      </c>
      <c r="B938">
        <f t="shared" si="98"/>
        <v>2023</v>
      </c>
      <c r="C938" t="str">
        <f t="shared" si="99"/>
        <v>07</v>
      </c>
      <c r="D938">
        <f t="shared" si="100"/>
        <v>24</v>
      </c>
      <c r="E938" t="str">
        <f t="shared" si="101"/>
        <v>https://satepsanone.nesdis.noaa.gov/pub/FIRE/web/HMS/Smoke_Polygons/KML/2023/07/hms_smoke20230724.kml</v>
      </c>
      <c r="F938" t="str">
        <f t="shared" si="104"/>
        <v>https://satepsanone.nesdis.noaa.gov/pub/FIRE/web/HMS/Smoke_Polygons/KML/2023/07/hms_smoke20230724.kml</v>
      </c>
      <c r="G938" s="29" t="str">
        <f t="shared" si="102"/>
        <v>Data</v>
      </c>
      <c r="H938" s="30" t="s">
        <v>38</v>
      </c>
      <c r="I938" s="31"/>
      <c r="J938" s="31" t="s">
        <v>38</v>
      </c>
      <c r="K938" s="31" t="s">
        <v>38</v>
      </c>
      <c r="L938" s="31" t="s">
        <v>38</v>
      </c>
      <c r="M938" s="31" t="s">
        <v>38</v>
      </c>
    </row>
    <row r="939" spans="1:13" x14ac:dyDescent="0.25">
      <c r="A939" s="28">
        <f t="shared" si="103"/>
        <v>45132</v>
      </c>
      <c r="B939">
        <f t="shared" si="98"/>
        <v>2023</v>
      </c>
      <c r="C939" t="str">
        <f t="shared" si="99"/>
        <v>07</v>
      </c>
      <c r="D939">
        <f t="shared" si="100"/>
        <v>25</v>
      </c>
      <c r="E939" t="str">
        <f t="shared" si="101"/>
        <v>https://satepsanone.nesdis.noaa.gov/pub/FIRE/web/HMS/Smoke_Polygons/KML/2023/07/hms_smoke20230725.kml</v>
      </c>
      <c r="F939" t="str">
        <f t="shared" si="104"/>
        <v>https://satepsanone.nesdis.noaa.gov/pub/FIRE/web/HMS/Smoke_Polygons/KML/2023/07/hms_smoke20230725.kml</v>
      </c>
      <c r="G939" s="29" t="str">
        <f t="shared" si="102"/>
        <v>Data</v>
      </c>
      <c r="H939" s="30" t="s">
        <v>38</v>
      </c>
      <c r="I939" s="31"/>
      <c r="J939" s="31" t="s">
        <v>38</v>
      </c>
      <c r="K939" s="31" t="s">
        <v>38</v>
      </c>
      <c r="L939" s="31" t="s">
        <v>38</v>
      </c>
      <c r="M939" s="31" t="s">
        <v>38</v>
      </c>
    </row>
    <row r="940" spans="1:13" x14ac:dyDescent="0.25">
      <c r="A940" s="28">
        <f t="shared" si="103"/>
        <v>45133</v>
      </c>
      <c r="B940">
        <f t="shared" si="98"/>
        <v>2023</v>
      </c>
      <c r="C940" t="str">
        <f t="shared" si="99"/>
        <v>07</v>
      </c>
      <c r="D940">
        <f t="shared" si="100"/>
        <v>26</v>
      </c>
      <c r="E940" t="str">
        <f t="shared" si="101"/>
        <v>https://satepsanone.nesdis.noaa.gov/pub/FIRE/web/HMS/Smoke_Polygons/KML/2023/07/hms_smoke20230726.kml</v>
      </c>
      <c r="F940" t="str">
        <f t="shared" si="104"/>
        <v>https://satepsanone.nesdis.noaa.gov/pub/FIRE/web/HMS/Smoke_Polygons/KML/2023/07/hms_smoke20230726.kml</v>
      </c>
      <c r="G940" s="29" t="str">
        <f t="shared" si="102"/>
        <v>Data</v>
      </c>
      <c r="H940" s="30" t="s">
        <v>38</v>
      </c>
      <c r="I940" s="31"/>
      <c r="J940" s="31" t="s">
        <v>38</v>
      </c>
      <c r="K940" s="31" t="s">
        <v>38</v>
      </c>
      <c r="L940" s="31" t="s">
        <v>38</v>
      </c>
      <c r="M940" s="31" t="s">
        <v>38</v>
      </c>
    </row>
    <row r="941" spans="1:13" x14ac:dyDescent="0.25">
      <c r="A941" s="28">
        <f t="shared" si="103"/>
        <v>45134</v>
      </c>
      <c r="B941">
        <f t="shared" si="98"/>
        <v>2023</v>
      </c>
      <c r="C941" t="str">
        <f t="shared" si="99"/>
        <v>07</v>
      </c>
      <c r="D941">
        <f t="shared" si="100"/>
        <v>27</v>
      </c>
      <c r="E941" t="str">
        <f t="shared" si="101"/>
        <v>https://satepsanone.nesdis.noaa.gov/pub/FIRE/web/HMS/Smoke_Polygons/KML/2023/07/hms_smoke20230727.kml</v>
      </c>
      <c r="F941" t="str">
        <f t="shared" si="104"/>
        <v>https://satepsanone.nesdis.noaa.gov/pub/FIRE/web/HMS/Smoke_Polygons/KML/2023/07/hms_smoke20230727.kml</v>
      </c>
      <c r="G941" s="29" t="str">
        <f t="shared" si="102"/>
        <v>Data</v>
      </c>
      <c r="H941" s="30" t="s">
        <v>38</v>
      </c>
      <c r="I941" s="31"/>
      <c r="J941" s="31" t="s">
        <v>38</v>
      </c>
      <c r="K941" s="31" t="s">
        <v>38</v>
      </c>
      <c r="L941" s="31" t="s">
        <v>38</v>
      </c>
      <c r="M941" s="31" t="s">
        <v>38</v>
      </c>
    </row>
    <row r="942" spans="1:13" x14ac:dyDescent="0.25">
      <c r="A942" s="28">
        <f t="shared" si="103"/>
        <v>45135</v>
      </c>
      <c r="B942">
        <f t="shared" si="98"/>
        <v>2023</v>
      </c>
      <c r="C942" t="str">
        <f t="shared" si="99"/>
        <v>07</v>
      </c>
      <c r="D942">
        <f t="shared" si="100"/>
        <v>28</v>
      </c>
      <c r="E942" t="str">
        <f t="shared" si="101"/>
        <v>https://satepsanone.nesdis.noaa.gov/pub/FIRE/web/HMS/Smoke_Polygons/KML/2023/07/hms_smoke20230728.kml</v>
      </c>
      <c r="F942" t="str">
        <f t="shared" si="104"/>
        <v>https://satepsanone.nesdis.noaa.gov/pub/FIRE/web/HMS/Smoke_Polygons/KML/2023/07/hms_smoke20230728.kml</v>
      </c>
      <c r="G942" s="29" t="str">
        <f t="shared" si="102"/>
        <v>Data</v>
      </c>
      <c r="H942" s="30" t="s">
        <v>38</v>
      </c>
      <c r="I942" s="31"/>
      <c r="J942" s="31" t="s">
        <v>38</v>
      </c>
      <c r="K942" s="31" t="s">
        <v>38</v>
      </c>
      <c r="L942" s="31" t="s">
        <v>38</v>
      </c>
      <c r="M942" s="31" t="s">
        <v>38</v>
      </c>
    </row>
    <row r="943" spans="1:13" x14ac:dyDescent="0.25">
      <c r="A943" s="28">
        <f t="shared" si="103"/>
        <v>45136</v>
      </c>
      <c r="B943">
        <f t="shared" si="98"/>
        <v>2023</v>
      </c>
      <c r="C943" t="str">
        <f t="shared" si="99"/>
        <v>07</v>
      </c>
      <c r="D943">
        <f t="shared" si="100"/>
        <v>29</v>
      </c>
      <c r="E943" t="str">
        <f t="shared" si="101"/>
        <v>https://satepsanone.nesdis.noaa.gov/pub/FIRE/web/HMS/Smoke_Polygons/KML/2023/07/hms_smoke20230729.kml</v>
      </c>
      <c r="F943" t="str">
        <f t="shared" si="104"/>
        <v>https://satepsanone.nesdis.noaa.gov/pub/FIRE/web/HMS/Smoke_Polygons/KML/2023/07/hms_smoke20230729.kml</v>
      </c>
      <c r="G943" s="29" t="str">
        <f t="shared" si="102"/>
        <v>Data</v>
      </c>
      <c r="H943" s="30" t="s">
        <v>38</v>
      </c>
      <c r="I943" s="31"/>
      <c r="J943" s="31" t="s">
        <v>38</v>
      </c>
      <c r="K943" s="31" t="s">
        <v>38</v>
      </c>
      <c r="L943" s="31" t="s">
        <v>38</v>
      </c>
      <c r="M943" s="31" t="s">
        <v>38</v>
      </c>
    </row>
    <row r="944" spans="1:13" x14ac:dyDescent="0.25">
      <c r="A944" s="28">
        <f t="shared" si="103"/>
        <v>45137</v>
      </c>
      <c r="B944">
        <f t="shared" si="98"/>
        <v>2023</v>
      </c>
      <c r="C944" t="str">
        <f t="shared" si="99"/>
        <v>07</v>
      </c>
      <c r="D944">
        <f t="shared" si="100"/>
        <v>30</v>
      </c>
      <c r="E944" t="str">
        <f t="shared" si="101"/>
        <v>https://satepsanone.nesdis.noaa.gov/pub/FIRE/web/HMS/Smoke_Polygons/KML/2023/07/hms_smoke20230730.kml</v>
      </c>
      <c r="F944" t="str">
        <f t="shared" si="104"/>
        <v>https://satepsanone.nesdis.noaa.gov/pub/FIRE/web/HMS/Smoke_Polygons/KML/2023/07/hms_smoke20230730.kml</v>
      </c>
      <c r="G944" s="29" t="str">
        <f t="shared" si="102"/>
        <v>Data</v>
      </c>
      <c r="H944" s="30" t="s">
        <v>38</v>
      </c>
      <c r="I944" s="31"/>
      <c r="J944" s="31" t="s">
        <v>38</v>
      </c>
      <c r="K944" s="31" t="s">
        <v>38</v>
      </c>
      <c r="L944" s="31" t="s">
        <v>38</v>
      </c>
      <c r="M944" s="31" t="s">
        <v>38</v>
      </c>
    </row>
    <row r="945" spans="1:13" x14ac:dyDescent="0.25">
      <c r="A945" s="28">
        <f t="shared" si="103"/>
        <v>45138</v>
      </c>
      <c r="B945">
        <f t="shared" si="98"/>
        <v>2023</v>
      </c>
      <c r="C945" t="str">
        <f t="shared" si="99"/>
        <v>07</v>
      </c>
      <c r="D945">
        <f t="shared" si="100"/>
        <v>31</v>
      </c>
      <c r="E945" t="str">
        <f t="shared" si="101"/>
        <v>https://satepsanone.nesdis.noaa.gov/pub/FIRE/web/HMS/Smoke_Polygons/KML/2023/07/hms_smoke20230731.kml</v>
      </c>
      <c r="F945" t="str">
        <f t="shared" si="104"/>
        <v>https://satepsanone.nesdis.noaa.gov/pub/FIRE/web/HMS/Smoke_Polygons/KML/2023/07/hms_smoke20230731.kml</v>
      </c>
      <c r="G945" s="29" t="str">
        <f t="shared" si="102"/>
        <v>Data</v>
      </c>
      <c r="H945" s="30" t="s">
        <v>38</v>
      </c>
      <c r="I945" s="31"/>
      <c r="J945" s="31" t="s">
        <v>38</v>
      </c>
      <c r="K945" s="31" t="s">
        <v>38</v>
      </c>
      <c r="L945" s="31" t="s">
        <v>38</v>
      </c>
      <c r="M945" s="31" t="s">
        <v>38</v>
      </c>
    </row>
    <row r="946" spans="1:13" x14ac:dyDescent="0.25">
      <c r="A946" s="28">
        <f t="shared" si="103"/>
        <v>45139</v>
      </c>
      <c r="B946">
        <f t="shared" si="98"/>
        <v>2023</v>
      </c>
      <c r="C946" t="str">
        <f t="shared" si="99"/>
        <v>08</v>
      </c>
      <c r="D946" t="str">
        <f t="shared" si="100"/>
        <v>01</v>
      </c>
      <c r="E946" t="str">
        <f t="shared" si="101"/>
        <v>https://satepsanone.nesdis.noaa.gov/pub/FIRE/web/HMS/Smoke_Polygons/KML/2023/08/hms_smoke20230801.kml</v>
      </c>
      <c r="F946" t="str">
        <f t="shared" si="104"/>
        <v>https://satepsanone.nesdis.noaa.gov/pub/FIRE/web/HMS/Smoke_Polygons/KML/2023/08/hms_smoke20230801.kml</v>
      </c>
      <c r="G946" s="29" t="str">
        <f t="shared" si="102"/>
        <v>Data</v>
      </c>
      <c r="H946" s="30" t="s">
        <v>38</v>
      </c>
      <c r="I946" s="31"/>
      <c r="J946" s="31" t="s">
        <v>38</v>
      </c>
      <c r="K946" s="31" t="s">
        <v>38</v>
      </c>
      <c r="L946" s="31" t="s">
        <v>38</v>
      </c>
      <c r="M946" s="31" t="s">
        <v>38</v>
      </c>
    </row>
    <row r="947" spans="1:13" x14ac:dyDescent="0.25">
      <c r="A947" s="28">
        <f t="shared" si="103"/>
        <v>45140</v>
      </c>
      <c r="B947">
        <f t="shared" si="98"/>
        <v>2023</v>
      </c>
      <c r="C947" t="str">
        <f t="shared" si="99"/>
        <v>08</v>
      </c>
      <c r="D947" t="str">
        <f t="shared" si="100"/>
        <v>02</v>
      </c>
      <c r="E947" t="str">
        <f t="shared" si="101"/>
        <v>https://satepsanone.nesdis.noaa.gov/pub/FIRE/web/HMS/Smoke_Polygons/KML/2023/08/hms_smoke20230802.kml</v>
      </c>
      <c r="F947" t="str">
        <f t="shared" si="104"/>
        <v>https://satepsanone.nesdis.noaa.gov/pub/FIRE/web/HMS/Smoke_Polygons/KML/2023/08/hms_smoke20230802.kml</v>
      </c>
      <c r="G947" s="29" t="str">
        <f t="shared" si="102"/>
        <v>Data</v>
      </c>
      <c r="H947" s="30" t="s">
        <v>38</v>
      </c>
      <c r="I947" s="31"/>
      <c r="J947" s="31" t="s">
        <v>38</v>
      </c>
      <c r="K947" s="31" t="s">
        <v>38</v>
      </c>
      <c r="L947" s="31" t="s">
        <v>38</v>
      </c>
      <c r="M947" s="31" t="s">
        <v>38</v>
      </c>
    </row>
    <row r="948" spans="1:13" x14ac:dyDescent="0.25">
      <c r="A948" s="28">
        <f t="shared" si="103"/>
        <v>45141</v>
      </c>
      <c r="B948">
        <f t="shared" si="98"/>
        <v>2023</v>
      </c>
      <c r="C948" t="str">
        <f t="shared" si="99"/>
        <v>08</v>
      </c>
      <c r="D948" t="str">
        <f t="shared" si="100"/>
        <v>03</v>
      </c>
      <c r="E948" t="str">
        <f t="shared" si="101"/>
        <v>https://satepsanone.nesdis.noaa.gov/pub/FIRE/web/HMS/Smoke_Polygons/KML/2023/08/hms_smoke20230803.kml</v>
      </c>
      <c r="F948" t="str">
        <f t="shared" si="104"/>
        <v>https://satepsanone.nesdis.noaa.gov/pub/FIRE/web/HMS/Smoke_Polygons/KML/2023/08/hms_smoke20230803.kml</v>
      </c>
      <c r="G948" s="29" t="str">
        <f t="shared" si="102"/>
        <v>Data</v>
      </c>
      <c r="H948" s="30" t="s">
        <v>38</v>
      </c>
      <c r="I948" s="31"/>
      <c r="J948" s="31" t="s">
        <v>38</v>
      </c>
      <c r="K948" s="31" t="s">
        <v>38</v>
      </c>
      <c r="L948" s="31" t="s">
        <v>38</v>
      </c>
      <c r="M948" s="31" t="s">
        <v>38</v>
      </c>
    </row>
    <row r="949" spans="1:13" x14ac:dyDescent="0.25">
      <c r="A949" s="28">
        <f t="shared" si="103"/>
        <v>45142</v>
      </c>
      <c r="B949">
        <f t="shared" si="98"/>
        <v>2023</v>
      </c>
      <c r="C949" t="str">
        <f t="shared" si="99"/>
        <v>08</v>
      </c>
      <c r="D949" t="str">
        <f t="shared" si="100"/>
        <v>04</v>
      </c>
      <c r="E949" t="str">
        <f t="shared" si="101"/>
        <v>https://satepsanone.nesdis.noaa.gov/pub/FIRE/web/HMS/Smoke_Polygons/KML/2023/08/hms_smoke20230804.kml</v>
      </c>
      <c r="F949" t="str">
        <f t="shared" si="104"/>
        <v>https://satepsanone.nesdis.noaa.gov/pub/FIRE/web/HMS/Smoke_Polygons/KML/2023/08/hms_smoke20230804.kml</v>
      </c>
      <c r="G949" s="29" t="str">
        <f t="shared" si="102"/>
        <v>Data</v>
      </c>
      <c r="H949" s="30" t="s">
        <v>38</v>
      </c>
      <c r="I949" s="31"/>
      <c r="J949" s="31" t="s">
        <v>38</v>
      </c>
      <c r="K949" s="31" t="s">
        <v>38</v>
      </c>
      <c r="L949" s="31" t="s">
        <v>38</v>
      </c>
      <c r="M949" s="31" t="s">
        <v>38</v>
      </c>
    </row>
    <row r="950" spans="1:13" x14ac:dyDescent="0.25">
      <c r="A950" s="28">
        <f t="shared" si="103"/>
        <v>45143</v>
      </c>
      <c r="B950">
        <f t="shared" si="98"/>
        <v>2023</v>
      </c>
      <c r="C950" t="str">
        <f t="shared" si="99"/>
        <v>08</v>
      </c>
      <c r="D950" t="str">
        <f t="shared" si="100"/>
        <v>05</v>
      </c>
      <c r="E950" t="str">
        <f t="shared" si="101"/>
        <v>https://satepsanone.nesdis.noaa.gov/pub/FIRE/web/HMS/Smoke_Polygons/KML/2023/08/hms_smoke20230805.kml</v>
      </c>
      <c r="F950" t="str">
        <f t="shared" si="104"/>
        <v>https://satepsanone.nesdis.noaa.gov/pub/FIRE/web/HMS/Smoke_Polygons/KML/2023/08/hms_smoke20230805.kml</v>
      </c>
      <c r="G950" s="29" t="str">
        <f t="shared" si="102"/>
        <v>Data</v>
      </c>
      <c r="H950" s="30" t="s">
        <v>38</v>
      </c>
      <c r="I950" s="31"/>
      <c r="J950" s="31" t="s">
        <v>38</v>
      </c>
      <c r="K950" s="31" t="s">
        <v>38</v>
      </c>
      <c r="L950" s="31" t="s">
        <v>38</v>
      </c>
      <c r="M950" s="31" t="s">
        <v>38</v>
      </c>
    </row>
    <row r="951" spans="1:13" x14ac:dyDescent="0.25">
      <c r="A951" s="28">
        <f t="shared" si="103"/>
        <v>45144</v>
      </c>
      <c r="B951">
        <f t="shared" si="98"/>
        <v>2023</v>
      </c>
      <c r="C951" t="str">
        <f t="shared" si="99"/>
        <v>08</v>
      </c>
      <c r="D951" t="str">
        <f t="shared" si="100"/>
        <v>06</v>
      </c>
      <c r="E951" t="str">
        <f t="shared" si="101"/>
        <v>https://satepsanone.nesdis.noaa.gov/pub/FIRE/web/HMS/Smoke_Polygons/KML/2023/08/hms_smoke20230806.kml</v>
      </c>
      <c r="F951" t="str">
        <f t="shared" si="104"/>
        <v>https://satepsanone.nesdis.noaa.gov/pub/FIRE/web/HMS/Smoke_Polygons/KML/2023/08/hms_smoke20230806.kml</v>
      </c>
      <c r="G951" s="29" t="str">
        <f t="shared" si="102"/>
        <v>Data</v>
      </c>
      <c r="H951" s="30" t="s">
        <v>37</v>
      </c>
      <c r="I951" s="31"/>
    </row>
    <row r="952" spans="1:13" x14ac:dyDescent="0.25">
      <c r="A952" s="28">
        <f t="shared" si="103"/>
        <v>45145</v>
      </c>
      <c r="B952">
        <f t="shared" si="98"/>
        <v>2023</v>
      </c>
      <c r="C952" t="str">
        <f t="shared" si="99"/>
        <v>08</v>
      </c>
      <c r="D952" t="str">
        <f t="shared" si="100"/>
        <v>07</v>
      </c>
      <c r="E952" t="str">
        <f t="shared" si="101"/>
        <v>https://satepsanone.nesdis.noaa.gov/pub/FIRE/web/HMS/Smoke_Polygons/KML/2023/08/hms_smoke20230807.kml</v>
      </c>
      <c r="F952" t="str">
        <f t="shared" si="104"/>
        <v>https://satepsanone.nesdis.noaa.gov/pub/FIRE/web/HMS/Smoke_Polygons/KML/2023/08/hms_smoke20230807.kml</v>
      </c>
      <c r="G952" s="29" t="str">
        <f t="shared" si="102"/>
        <v>Data</v>
      </c>
      <c r="H952" s="30" t="s">
        <v>38</v>
      </c>
      <c r="I952" s="31"/>
      <c r="J952" s="31" t="s">
        <v>38</v>
      </c>
      <c r="K952" s="31" t="s">
        <v>38</v>
      </c>
      <c r="L952" s="31" t="s">
        <v>38</v>
      </c>
      <c r="M952" s="31" t="s">
        <v>38</v>
      </c>
    </row>
    <row r="953" spans="1:13" x14ac:dyDescent="0.25">
      <c r="A953" s="28">
        <f t="shared" si="103"/>
        <v>45146</v>
      </c>
      <c r="B953">
        <f t="shared" si="98"/>
        <v>2023</v>
      </c>
      <c r="C953" t="str">
        <f t="shared" si="99"/>
        <v>08</v>
      </c>
      <c r="D953" t="str">
        <f t="shared" si="100"/>
        <v>08</v>
      </c>
      <c r="E953" t="str">
        <f t="shared" si="101"/>
        <v>https://satepsanone.nesdis.noaa.gov/pub/FIRE/web/HMS/Smoke_Polygons/KML/2023/08/hms_smoke20230808.kml</v>
      </c>
      <c r="F953" t="str">
        <f t="shared" si="104"/>
        <v>https://satepsanone.nesdis.noaa.gov/pub/FIRE/web/HMS/Smoke_Polygons/KML/2023/08/hms_smoke20230808.kml</v>
      </c>
      <c r="G953" s="29" t="str">
        <f t="shared" si="102"/>
        <v>Data</v>
      </c>
      <c r="H953" s="30" t="s">
        <v>38</v>
      </c>
      <c r="I953" s="31"/>
      <c r="J953" s="31" t="s">
        <v>38</v>
      </c>
      <c r="K953" s="31" t="s">
        <v>38</v>
      </c>
      <c r="L953" s="31" t="s">
        <v>38</v>
      </c>
      <c r="M953" s="31" t="s">
        <v>38</v>
      </c>
    </row>
    <row r="954" spans="1:13" x14ac:dyDescent="0.25">
      <c r="A954" s="28">
        <f t="shared" si="103"/>
        <v>45147</v>
      </c>
      <c r="B954">
        <f t="shared" si="98"/>
        <v>2023</v>
      </c>
      <c r="C954" t="str">
        <f t="shared" si="99"/>
        <v>08</v>
      </c>
      <c r="D954" t="str">
        <f t="shared" si="100"/>
        <v>09</v>
      </c>
      <c r="E954" t="str">
        <f t="shared" si="101"/>
        <v>https://satepsanone.nesdis.noaa.gov/pub/FIRE/web/HMS/Smoke_Polygons/KML/2023/08/hms_smoke20230809.kml</v>
      </c>
      <c r="F954" t="str">
        <f t="shared" si="104"/>
        <v>https://satepsanone.nesdis.noaa.gov/pub/FIRE/web/HMS/Smoke_Polygons/KML/2023/08/hms_smoke20230809.kml</v>
      </c>
      <c r="G954" s="29" t="str">
        <f t="shared" si="102"/>
        <v>Data</v>
      </c>
      <c r="H954" s="30" t="s">
        <v>38</v>
      </c>
      <c r="I954" s="31"/>
      <c r="J954" s="31" t="s">
        <v>38</v>
      </c>
      <c r="K954" s="31" t="s">
        <v>38</v>
      </c>
      <c r="L954" s="31" t="s">
        <v>38</v>
      </c>
      <c r="M954" s="31" t="s">
        <v>38</v>
      </c>
    </row>
    <row r="955" spans="1:13" x14ac:dyDescent="0.25">
      <c r="A955" s="28">
        <f t="shared" si="103"/>
        <v>45148</v>
      </c>
      <c r="B955">
        <f t="shared" si="98"/>
        <v>2023</v>
      </c>
      <c r="C955" t="str">
        <f t="shared" si="99"/>
        <v>08</v>
      </c>
      <c r="D955">
        <f t="shared" si="100"/>
        <v>10</v>
      </c>
      <c r="E955" t="str">
        <f t="shared" si="101"/>
        <v>https://satepsanone.nesdis.noaa.gov/pub/FIRE/web/HMS/Smoke_Polygons/KML/2023/08/hms_smoke20230810.kml</v>
      </c>
      <c r="F955" t="str">
        <f t="shared" si="104"/>
        <v>https://satepsanone.nesdis.noaa.gov/pub/FIRE/web/HMS/Smoke_Polygons/KML/2023/08/hms_smoke20230810.kml</v>
      </c>
      <c r="G955" s="29" t="str">
        <f t="shared" si="102"/>
        <v>Data</v>
      </c>
      <c r="H955" s="30" t="s">
        <v>38</v>
      </c>
      <c r="I955" s="31"/>
      <c r="J955" s="31" t="s">
        <v>38</v>
      </c>
      <c r="K955" s="31" t="s">
        <v>38</v>
      </c>
      <c r="L955" s="31" t="s">
        <v>38</v>
      </c>
      <c r="M955" s="31" t="s">
        <v>38</v>
      </c>
    </row>
    <row r="956" spans="1:13" x14ac:dyDescent="0.25">
      <c r="A956" s="28">
        <f t="shared" si="103"/>
        <v>45149</v>
      </c>
      <c r="B956">
        <f t="shared" si="98"/>
        <v>2023</v>
      </c>
      <c r="C956" t="str">
        <f t="shared" si="99"/>
        <v>08</v>
      </c>
      <c r="D956">
        <f t="shared" si="100"/>
        <v>11</v>
      </c>
      <c r="E956" t="str">
        <f t="shared" si="101"/>
        <v>https://satepsanone.nesdis.noaa.gov/pub/FIRE/web/HMS/Smoke_Polygons/KML/2023/08/hms_smoke20230811.kml</v>
      </c>
      <c r="F956" t="str">
        <f t="shared" si="104"/>
        <v>https://satepsanone.nesdis.noaa.gov/pub/FIRE/web/HMS/Smoke_Polygons/KML/2023/08/hms_smoke20230811.kml</v>
      </c>
      <c r="G956" s="29" t="str">
        <f t="shared" si="102"/>
        <v>Data</v>
      </c>
      <c r="H956" s="30" t="s">
        <v>38</v>
      </c>
      <c r="I956" s="31"/>
      <c r="J956" s="31" t="s">
        <v>38</v>
      </c>
      <c r="K956" s="31" t="s">
        <v>38</v>
      </c>
      <c r="L956" s="31" t="s">
        <v>38</v>
      </c>
      <c r="M956" s="31" t="s">
        <v>38</v>
      </c>
    </row>
    <row r="957" spans="1:13" x14ac:dyDescent="0.25">
      <c r="A957" s="28">
        <f t="shared" si="103"/>
        <v>45150</v>
      </c>
      <c r="B957">
        <f t="shared" si="98"/>
        <v>2023</v>
      </c>
      <c r="C957" t="str">
        <f t="shared" si="99"/>
        <v>08</v>
      </c>
      <c r="D957">
        <f t="shared" si="100"/>
        <v>12</v>
      </c>
      <c r="E957" t="str">
        <f t="shared" si="101"/>
        <v>https://satepsanone.nesdis.noaa.gov/pub/FIRE/web/HMS/Smoke_Polygons/KML/2023/08/hms_smoke20230812.kml</v>
      </c>
      <c r="F957" t="str">
        <f t="shared" si="104"/>
        <v>https://satepsanone.nesdis.noaa.gov/pub/FIRE/web/HMS/Smoke_Polygons/KML/2023/08/hms_smoke20230812.kml</v>
      </c>
      <c r="G957" s="29" t="str">
        <f t="shared" si="102"/>
        <v>Data</v>
      </c>
      <c r="H957" s="30" t="s">
        <v>38</v>
      </c>
      <c r="I957" s="31"/>
      <c r="J957" s="31" t="s">
        <v>38</v>
      </c>
      <c r="K957" s="31" t="s">
        <v>38</v>
      </c>
      <c r="L957" s="31" t="s">
        <v>38</v>
      </c>
      <c r="M957" s="31" t="s">
        <v>38</v>
      </c>
    </row>
    <row r="958" spans="1:13" x14ac:dyDescent="0.25">
      <c r="A958" s="28">
        <f t="shared" si="103"/>
        <v>45151</v>
      </c>
      <c r="B958">
        <f t="shared" si="98"/>
        <v>2023</v>
      </c>
      <c r="C958" t="str">
        <f t="shared" si="99"/>
        <v>08</v>
      </c>
      <c r="D958">
        <f t="shared" si="100"/>
        <v>13</v>
      </c>
      <c r="E958" t="str">
        <f t="shared" si="101"/>
        <v>https://satepsanone.nesdis.noaa.gov/pub/FIRE/web/HMS/Smoke_Polygons/KML/2023/08/hms_smoke20230813.kml</v>
      </c>
      <c r="F958" t="str">
        <f t="shared" si="104"/>
        <v>https://satepsanone.nesdis.noaa.gov/pub/FIRE/web/HMS/Smoke_Polygons/KML/2023/08/hms_smoke20230813.kml</v>
      </c>
      <c r="G958" s="29" t="str">
        <f t="shared" si="102"/>
        <v>Data</v>
      </c>
      <c r="H958" s="30" t="s">
        <v>38</v>
      </c>
      <c r="I958" s="31"/>
      <c r="J958" s="31" t="s">
        <v>38</v>
      </c>
      <c r="K958" s="31" t="s">
        <v>38</v>
      </c>
      <c r="L958" s="31" t="s">
        <v>38</v>
      </c>
      <c r="M958" s="31" t="s">
        <v>38</v>
      </c>
    </row>
    <row r="959" spans="1:13" x14ac:dyDescent="0.25">
      <c r="A959" s="28">
        <f t="shared" si="103"/>
        <v>45152</v>
      </c>
      <c r="B959">
        <f t="shared" si="98"/>
        <v>2023</v>
      </c>
      <c r="C959" t="str">
        <f t="shared" si="99"/>
        <v>08</v>
      </c>
      <c r="D959">
        <f t="shared" si="100"/>
        <v>14</v>
      </c>
      <c r="E959" t="str">
        <f t="shared" si="101"/>
        <v>https://satepsanone.nesdis.noaa.gov/pub/FIRE/web/HMS/Smoke_Polygons/KML/2023/08/hms_smoke20230814.kml</v>
      </c>
      <c r="F959" t="str">
        <f t="shared" si="104"/>
        <v>https://satepsanone.nesdis.noaa.gov/pub/FIRE/web/HMS/Smoke_Polygons/KML/2023/08/hms_smoke20230814.kml</v>
      </c>
      <c r="G959" s="29" t="str">
        <f t="shared" si="102"/>
        <v>Data</v>
      </c>
      <c r="H959" s="30" t="s">
        <v>38</v>
      </c>
      <c r="I959" s="31"/>
      <c r="J959" s="31" t="s">
        <v>38</v>
      </c>
      <c r="K959" s="31" t="s">
        <v>38</v>
      </c>
      <c r="L959" s="31" t="s">
        <v>38</v>
      </c>
      <c r="M959" s="31" t="s">
        <v>38</v>
      </c>
    </row>
    <row r="960" spans="1:13" x14ac:dyDescent="0.25">
      <c r="A960" s="28">
        <f t="shared" si="103"/>
        <v>45153</v>
      </c>
      <c r="B960">
        <f t="shared" si="98"/>
        <v>2023</v>
      </c>
      <c r="C960" t="str">
        <f t="shared" si="99"/>
        <v>08</v>
      </c>
      <c r="D960">
        <f t="shared" si="100"/>
        <v>15</v>
      </c>
      <c r="E960" t="str">
        <f t="shared" si="101"/>
        <v>https://satepsanone.nesdis.noaa.gov/pub/FIRE/web/HMS/Smoke_Polygons/KML/2023/08/hms_smoke20230815.kml</v>
      </c>
      <c r="F960" t="str">
        <f t="shared" si="104"/>
        <v>https://satepsanone.nesdis.noaa.gov/pub/FIRE/web/HMS/Smoke_Polygons/KML/2023/08/hms_smoke20230815.kml</v>
      </c>
      <c r="G960" s="29" t="str">
        <f t="shared" si="102"/>
        <v>Data</v>
      </c>
      <c r="H960" s="30" t="s">
        <v>38</v>
      </c>
      <c r="I960" s="31"/>
      <c r="J960" s="31" t="s">
        <v>38</v>
      </c>
      <c r="K960" s="31" t="s">
        <v>38</v>
      </c>
      <c r="L960" s="31" t="s">
        <v>38</v>
      </c>
      <c r="M960" s="31" t="s">
        <v>38</v>
      </c>
    </row>
    <row r="961" spans="1:13" x14ac:dyDescent="0.25">
      <c r="A961" s="28">
        <f t="shared" si="103"/>
        <v>45154</v>
      </c>
      <c r="B961">
        <f t="shared" si="98"/>
        <v>2023</v>
      </c>
      <c r="C961" t="str">
        <f t="shared" si="99"/>
        <v>08</v>
      </c>
      <c r="D961">
        <f t="shared" si="100"/>
        <v>16</v>
      </c>
      <c r="E961" t="str">
        <f t="shared" si="101"/>
        <v>https://satepsanone.nesdis.noaa.gov/pub/FIRE/web/HMS/Smoke_Polygons/KML/2023/08/hms_smoke20230816.kml</v>
      </c>
      <c r="F961" t="str">
        <f t="shared" si="104"/>
        <v>https://satepsanone.nesdis.noaa.gov/pub/FIRE/web/HMS/Smoke_Polygons/KML/2023/08/hms_smoke20230816.kml</v>
      </c>
      <c r="G961" s="29" t="str">
        <f t="shared" si="102"/>
        <v>Data</v>
      </c>
      <c r="H961" s="30" t="s">
        <v>38</v>
      </c>
      <c r="I961" s="31"/>
      <c r="J961" s="31" t="s">
        <v>38</v>
      </c>
      <c r="K961" s="31" t="s">
        <v>38</v>
      </c>
      <c r="L961" s="31" t="s">
        <v>38</v>
      </c>
      <c r="M961" s="31" t="s">
        <v>38</v>
      </c>
    </row>
    <row r="962" spans="1:13" x14ac:dyDescent="0.25">
      <c r="A962" s="28">
        <f t="shared" si="103"/>
        <v>45155</v>
      </c>
      <c r="B962">
        <f t="shared" si="98"/>
        <v>2023</v>
      </c>
      <c r="C962" t="str">
        <f t="shared" si="99"/>
        <v>08</v>
      </c>
      <c r="D962">
        <f t="shared" si="100"/>
        <v>17</v>
      </c>
      <c r="E962" t="str">
        <f t="shared" si="101"/>
        <v>https://satepsanone.nesdis.noaa.gov/pub/FIRE/web/HMS/Smoke_Polygons/KML/2023/08/hms_smoke20230817.kml</v>
      </c>
      <c r="F962" t="str">
        <f t="shared" si="104"/>
        <v>https://satepsanone.nesdis.noaa.gov/pub/FIRE/web/HMS/Smoke_Polygons/KML/2023/08/hms_smoke20230817.kml</v>
      </c>
      <c r="G962" s="29" t="str">
        <f t="shared" si="102"/>
        <v>Data</v>
      </c>
      <c r="H962" s="30" t="s">
        <v>38</v>
      </c>
      <c r="I962" s="31"/>
      <c r="J962" s="31" t="s">
        <v>38</v>
      </c>
      <c r="K962" s="31" t="s">
        <v>38</v>
      </c>
      <c r="L962" s="31" t="s">
        <v>38</v>
      </c>
      <c r="M962" s="31" t="s">
        <v>38</v>
      </c>
    </row>
    <row r="963" spans="1:13" x14ac:dyDescent="0.25">
      <c r="A963" s="28">
        <f t="shared" si="103"/>
        <v>45156</v>
      </c>
      <c r="B963">
        <f t="shared" si="98"/>
        <v>2023</v>
      </c>
      <c r="C963" t="str">
        <f t="shared" si="99"/>
        <v>08</v>
      </c>
      <c r="D963">
        <f t="shared" si="100"/>
        <v>18</v>
      </c>
      <c r="E963" t="str">
        <f t="shared" si="101"/>
        <v>https://satepsanone.nesdis.noaa.gov/pub/FIRE/web/HMS/Smoke_Polygons/KML/2023/08/hms_smoke20230818.kml</v>
      </c>
      <c r="F963" t="str">
        <f t="shared" si="104"/>
        <v>https://satepsanone.nesdis.noaa.gov/pub/FIRE/web/HMS/Smoke_Polygons/KML/2023/08/hms_smoke20230818.kml</v>
      </c>
      <c r="G963" s="29" t="str">
        <f t="shared" si="102"/>
        <v>Data</v>
      </c>
      <c r="H963" s="30" t="s">
        <v>38</v>
      </c>
      <c r="I963" s="31"/>
      <c r="J963" s="31" t="s">
        <v>38</v>
      </c>
      <c r="K963" s="31" t="s">
        <v>38</v>
      </c>
      <c r="L963" s="31" t="s">
        <v>38</v>
      </c>
      <c r="M963" s="31" t="s">
        <v>38</v>
      </c>
    </row>
    <row r="964" spans="1:13" x14ac:dyDescent="0.25">
      <c r="A964" s="28">
        <f t="shared" si="103"/>
        <v>45157</v>
      </c>
      <c r="B964">
        <f t="shared" ref="B964:B1027" si="105">YEAR(A964)</f>
        <v>2023</v>
      </c>
      <c r="C964" t="str">
        <f t="shared" ref="C964:C1027" si="106">IF(MONTH(A964)&lt;10,"0"&amp;MONTH(A964),MONTH(A964))</f>
        <v>08</v>
      </c>
      <c r="D964">
        <f t="shared" ref="D964:D1027" si="107">IF(DAY(A964)&lt;10,"0"&amp;DAY(A964),DAY(A964))</f>
        <v>19</v>
      </c>
      <c r="E964" t="str">
        <f t="shared" ref="E964:E1027" si="108">"https://satepsanone.nesdis.noaa.gov/pub/FIRE/web/HMS/Smoke_Polygons/KML/"&amp;B964&amp;"/"&amp;C964&amp;"/"&amp;"hms_smoke"&amp;B964&amp;C964&amp;D964&amp;".kml"</f>
        <v>https://satepsanone.nesdis.noaa.gov/pub/FIRE/web/HMS/Smoke_Polygons/KML/2023/08/hms_smoke20230819.kml</v>
      </c>
      <c r="F964" t="str">
        <f t="shared" si="104"/>
        <v>https://satepsanone.nesdis.noaa.gov/pub/FIRE/web/HMS/Smoke_Polygons/KML/2023/08/hms_smoke20230819.kml</v>
      </c>
      <c r="G964" s="29" t="str">
        <f t="shared" ref="G964:G1027" si="109">HYPERLINK(F964,"Data")</f>
        <v>Data</v>
      </c>
      <c r="H964" s="30" t="s">
        <v>38</v>
      </c>
      <c r="I964" s="31"/>
      <c r="J964" s="31" t="s">
        <v>38</v>
      </c>
      <c r="K964" s="31" t="s">
        <v>38</v>
      </c>
      <c r="L964" s="31" t="s">
        <v>38</v>
      </c>
      <c r="M964" s="31" t="s">
        <v>38</v>
      </c>
    </row>
    <row r="965" spans="1:13" x14ac:dyDescent="0.25">
      <c r="A965" s="28">
        <f t="shared" ref="A965:A1028" si="110">A964+1</f>
        <v>45158</v>
      </c>
      <c r="B965">
        <f t="shared" si="105"/>
        <v>2023</v>
      </c>
      <c r="C965" t="str">
        <f t="shared" si="106"/>
        <v>08</v>
      </c>
      <c r="D965">
        <f t="shared" si="107"/>
        <v>20</v>
      </c>
      <c r="E965" t="str">
        <f t="shared" si="108"/>
        <v>https://satepsanone.nesdis.noaa.gov/pub/FIRE/web/HMS/Smoke_Polygons/KML/2023/08/hms_smoke20230820.kml</v>
      </c>
      <c r="F965" t="str">
        <f t="shared" ref="F965:F1028" si="111">E965</f>
        <v>https://satepsanone.nesdis.noaa.gov/pub/FIRE/web/HMS/Smoke_Polygons/KML/2023/08/hms_smoke20230820.kml</v>
      </c>
      <c r="G965" s="29" t="str">
        <f t="shared" si="109"/>
        <v>Data</v>
      </c>
      <c r="H965" s="30" t="s">
        <v>38</v>
      </c>
      <c r="I965" s="31"/>
      <c r="J965" s="31" t="s">
        <v>38</v>
      </c>
      <c r="K965" s="31" t="s">
        <v>38</v>
      </c>
      <c r="L965" s="31" t="s">
        <v>38</v>
      </c>
      <c r="M965" s="31" t="s">
        <v>38</v>
      </c>
    </row>
    <row r="966" spans="1:13" x14ac:dyDescent="0.25">
      <c r="A966" s="28">
        <f t="shared" si="110"/>
        <v>45159</v>
      </c>
      <c r="B966">
        <f t="shared" si="105"/>
        <v>2023</v>
      </c>
      <c r="C966" t="str">
        <f t="shared" si="106"/>
        <v>08</v>
      </c>
      <c r="D966">
        <f t="shared" si="107"/>
        <v>21</v>
      </c>
      <c r="E966" t="str">
        <f t="shared" si="108"/>
        <v>https://satepsanone.nesdis.noaa.gov/pub/FIRE/web/HMS/Smoke_Polygons/KML/2023/08/hms_smoke20230821.kml</v>
      </c>
      <c r="F966" t="str">
        <f t="shared" si="111"/>
        <v>https://satepsanone.nesdis.noaa.gov/pub/FIRE/web/HMS/Smoke_Polygons/KML/2023/08/hms_smoke20230821.kml</v>
      </c>
      <c r="G966" s="29" t="str">
        <f t="shared" si="109"/>
        <v>Data</v>
      </c>
      <c r="H966" s="30" t="s">
        <v>38</v>
      </c>
      <c r="I966" s="31"/>
      <c r="J966" s="31" t="s">
        <v>38</v>
      </c>
      <c r="K966" s="31" t="s">
        <v>38</v>
      </c>
      <c r="L966" s="31" t="s">
        <v>38</v>
      </c>
      <c r="M966" s="31" t="s">
        <v>38</v>
      </c>
    </row>
    <row r="967" spans="1:13" x14ac:dyDescent="0.25">
      <c r="A967" s="28">
        <f t="shared" si="110"/>
        <v>45160</v>
      </c>
      <c r="B967">
        <f t="shared" si="105"/>
        <v>2023</v>
      </c>
      <c r="C967" t="str">
        <f t="shared" si="106"/>
        <v>08</v>
      </c>
      <c r="D967">
        <f t="shared" si="107"/>
        <v>22</v>
      </c>
      <c r="E967" t="str">
        <f t="shared" si="108"/>
        <v>https://satepsanone.nesdis.noaa.gov/pub/FIRE/web/HMS/Smoke_Polygons/KML/2023/08/hms_smoke20230822.kml</v>
      </c>
      <c r="F967" t="str">
        <f t="shared" si="111"/>
        <v>https://satepsanone.nesdis.noaa.gov/pub/FIRE/web/HMS/Smoke_Polygons/KML/2023/08/hms_smoke20230822.kml</v>
      </c>
      <c r="G967" s="29" t="str">
        <f t="shared" si="109"/>
        <v>Data</v>
      </c>
      <c r="H967" s="30" t="s">
        <v>38</v>
      </c>
      <c r="I967" s="31"/>
      <c r="J967" s="31" t="s">
        <v>38</v>
      </c>
      <c r="K967" s="31" t="s">
        <v>38</v>
      </c>
      <c r="L967" s="31" t="s">
        <v>38</v>
      </c>
      <c r="M967" s="31" t="s">
        <v>38</v>
      </c>
    </row>
    <row r="968" spans="1:13" x14ac:dyDescent="0.25">
      <c r="A968" s="28">
        <f t="shared" si="110"/>
        <v>45161</v>
      </c>
      <c r="B968">
        <f t="shared" si="105"/>
        <v>2023</v>
      </c>
      <c r="C968" t="str">
        <f t="shared" si="106"/>
        <v>08</v>
      </c>
      <c r="D968">
        <f t="shared" si="107"/>
        <v>23</v>
      </c>
      <c r="E968" t="str">
        <f t="shared" si="108"/>
        <v>https://satepsanone.nesdis.noaa.gov/pub/FIRE/web/HMS/Smoke_Polygons/KML/2023/08/hms_smoke20230823.kml</v>
      </c>
      <c r="F968" t="str">
        <f t="shared" si="111"/>
        <v>https://satepsanone.nesdis.noaa.gov/pub/FIRE/web/HMS/Smoke_Polygons/KML/2023/08/hms_smoke20230823.kml</v>
      </c>
      <c r="G968" s="29" t="str">
        <f t="shared" si="109"/>
        <v>Data</v>
      </c>
      <c r="H968" s="30" t="s">
        <v>38</v>
      </c>
      <c r="I968" s="31"/>
      <c r="J968" s="31" t="s">
        <v>38</v>
      </c>
      <c r="K968" s="31" t="s">
        <v>38</v>
      </c>
      <c r="L968" s="31" t="s">
        <v>38</v>
      </c>
      <c r="M968" s="31" t="s">
        <v>38</v>
      </c>
    </row>
    <row r="969" spans="1:13" x14ac:dyDescent="0.25">
      <c r="A969" s="28">
        <f t="shared" si="110"/>
        <v>45162</v>
      </c>
      <c r="B969">
        <f t="shared" si="105"/>
        <v>2023</v>
      </c>
      <c r="C969" t="str">
        <f t="shared" si="106"/>
        <v>08</v>
      </c>
      <c r="D969">
        <f t="shared" si="107"/>
        <v>24</v>
      </c>
      <c r="E969" t="str">
        <f t="shared" si="108"/>
        <v>https://satepsanone.nesdis.noaa.gov/pub/FIRE/web/HMS/Smoke_Polygons/KML/2023/08/hms_smoke20230824.kml</v>
      </c>
      <c r="F969" t="str">
        <f t="shared" si="111"/>
        <v>https://satepsanone.nesdis.noaa.gov/pub/FIRE/web/HMS/Smoke_Polygons/KML/2023/08/hms_smoke20230824.kml</v>
      </c>
      <c r="G969" s="29" t="str">
        <f t="shared" si="109"/>
        <v>Data</v>
      </c>
      <c r="H969" s="30" t="s">
        <v>38</v>
      </c>
      <c r="I969" s="31"/>
      <c r="J969" s="31" t="s">
        <v>38</v>
      </c>
      <c r="K969" s="31" t="s">
        <v>38</v>
      </c>
      <c r="L969" s="31" t="s">
        <v>38</v>
      </c>
      <c r="M969" s="31" t="s">
        <v>38</v>
      </c>
    </row>
    <row r="970" spans="1:13" x14ac:dyDescent="0.25">
      <c r="A970" s="28">
        <f t="shared" si="110"/>
        <v>45163</v>
      </c>
      <c r="B970">
        <f t="shared" si="105"/>
        <v>2023</v>
      </c>
      <c r="C970" t="str">
        <f t="shared" si="106"/>
        <v>08</v>
      </c>
      <c r="D970">
        <f t="shared" si="107"/>
        <v>25</v>
      </c>
      <c r="E970" t="str">
        <f t="shared" si="108"/>
        <v>https://satepsanone.nesdis.noaa.gov/pub/FIRE/web/HMS/Smoke_Polygons/KML/2023/08/hms_smoke20230825.kml</v>
      </c>
      <c r="F970" t="str">
        <f t="shared" si="111"/>
        <v>https://satepsanone.nesdis.noaa.gov/pub/FIRE/web/HMS/Smoke_Polygons/KML/2023/08/hms_smoke20230825.kml</v>
      </c>
      <c r="G970" s="29" t="str">
        <f t="shared" si="109"/>
        <v>Data</v>
      </c>
      <c r="H970" s="30" t="s">
        <v>38</v>
      </c>
      <c r="I970" s="31"/>
      <c r="J970" s="31" t="s">
        <v>38</v>
      </c>
      <c r="K970" s="31" t="s">
        <v>38</v>
      </c>
      <c r="L970" s="31" t="s">
        <v>38</v>
      </c>
      <c r="M970" s="31" t="s">
        <v>38</v>
      </c>
    </row>
    <row r="971" spans="1:13" x14ac:dyDescent="0.25">
      <c r="A971" s="28">
        <f t="shared" si="110"/>
        <v>45164</v>
      </c>
      <c r="B971">
        <f t="shared" si="105"/>
        <v>2023</v>
      </c>
      <c r="C971" t="str">
        <f t="shared" si="106"/>
        <v>08</v>
      </c>
      <c r="D971">
        <f t="shared" si="107"/>
        <v>26</v>
      </c>
      <c r="E971" t="str">
        <f t="shared" si="108"/>
        <v>https://satepsanone.nesdis.noaa.gov/pub/FIRE/web/HMS/Smoke_Polygons/KML/2023/08/hms_smoke20230826.kml</v>
      </c>
      <c r="F971" t="str">
        <f t="shared" si="111"/>
        <v>https://satepsanone.nesdis.noaa.gov/pub/FIRE/web/HMS/Smoke_Polygons/KML/2023/08/hms_smoke20230826.kml</v>
      </c>
      <c r="G971" s="29" t="str">
        <f t="shared" si="109"/>
        <v>Data</v>
      </c>
      <c r="H971" s="30" t="s">
        <v>38</v>
      </c>
      <c r="I971" s="31"/>
      <c r="J971" s="31" t="s">
        <v>38</v>
      </c>
      <c r="K971" s="31" t="s">
        <v>38</v>
      </c>
      <c r="L971" s="31" t="s">
        <v>38</v>
      </c>
      <c r="M971" s="31" t="s">
        <v>38</v>
      </c>
    </row>
    <row r="972" spans="1:13" x14ac:dyDescent="0.25">
      <c r="A972" s="28">
        <f t="shared" si="110"/>
        <v>45165</v>
      </c>
      <c r="B972">
        <f t="shared" si="105"/>
        <v>2023</v>
      </c>
      <c r="C972" t="str">
        <f t="shared" si="106"/>
        <v>08</v>
      </c>
      <c r="D972">
        <f t="shared" si="107"/>
        <v>27</v>
      </c>
      <c r="E972" t="str">
        <f t="shared" si="108"/>
        <v>https://satepsanone.nesdis.noaa.gov/pub/FIRE/web/HMS/Smoke_Polygons/KML/2023/08/hms_smoke20230827.kml</v>
      </c>
      <c r="F972" t="str">
        <f t="shared" si="111"/>
        <v>https://satepsanone.nesdis.noaa.gov/pub/FIRE/web/HMS/Smoke_Polygons/KML/2023/08/hms_smoke20230827.kml</v>
      </c>
      <c r="G972" s="29" t="str">
        <f t="shared" si="109"/>
        <v>Data</v>
      </c>
      <c r="H972" s="30" t="s">
        <v>38</v>
      </c>
      <c r="I972" s="31"/>
      <c r="J972" s="31" t="s">
        <v>38</v>
      </c>
      <c r="K972" s="31" t="s">
        <v>38</v>
      </c>
      <c r="L972" s="31" t="s">
        <v>38</v>
      </c>
      <c r="M972" s="31" t="s">
        <v>38</v>
      </c>
    </row>
    <row r="973" spans="1:13" x14ac:dyDescent="0.25">
      <c r="A973" s="28">
        <f t="shared" si="110"/>
        <v>45166</v>
      </c>
      <c r="B973">
        <f t="shared" si="105"/>
        <v>2023</v>
      </c>
      <c r="C973" t="str">
        <f t="shared" si="106"/>
        <v>08</v>
      </c>
      <c r="D973">
        <f t="shared" si="107"/>
        <v>28</v>
      </c>
      <c r="E973" t="str">
        <f t="shared" si="108"/>
        <v>https://satepsanone.nesdis.noaa.gov/pub/FIRE/web/HMS/Smoke_Polygons/KML/2023/08/hms_smoke20230828.kml</v>
      </c>
      <c r="F973" t="str">
        <f t="shared" si="111"/>
        <v>https://satepsanone.nesdis.noaa.gov/pub/FIRE/web/HMS/Smoke_Polygons/KML/2023/08/hms_smoke20230828.kml</v>
      </c>
      <c r="G973" s="29" t="str">
        <f t="shared" si="109"/>
        <v>Data</v>
      </c>
      <c r="H973" s="30" t="s">
        <v>38</v>
      </c>
      <c r="I973" s="31"/>
      <c r="J973" s="31" t="s">
        <v>37</v>
      </c>
      <c r="K973" s="31" t="s">
        <v>37</v>
      </c>
      <c r="L973" s="31" t="s">
        <v>37</v>
      </c>
      <c r="M973" s="31" t="s">
        <v>37</v>
      </c>
    </row>
    <row r="974" spans="1:13" x14ac:dyDescent="0.25">
      <c r="A974" s="28">
        <f t="shared" si="110"/>
        <v>45167</v>
      </c>
      <c r="B974">
        <f t="shared" si="105"/>
        <v>2023</v>
      </c>
      <c r="C974" t="str">
        <f t="shared" si="106"/>
        <v>08</v>
      </c>
      <c r="D974">
        <f t="shared" si="107"/>
        <v>29</v>
      </c>
      <c r="E974" t="str">
        <f t="shared" si="108"/>
        <v>https://satepsanone.nesdis.noaa.gov/pub/FIRE/web/HMS/Smoke_Polygons/KML/2023/08/hms_smoke20230829.kml</v>
      </c>
      <c r="F974" t="str">
        <f t="shared" si="111"/>
        <v>https://satepsanone.nesdis.noaa.gov/pub/FIRE/web/HMS/Smoke_Polygons/KML/2023/08/hms_smoke20230829.kml</v>
      </c>
      <c r="G974" s="29" t="str">
        <f t="shared" si="109"/>
        <v>Data</v>
      </c>
      <c r="H974" s="30" t="s">
        <v>38</v>
      </c>
      <c r="I974" s="31"/>
      <c r="J974" s="31" t="s">
        <v>38</v>
      </c>
      <c r="K974" s="31" t="s">
        <v>38</v>
      </c>
      <c r="L974" s="31" t="s">
        <v>38</v>
      </c>
      <c r="M974" s="31" t="s">
        <v>38</v>
      </c>
    </row>
    <row r="975" spans="1:13" x14ac:dyDescent="0.25">
      <c r="A975" s="28">
        <f t="shared" si="110"/>
        <v>45168</v>
      </c>
      <c r="B975">
        <f t="shared" si="105"/>
        <v>2023</v>
      </c>
      <c r="C975" t="str">
        <f t="shared" si="106"/>
        <v>08</v>
      </c>
      <c r="D975">
        <f t="shared" si="107"/>
        <v>30</v>
      </c>
      <c r="E975" t="str">
        <f t="shared" si="108"/>
        <v>https://satepsanone.nesdis.noaa.gov/pub/FIRE/web/HMS/Smoke_Polygons/KML/2023/08/hms_smoke20230830.kml</v>
      </c>
      <c r="F975" t="str">
        <f t="shared" si="111"/>
        <v>https://satepsanone.nesdis.noaa.gov/pub/FIRE/web/HMS/Smoke_Polygons/KML/2023/08/hms_smoke20230830.kml</v>
      </c>
      <c r="G975" s="29" t="str">
        <f t="shared" si="109"/>
        <v>Data</v>
      </c>
      <c r="H975" s="30" t="s">
        <v>38</v>
      </c>
      <c r="I975" s="31"/>
      <c r="J975" s="31" t="s">
        <v>38</v>
      </c>
      <c r="K975" s="31" t="s">
        <v>38</v>
      </c>
      <c r="L975" s="31" t="s">
        <v>38</v>
      </c>
      <c r="M975" s="31" t="s">
        <v>38</v>
      </c>
    </row>
    <row r="976" spans="1:13" x14ac:dyDescent="0.25">
      <c r="A976" s="28">
        <f t="shared" si="110"/>
        <v>45169</v>
      </c>
      <c r="B976">
        <f t="shared" si="105"/>
        <v>2023</v>
      </c>
      <c r="C976" t="str">
        <f t="shared" si="106"/>
        <v>08</v>
      </c>
      <c r="D976">
        <f t="shared" si="107"/>
        <v>31</v>
      </c>
      <c r="E976" t="str">
        <f t="shared" si="108"/>
        <v>https://satepsanone.nesdis.noaa.gov/pub/FIRE/web/HMS/Smoke_Polygons/KML/2023/08/hms_smoke20230831.kml</v>
      </c>
      <c r="F976" t="str">
        <f t="shared" si="111"/>
        <v>https://satepsanone.nesdis.noaa.gov/pub/FIRE/web/HMS/Smoke_Polygons/KML/2023/08/hms_smoke20230831.kml</v>
      </c>
      <c r="G976" s="29" t="str">
        <f t="shared" si="109"/>
        <v>Data</v>
      </c>
      <c r="H976" s="30" t="s">
        <v>38</v>
      </c>
      <c r="I976" s="31"/>
      <c r="J976" s="31" t="s">
        <v>37</v>
      </c>
      <c r="K976" s="31" t="s">
        <v>38</v>
      </c>
      <c r="L976" s="31" t="s">
        <v>37</v>
      </c>
      <c r="M976" s="31" t="s">
        <v>37</v>
      </c>
    </row>
    <row r="977" spans="1:13" x14ac:dyDescent="0.25">
      <c r="A977" s="28">
        <f t="shared" si="110"/>
        <v>45170</v>
      </c>
      <c r="B977">
        <f t="shared" si="105"/>
        <v>2023</v>
      </c>
      <c r="C977" t="str">
        <f t="shared" si="106"/>
        <v>09</v>
      </c>
      <c r="D977" t="str">
        <f t="shared" si="107"/>
        <v>01</v>
      </c>
      <c r="E977" t="str">
        <f t="shared" si="108"/>
        <v>https://satepsanone.nesdis.noaa.gov/pub/FIRE/web/HMS/Smoke_Polygons/KML/2023/09/hms_smoke20230901.kml</v>
      </c>
      <c r="F977" t="str">
        <f t="shared" si="111"/>
        <v>https://satepsanone.nesdis.noaa.gov/pub/FIRE/web/HMS/Smoke_Polygons/KML/2023/09/hms_smoke20230901.kml</v>
      </c>
      <c r="G977" s="29" t="str">
        <f t="shared" si="109"/>
        <v>Data</v>
      </c>
      <c r="H977" s="30" t="s">
        <v>38</v>
      </c>
      <c r="I977" s="31"/>
      <c r="J977" s="31" t="s">
        <v>38</v>
      </c>
      <c r="K977" s="31" t="s">
        <v>38</v>
      </c>
      <c r="L977" s="31" t="s">
        <v>37</v>
      </c>
      <c r="M977" s="31" t="s">
        <v>37</v>
      </c>
    </row>
    <row r="978" spans="1:13" x14ac:dyDescent="0.25">
      <c r="A978" s="28">
        <f t="shared" si="110"/>
        <v>45171</v>
      </c>
      <c r="B978">
        <f t="shared" si="105"/>
        <v>2023</v>
      </c>
      <c r="C978" t="str">
        <f t="shared" si="106"/>
        <v>09</v>
      </c>
      <c r="D978" t="str">
        <f t="shared" si="107"/>
        <v>02</v>
      </c>
      <c r="E978" t="str">
        <f t="shared" si="108"/>
        <v>https://satepsanone.nesdis.noaa.gov/pub/FIRE/web/HMS/Smoke_Polygons/KML/2023/09/hms_smoke20230902.kml</v>
      </c>
      <c r="F978" t="str">
        <f t="shared" si="111"/>
        <v>https://satepsanone.nesdis.noaa.gov/pub/FIRE/web/HMS/Smoke_Polygons/KML/2023/09/hms_smoke20230902.kml</v>
      </c>
      <c r="G978" s="29" t="str">
        <f t="shared" si="109"/>
        <v>Data</v>
      </c>
      <c r="H978" s="30" t="s">
        <v>38</v>
      </c>
      <c r="I978" s="31"/>
      <c r="J978" s="31" t="s">
        <v>38</v>
      </c>
      <c r="K978" s="31" t="s">
        <v>38</v>
      </c>
      <c r="L978" s="31" t="s">
        <v>38</v>
      </c>
      <c r="M978" s="31" t="s">
        <v>38</v>
      </c>
    </row>
    <row r="979" spans="1:13" x14ac:dyDescent="0.25">
      <c r="A979" s="28">
        <f t="shared" si="110"/>
        <v>45172</v>
      </c>
      <c r="B979">
        <f t="shared" si="105"/>
        <v>2023</v>
      </c>
      <c r="C979" t="str">
        <f t="shared" si="106"/>
        <v>09</v>
      </c>
      <c r="D979" t="str">
        <f t="shared" si="107"/>
        <v>03</v>
      </c>
      <c r="E979" t="str">
        <f t="shared" si="108"/>
        <v>https://satepsanone.nesdis.noaa.gov/pub/FIRE/web/HMS/Smoke_Polygons/KML/2023/09/hms_smoke20230903.kml</v>
      </c>
      <c r="F979" t="str">
        <f t="shared" si="111"/>
        <v>https://satepsanone.nesdis.noaa.gov/pub/FIRE/web/HMS/Smoke_Polygons/KML/2023/09/hms_smoke20230903.kml</v>
      </c>
      <c r="G979" s="29" t="str">
        <f t="shared" si="109"/>
        <v>Data</v>
      </c>
      <c r="H979" s="30" t="s">
        <v>38</v>
      </c>
      <c r="I979" s="31"/>
      <c r="J979" s="31" t="s">
        <v>38</v>
      </c>
      <c r="K979" s="31" t="s">
        <v>38</v>
      </c>
      <c r="L979" s="31" t="s">
        <v>38</v>
      </c>
      <c r="M979" s="31" t="s">
        <v>38</v>
      </c>
    </row>
    <row r="980" spans="1:13" x14ac:dyDescent="0.25">
      <c r="A980" s="28">
        <f t="shared" si="110"/>
        <v>45173</v>
      </c>
      <c r="B980">
        <f t="shared" si="105"/>
        <v>2023</v>
      </c>
      <c r="C980" t="str">
        <f t="shared" si="106"/>
        <v>09</v>
      </c>
      <c r="D980" t="str">
        <f t="shared" si="107"/>
        <v>04</v>
      </c>
      <c r="E980" t="str">
        <f t="shared" si="108"/>
        <v>https://satepsanone.nesdis.noaa.gov/pub/FIRE/web/HMS/Smoke_Polygons/KML/2023/09/hms_smoke20230904.kml</v>
      </c>
      <c r="F980" t="str">
        <f t="shared" si="111"/>
        <v>https://satepsanone.nesdis.noaa.gov/pub/FIRE/web/HMS/Smoke_Polygons/KML/2023/09/hms_smoke20230904.kml</v>
      </c>
      <c r="G980" s="29" t="str">
        <f t="shared" si="109"/>
        <v>Data</v>
      </c>
      <c r="H980" s="30" t="s">
        <v>38</v>
      </c>
      <c r="I980" s="31"/>
      <c r="J980" s="31" t="s">
        <v>38</v>
      </c>
      <c r="K980" s="31" t="s">
        <v>38</v>
      </c>
      <c r="L980" s="31" t="s">
        <v>38</v>
      </c>
      <c r="M980" s="31" t="s">
        <v>38</v>
      </c>
    </row>
    <row r="981" spans="1:13" x14ac:dyDescent="0.25">
      <c r="A981" s="28">
        <f t="shared" si="110"/>
        <v>45174</v>
      </c>
      <c r="B981">
        <f t="shared" si="105"/>
        <v>2023</v>
      </c>
      <c r="C981" t="str">
        <f t="shared" si="106"/>
        <v>09</v>
      </c>
      <c r="D981" t="str">
        <f t="shared" si="107"/>
        <v>05</v>
      </c>
      <c r="E981" t="str">
        <f t="shared" si="108"/>
        <v>https://satepsanone.nesdis.noaa.gov/pub/FIRE/web/HMS/Smoke_Polygons/KML/2023/09/hms_smoke20230905.kml</v>
      </c>
      <c r="F981" t="str">
        <f t="shared" si="111"/>
        <v>https://satepsanone.nesdis.noaa.gov/pub/FIRE/web/HMS/Smoke_Polygons/KML/2023/09/hms_smoke20230905.kml</v>
      </c>
      <c r="G981" s="29" t="str">
        <f t="shared" si="109"/>
        <v>Data</v>
      </c>
      <c r="H981" s="30" t="s">
        <v>38</v>
      </c>
      <c r="I981" s="31"/>
      <c r="J981" s="31" t="s">
        <v>38</v>
      </c>
      <c r="K981" s="31" t="s">
        <v>38</v>
      </c>
      <c r="L981" s="31" t="s">
        <v>38</v>
      </c>
      <c r="M981" s="31" t="s">
        <v>38</v>
      </c>
    </row>
    <row r="982" spans="1:13" x14ac:dyDescent="0.25">
      <c r="A982" s="28">
        <f t="shared" si="110"/>
        <v>45175</v>
      </c>
      <c r="B982">
        <f t="shared" si="105"/>
        <v>2023</v>
      </c>
      <c r="C982" t="str">
        <f t="shared" si="106"/>
        <v>09</v>
      </c>
      <c r="D982" t="str">
        <f t="shared" si="107"/>
        <v>06</v>
      </c>
      <c r="E982" t="str">
        <f t="shared" si="108"/>
        <v>https://satepsanone.nesdis.noaa.gov/pub/FIRE/web/HMS/Smoke_Polygons/KML/2023/09/hms_smoke20230906.kml</v>
      </c>
      <c r="F982" t="str">
        <f t="shared" si="111"/>
        <v>https://satepsanone.nesdis.noaa.gov/pub/FIRE/web/HMS/Smoke_Polygons/KML/2023/09/hms_smoke20230906.kml</v>
      </c>
      <c r="G982" s="29" t="str">
        <f t="shared" si="109"/>
        <v>Data</v>
      </c>
      <c r="H982" s="30" t="s">
        <v>38</v>
      </c>
      <c r="I982" s="31"/>
      <c r="J982" s="31" t="s">
        <v>38</v>
      </c>
      <c r="K982" s="31" t="s">
        <v>38</v>
      </c>
      <c r="L982" s="31" t="s">
        <v>38</v>
      </c>
      <c r="M982" s="31" t="s">
        <v>38</v>
      </c>
    </row>
    <row r="983" spans="1:13" x14ac:dyDescent="0.25">
      <c r="A983" s="28">
        <f t="shared" si="110"/>
        <v>45176</v>
      </c>
      <c r="B983">
        <f t="shared" si="105"/>
        <v>2023</v>
      </c>
      <c r="C983" t="str">
        <f t="shared" si="106"/>
        <v>09</v>
      </c>
      <c r="D983" t="str">
        <f t="shared" si="107"/>
        <v>07</v>
      </c>
      <c r="E983" t="str">
        <f t="shared" si="108"/>
        <v>https://satepsanone.nesdis.noaa.gov/pub/FIRE/web/HMS/Smoke_Polygons/KML/2023/09/hms_smoke20230907.kml</v>
      </c>
      <c r="F983" t="str">
        <f t="shared" si="111"/>
        <v>https://satepsanone.nesdis.noaa.gov/pub/FIRE/web/HMS/Smoke_Polygons/KML/2023/09/hms_smoke20230907.kml</v>
      </c>
      <c r="G983" s="29" t="str">
        <f t="shared" si="109"/>
        <v>Data</v>
      </c>
      <c r="H983" s="30" t="s">
        <v>38</v>
      </c>
      <c r="I983" s="31"/>
      <c r="J983" s="31" t="s">
        <v>38</v>
      </c>
      <c r="K983" s="31" t="s">
        <v>38</v>
      </c>
      <c r="L983" s="31" t="s">
        <v>38</v>
      </c>
      <c r="M983" s="31" t="s">
        <v>38</v>
      </c>
    </row>
    <row r="984" spans="1:13" x14ac:dyDescent="0.25">
      <c r="A984" s="28">
        <f t="shared" si="110"/>
        <v>45177</v>
      </c>
      <c r="B984">
        <f t="shared" si="105"/>
        <v>2023</v>
      </c>
      <c r="C984" t="str">
        <f t="shared" si="106"/>
        <v>09</v>
      </c>
      <c r="D984" t="str">
        <f t="shared" si="107"/>
        <v>08</v>
      </c>
      <c r="E984" t="str">
        <f t="shared" si="108"/>
        <v>https://satepsanone.nesdis.noaa.gov/pub/FIRE/web/HMS/Smoke_Polygons/KML/2023/09/hms_smoke20230908.kml</v>
      </c>
      <c r="F984" t="str">
        <f t="shared" si="111"/>
        <v>https://satepsanone.nesdis.noaa.gov/pub/FIRE/web/HMS/Smoke_Polygons/KML/2023/09/hms_smoke20230908.kml</v>
      </c>
      <c r="G984" s="29" t="str">
        <f t="shared" si="109"/>
        <v>Data</v>
      </c>
      <c r="H984" s="30" t="s">
        <v>38</v>
      </c>
      <c r="I984" s="31"/>
      <c r="J984" s="31" t="s">
        <v>38</v>
      </c>
      <c r="K984" s="31" t="s">
        <v>38</v>
      </c>
      <c r="L984" s="31" t="s">
        <v>38</v>
      </c>
      <c r="M984" s="31" t="s">
        <v>38</v>
      </c>
    </row>
    <row r="985" spans="1:13" x14ac:dyDescent="0.25">
      <c r="A985" s="28">
        <f t="shared" si="110"/>
        <v>45178</v>
      </c>
      <c r="B985">
        <f t="shared" si="105"/>
        <v>2023</v>
      </c>
      <c r="C985" t="str">
        <f t="shared" si="106"/>
        <v>09</v>
      </c>
      <c r="D985" t="str">
        <f t="shared" si="107"/>
        <v>09</v>
      </c>
      <c r="E985" t="str">
        <f t="shared" si="108"/>
        <v>https://satepsanone.nesdis.noaa.gov/pub/FIRE/web/HMS/Smoke_Polygons/KML/2023/09/hms_smoke20230909.kml</v>
      </c>
      <c r="F985" t="str">
        <f t="shared" si="111"/>
        <v>https://satepsanone.nesdis.noaa.gov/pub/FIRE/web/HMS/Smoke_Polygons/KML/2023/09/hms_smoke20230909.kml</v>
      </c>
      <c r="G985" s="29" t="str">
        <f t="shared" si="109"/>
        <v>Data</v>
      </c>
      <c r="H985" s="30" t="s">
        <v>38</v>
      </c>
      <c r="I985" s="31"/>
      <c r="J985" s="31" t="s">
        <v>38</v>
      </c>
      <c r="K985" s="31" t="s">
        <v>38</v>
      </c>
      <c r="L985" s="31" t="s">
        <v>38</v>
      </c>
      <c r="M985" s="31" t="s">
        <v>38</v>
      </c>
    </row>
    <row r="986" spans="1:13" x14ac:dyDescent="0.25">
      <c r="A986" s="28">
        <f t="shared" si="110"/>
        <v>45179</v>
      </c>
      <c r="B986">
        <f t="shared" si="105"/>
        <v>2023</v>
      </c>
      <c r="C986" t="str">
        <f t="shared" si="106"/>
        <v>09</v>
      </c>
      <c r="D986">
        <f t="shared" si="107"/>
        <v>10</v>
      </c>
      <c r="E986" t="str">
        <f t="shared" si="108"/>
        <v>https://satepsanone.nesdis.noaa.gov/pub/FIRE/web/HMS/Smoke_Polygons/KML/2023/09/hms_smoke20230910.kml</v>
      </c>
      <c r="F986" t="str">
        <f t="shared" si="111"/>
        <v>https://satepsanone.nesdis.noaa.gov/pub/FIRE/web/HMS/Smoke_Polygons/KML/2023/09/hms_smoke20230910.kml</v>
      </c>
      <c r="G986" s="29" t="str">
        <f t="shared" si="109"/>
        <v>Data</v>
      </c>
      <c r="H986" s="30" t="s">
        <v>38</v>
      </c>
      <c r="I986" s="31"/>
      <c r="J986" s="31" t="s">
        <v>38</v>
      </c>
      <c r="K986" s="31" t="s">
        <v>38</v>
      </c>
      <c r="L986" s="31" t="s">
        <v>38</v>
      </c>
      <c r="M986" s="31" t="s">
        <v>38</v>
      </c>
    </row>
    <row r="987" spans="1:13" x14ac:dyDescent="0.25">
      <c r="A987" s="28">
        <f t="shared" si="110"/>
        <v>45180</v>
      </c>
      <c r="B987">
        <f t="shared" si="105"/>
        <v>2023</v>
      </c>
      <c r="C987" t="str">
        <f t="shared" si="106"/>
        <v>09</v>
      </c>
      <c r="D987">
        <f t="shared" si="107"/>
        <v>11</v>
      </c>
      <c r="E987" t="str">
        <f t="shared" si="108"/>
        <v>https://satepsanone.nesdis.noaa.gov/pub/FIRE/web/HMS/Smoke_Polygons/KML/2023/09/hms_smoke20230911.kml</v>
      </c>
      <c r="F987" t="str">
        <f t="shared" si="111"/>
        <v>https://satepsanone.nesdis.noaa.gov/pub/FIRE/web/HMS/Smoke_Polygons/KML/2023/09/hms_smoke20230911.kml</v>
      </c>
      <c r="G987" s="29" t="str">
        <f t="shared" si="109"/>
        <v>Data</v>
      </c>
      <c r="H987" s="30" t="s">
        <v>38</v>
      </c>
      <c r="I987" s="31"/>
      <c r="J987" s="31" t="s">
        <v>38</v>
      </c>
      <c r="K987" s="31" t="s">
        <v>38</v>
      </c>
      <c r="L987" s="31" t="s">
        <v>38</v>
      </c>
      <c r="M987" s="31" t="s">
        <v>38</v>
      </c>
    </row>
    <row r="988" spans="1:13" x14ac:dyDescent="0.25">
      <c r="A988" s="28">
        <f t="shared" si="110"/>
        <v>45181</v>
      </c>
      <c r="B988">
        <f t="shared" si="105"/>
        <v>2023</v>
      </c>
      <c r="C988" t="str">
        <f t="shared" si="106"/>
        <v>09</v>
      </c>
      <c r="D988">
        <f t="shared" si="107"/>
        <v>12</v>
      </c>
      <c r="E988" t="str">
        <f t="shared" si="108"/>
        <v>https://satepsanone.nesdis.noaa.gov/pub/FIRE/web/HMS/Smoke_Polygons/KML/2023/09/hms_smoke20230912.kml</v>
      </c>
      <c r="F988" t="str">
        <f t="shared" si="111"/>
        <v>https://satepsanone.nesdis.noaa.gov/pub/FIRE/web/HMS/Smoke_Polygons/KML/2023/09/hms_smoke20230912.kml</v>
      </c>
      <c r="G988" s="29" t="str">
        <f t="shared" si="109"/>
        <v>Data</v>
      </c>
      <c r="H988" s="30" t="s">
        <v>38</v>
      </c>
      <c r="I988" s="31"/>
      <c r="J988" s="31" t="s">
        <v>38</v>
      </c>
      <c r="K988" s="31" t="s">
        <v>38</v>
      </c>
      <c r="L988" s="31" t="s">
        <v>38</v>
      </c>
      <c r="M988" s="31" t="s">
        <v>38</v>
      </c>
    </row>
    <row r="989" spans="1:13" x14ac:dyDescent="0.25">
      <c r="A989" s="28">
        <f t="shared" si="110"/>
        <v>45182</v>
      </c>
      <c r="B989">
        <f t="shared" si="105"/>
        <v>2023</v>
      </c>
      <c r="C989" t="str">
        <f t="shared" si="106"/>
        <v>09</v>
      </c>
      <c r="D989">
        <f t="shared" si="107"/>
        <v>13</v>
      </c>
      <c r="E989" t="str">
        <f t="shared" si="108"/>
        <v>https://satepsanone.nesdis.noaa.gov/pub/FIRE/web/HMS/Smoke_Polygons/KML/2023/09/hms_smoke20230913.kml</v>
      </c>
      <c r="F989" t="str">
        <f t="shared" si="111"/>
        <v>https://satepsanone.nesdis.noaa.gov/pub/FIRE/web/HMS/Smoke_Polygons/KML/2023/09/hms_smoke20230913.kml</v>
      </c>
      <c r="G989" s="29" t="str">
        <f t="shared" si="109"/>
        <v>Data</v>
      </c>
      <c r="H989" s="30" t="s">
        <v>38</v>
      </c>
      <c r="I989" s="31"/>
      <c r="J989" s="31" t="s">
        <v>38</v>
      </c>
      <c r="K989" s="31" t="s">
        <v>38</v>
      </c>
      <c r="L989" s="31" t="s">
        <v>38</v>
      </c>
      <c r="M989" s="31" t="s">
        <v>38</v>
      </c>
    </row>
    <row r="990" spans="1:13" x14ac:dyDescent="0.25">
      <c r="A990" s="28">
        <f t="shared" si="110"/>
        <v>45183</v>
      </c>
      <c r="B990">
        <f t="shared" si="105"/>
        <v>2023</v>
      </c>
      <c r="C990" t="str">
        <f t="shared" si="106"/>
        <v>09</v>
      </c>
      <c r="D990">
        <f t="shared" si="107"/>
        <v>14</v>
      </c>
      <c r="E990" t="str">
        <f t="shared" si="108"/>
        <v>https://satepsanone.nesdis.noaa.gov/pub/FIRE/web/HMS/Smoke_Polygons/KML/2023/09/hms_smoke20230914.kml</v>
      </c>
      <c r="F990" t="str">
        <f t="shared" si="111"/>
        <v>https://satepsanone.nesdis.noaa.gov/pub/FIRE/web/HMS/Smoke_Polygons/KML/2023/09/hms_smoke20230914.kml</v>
      </c>
      <c r="G990" s="29" t="str">
        <f t="shared" si="109"/>
        <v>Data</v>
      </c>
      <c r="H990" s="30" t="s">
        <v>38</v>
      </c>
      <c r="I990" s="31"/>
      <c r="J990" s="31" t="s">
        <v>38</v>
      </c>
      <c r="K990" s="31" t="s">
        <v>38</v>
      </c>
      <c r="L990" s="31" t="s">
        <v>38</v>
      </c>
      <c r="M990" s="31" t="s">
        <v>38</v>
      </c>
    </row>
    <row r="991" spans="1:13" x14ac:dyDescent="0.25">
      <c r="A991" s="28">
        <f t="shared" si="110"/>
        <v>45184</v>
      </c>
      <c r="B991">
        <f t="shared" si="105"/>
        <v>2023</v>
      </c>
      <c r="C991" t="str">
        <f t="shared" si="106"/>
        <v>09</v>
      </c>
      <c r="D991">
        <f t="shared" si="107"/>
        <v>15</v>
      </c>
      <c r="E991" t="str">
        <f t="shared" si="108"/>
        <v>https://satepsanone.nesdis.noaa.gov/pub/FIRE/web/HMS/Smoke_Polygons/KML/2023/09/hms_smoke20230915.kml</v>
      </c>
      <c r="F991" t="str">
        <f t="shared" si="111"/>
        <v>https://satepsanone.nesdis.noaa.gov/pub/FIRE/web/HMS/Smoke_Polygons/KML/2023/09/hms_smoke20230915.kml</v>
      </c>
      <c r="G991" s="29" t="str">
        <f t="shared" si="109"/>
        <v>Data</v>
      </c>
      <c r="H991" s="30" t="s">
        <v>38</v>
      </c>
      <c r="I991" s="31"/>
      <c r="J991" s="31" t="s">
        <v>38</v>
      </c>
      <c r="K991" s="31" t="s">
        <v>38</v>
      </c>
      <c r="L991" s="31" t="s">
        <v>38</v>
      </c>
      <c r="M991" s="31" t="s">
        <v>38</v>
      </c>
    </row>
    <row r="992" spans="1:13" x14ac:dyDescent="0.25">
      <c r="A992" s="28">
        <f t="shared" si="110"/>
        <v>45185</v>
      </c>
      <c r="B992">
        <f t="shared" si="105"/>
        <v>2023</v>
      </c>
      <c r="C992" t="str">
        <f t="shared" si="106"/>
        <v>09</v>
      </c>
      <c r="D992">
        <f t="shared" si="107"/>
        <v>16</v>
      </c>
      <c r="E992" t="str">
        <f t="shared" si="108"/>
        <v>https://satepsanone.nesdis.noaa.gov/pub/FIRE/web/HMS/Smoke_Polygons/KML/2023/09/hms_smoke20230916.kml</v>
      </c>
      <c r="F992" t="str">
        <f t="shared" si="111"/>
        <v>https://satepsanone.nesdis.noaa.gov/pub/FIRE/web/HMS/Smoke_Polygons/KML/2023/09/hms_smoke20230916.kml</v>
      </c>
      <c r="G992" s="29" t="str">
        <f t="shared" si="109"/>
        <v>Data</v>
      </c>
      <c r="H992" s="30" t="s">
        <v>38</v>
      </c>
      <c r="I992" s="31"/>
      <c r="J992" s="31" t="s">
        <v>38</v>
      </c>
      <c r="K992" s="31" t="s">
        <v>38</v>
      </c>
      <c r="L992" s="31" t="s">
        <v>38</v>
      </c>
      <c r="M992" s="31" t="s">
        <v>37</v>
      </c>
    </row>
    <row r="993" spans="1:13" x14ac:dyDescent="0.25">
      <c r="A993" s="28">
        <f t="shared" si="110"/>
        <v>45186</v>
      </c>
      <c r="B993">
        <f t="shared" si="105"/>
        <v>2023</v>
      </c>
      <c r="C993" t="str">
        <f t="shared" si="106"/>
        <v>09</v>
      </c>
      <c r="D993">
        <f t="shared" si="107"/>
        <v>17</v>
      </c>
      <c r="E993" t="str">
        <f t="shared" si="108"/>
        <v>https://satepsanone.nesdis.noaa.gov/pub/FIRE/web/HMS/Smoke_Polygons/KML/2023/09/hms_smoke20230917.kml</v>
      </c>
      <c r="F993" t="str">
        <f t="shared" si="111"/>
        <v>https://satepsanone.nesdis.noaa.gov/pub/FIRE/web/HMS/Smoke_Polygons/KML/2023/09/hms_smoke20230917.kml</v>
      </c>
      <c r="G993" s="29" t="str">
        <f t="shared" si="109"/>
        <v>Data</v>
      </c>
      <c r="H993" s="30" t="s">
        <v>38</v>
      </c>
      <c r="I993" s="31"/>
      <c r="J993" s="31" t="s">
        <v>38</v>
      </c>
      <c r="K993" s="31" t="s">
        <v>38</v>
      </c>
      <c r="L993" s="31" t="s">
        <v>38</v>
      </c>
      <c r="M993" s="31" t="s">
        <v>38</v>
      </c>
    </row>
    <row r="994" spans="1:13" x14ac:dyDescent="0.25">
      <c r="A994" s="28">
        <f t="shared" si="110"/>
        <v>45187</v>
      </c>
      <c r="B994">
        <f t="shared" si="105"/>
        <v>2023</v>
      </c>
      <c r="C994" t="str">
        <f t="shared" si="106"/>
        <v>09</v>
      </c>
      <c r="D994">
        <f t="shared" si="107"/>
        <v>18</v>
      </c>
      <c r="E994" t="str">
        <f t="shared" si="108"/>
        <v>https://satepsanone.nesdis.noaa.gov/pub/FIRE/web/HMS/Smoke_Polygons/KML/2023/09/hms_smoke20230918.kml</v>
      </c>
      <c r="F994" t="str">
        <f t="shared" si="111"/>
        <v>https://satepsanone.nesdis.noaa.gov/pub/FIRE/web/HMS/Smoke_Polygons/KML/2023/09/hms_smoke20230918.kml</v>
      </c>
      <c r="G994" s="29" t="str">
        <f t="shared" si="109"/>
        <v>Data</v>
      </c>
      <c r="H994" s="30" t="s">
        <v>38</v>
      </c>
      <c r="I994" s="31"/>
      <c r="J994" s="31" t="s">
        <v>38</v>
      </c>
      <c r="K994" s="31" t="s">
        <v>38</v>
      </c>
      <c r="L994" s="31" t="s">
        <v>38</v>
      </c>
      <c r="M994" s="31" t="s">
        <v>38</v>
      </c>
    </row>
    <row r="995" spans="1:13" x14ac:dyDescent="0.25">
      <c r="A995" s="28">
        <f t="shared" si="110"/>
        <v>45188</v>
      </c>
      <c r="B995">
        <f t="shared" si="105"/>
        <v>2023</v>
      </c>
      <c r="C995" t="str">
        <f t="shared" si="106"/>
        <v>09</v>
      </c>
      <c r="D995">
        <f t="shared" si="107"/>
        <v>19</v>
      </c>
      <c r="E995" t="str">
        <f t="shared" si="108"/>
        <v>https://satepsanone.nesdis.noaa.gov/pub/FIRE/web/HMS/Smoke_Polygons/KML/2023/09/hms_smoke20230919.kml</v>
      </c>
      <c r="F995" t="str">
        <f t="shared" si="111"/>
        <v>https://satepsanone.nesdis.noaa.gov/pub/FIRE/web/HMS/Smoke_Polygons/KML/2023/09/hms_smoke20230919.kml</v>
      </c>
      <c r="G995" s="29" t="str">
        <f t="shared" si="109"/>
        <v>Data</v>
      </c>
      <c r="H995" s="30" t="s">
        <v>38</v>
      </c>
      <c r="I995" s="31"/>
      <c r="J995" s="31" t="s">
        <v>38</v>
      </c>
      <c r="K995" s="31" t="s">
        <v>38</v>
      </c>
      <c r="L995" s="31" t="s">
        <v>38</v>
      </c>
      <c r="M995" s="31" t="s">
        <v>38</v>
      </c>
    </row>
    <row r="996" spans="1:13" x14ac:dyDescent="0.25">
      <c r="A996" s="28">
        <f t="shared" si="110"/>
        <v>45189</v>
      </c>
      <c r="B996">
        <f t="shared" si="105"/>
        <v>2023</v>
      </c>
      <c r="C996" t="str">
        <f t="shared" si="106"/>
        <v>09</v>
      </c>
      <c r="D996">
        <f t="shared" si="107"/>
        <v>20</v>
      </c>
      <c r="E996" t="str">
        <f t="shared" si="108"/>
        <v>https://satepsanone.nesdis.noaa.gov/pub/FIRE/web/HMS/Smoke_Polygons/KML/2023/09/hms_smoke20230920.kml</v>
      </c>
      <c r="F996" t="str">
        <f t="shared" si="111"/>
        <v>https://satepsanone.nesdis.noaa.gov/pub/FIRE/web/HMS/Smoke_Polygons/KML/2023/09/hms_smoke20230920.kml</v>
      </c>
      <c r="G996" s="29" t="str">
        <f t="shared" si="109"/>
        <v>Data</v>
      </c>
      <c r="H996" s="30" t="s">
        <v>38</v>
      </c>
      <c r="I996" s="31"/>
      <c r="J996" s="31" t="s">
        <v>38</v>
      </c>
      <c r="K996" s="31" t="s">
        <v>38</v>
      </c>
      <c r="L996" s="31" t="s">
        <v>38</v>
      </c>
      <c r="M996" s="31" t="s">
        <v>38</v>
      </c>
    </row>
    <row r="997" spans="1:13" x14ac:dyDescent="0.25">
      <c r="A997" s="28">
        <f t="shared" si="110"/>
        <v>45190</v>
      </c>
      <c r="B997">
        <f t="shared" si="105"/>
        <v>2023</v>
      </c>
      <c r="C997" t="str">
        <f t="shared" si="106"/>
        <v>09</v>
      </c>
      <c r="D997">
        <f t="shared" si="107"/>
        <v>21</v>
      </c>
      <c r="E997" t="str">
        <f t="shared" si="108"/>
        <v>https://satepsanone.nesdis.noaa.gov/pub/FIRE/web/HMS/Smoke_Polygons/KML/2023/09/hms_smoke20230921.kml</v>
      </c>
      <c r="F997" t="str">
        <f t="shared" si="111"/>
        <v>https://satepsanone.nesdis.noaa.gov/pub/FIRE/web/HMS/Smoke_Polygons/KML/2023/09/hms_smoke20230921.kml</v>
      </c>
      <c r="G997" s="29" t="str">
        <f t="shared" si="109"/>
        <v>Data</v>
      </c>
      <c r="H997" s="30" t="s">
        <v>38</v>
      </c>
      <c r="I997" s="31"/>
      <c r="J997" s="31" t="s">
        <v>38</v>
      </c>
      <c r="K997" s="31" t="s">
        <v>38</v>
      </c>
      <c r="L997" s="31" t="s">
        <v>38</v>
      </c>
      <c r="M997" s="31" t="s">
        <v>38</v>
      </c>
    </row>
    <row r="998" spans="1:13" x14ac:dyDescent="0.25">
      <c r="A998" s="28">
        <f t="shared" si="110"/>
        <v>45191</v>
      </c>
      <c r="B998">
        <f t="shared" si="105"/>
        <v>2023</v>
      </c>
      <c r="C998" t="str">
        <f t="shared" si="106"/>
        <v>09</v>
      </c>
      <c r="D998">
        <f t="shared" si="107"/>
        <v>22</v>
      </c>
      <c r="E998" t="str">
        <f t="shared" si="108"/>
        <v>https://satepsanone.nesdis.noaa.gov/pub/FIRE/web/HMS/Smoke_Polygons/KML/2023/09/hms_smoke20230922.kml</v>
      </c>
      <c r="F998" t="str">
        <f t="shared" si="111"/>
        <v>https://satepsanone.nesdis.noaa.gov/pub/FIRE/web/HMS/Smoke_Polygons/KML/2023/09/hms_smoke20230922.kml</v>
      </c>
      <c r="G998" s="29" t="str">
        <f t="shared" si="109"/>
        <v>Data</v>
      </c>
      <c r="H998" s="30" t="s">
        <v>38</v>
      </c>
      <c r="I998" s="31"/>
      <c r="J998" s="31" t="s">
        <v>38</v>
      </c>
      <c r="K998" s="31" t="s">
        <v>38</v>
      </c>
      <c r="L998" s="31" t="s">
        <v>38</v>
      </c>
      <c r="M998" s="31" t="s">
        <v>38</v>
      </c>
    </row>
    <row r="999" spans="1:13" x14ac:dyDescent="0.25">
      <c r="A999" s="28">
        <f t="shared" si="110"/>
        <v>45192</v>
      </c>
      <c r="B999">
        <f t="shared" si="105"/>
        <v>2023</v>
      </c>
      <c r="C999" t="str">
        <f t="shared" si="106"/>
        <v>09</v>
      </c>
      <c r="D999">
        <f t="shared" si="107"/>
        <v>23</v>
      </c>
      <c r="E999" t="str">
        <f t="shared" si="108"/>
        <v>https://satepsanone.nesdis.noaa.gov/pub/FIRE/web/HMS/Smoke_Polygons/KML/2023/09/hms_smoke20230923.kml</v>
      </c>
      <c r="F999" t="str">
        <f t="shared" si="111"/>
        <v>https://satepsanone.nesdis.noaa.gov/pub/FIRE/web/HMS/Smoke_Polygons/KML/2023/09/hms_smoke20230923.kml</v>
      </c>
      <c r="G999" s="29" t="str">
        <f t="shared" si="109"/>
        <v>Data</v>
      </c>
      <c r="H999" s="30" t="s">
        <v>38</v>
      </c>
      <c r="I999" s="31"/>
      <c r="J999" s="31" t="s">
        <v>38</v>
      </c>
      <c r="K999" s="31" t="s">
        <v>38</v>
      </c>
      <c r="L999" s="31" t="s">
        <v>38</v>
      </c>
      <c r="M999" s="31" t="s">
        <v>38</v>
      </c>
    </row>
    <row r="1000" spans="1:13" x14ac:dyDescent="0.25">
      <c r="A1000" s="28">
        <f t="shared" si="110"/>
        <v>45193</v>
      </c>
      <c r="B1000">
        <f t="shared" si="105"/>
        <v>2023</v>
      </c>
      <c r="C1000" t="str">
        <f t="shared" si="106"/>
        <v>09</v>
      </c>
      <c r="D1000">
        <f t="shared" si="107"/>
        <v>24</v>
      </c>
      <c r="E1000" t="str">
        <f t="shared" si="108"/>
        <v>https://satepsanone.nesdis.noaa.gov/pub/FIRE/web/HMS/Smoke_Polygons/KML/2023/09/hms_smoke20230924.kml</v>
      </c>
      <c r="F1000" t="str">
        <f t="shared" si="111"/>
        <v>https://satepsanone.nesdis.noaa.gov/pub/FIRE/web/HMS/Smoke_Polygons/KML/2023/09/hms_smoke20230924.kml</v>
      </c>
      <c r="G1000" s="29" t="str">
        <f t="shared" si="109"/>
        <v>Data</v>
      </c>
      <c r="H1000" s="30" t="s">
        <v>38</v>
      </c>
      <c r="I1000" s="31"/>
      <c r="J1000" s="31" t="s">
        <v>38</v>
      </c>
      <c r="K1000" s="31" t="s">
        <v>38</v>
      </c>
      <c r="L1000" s="31" t="s">
        <v>38</v>
      </c>
      <c r="M1000" s="31" t="s">
        <v>38</v>
      </c>
    </row>
    <row r="1001" spans="1:13" x14ac:dyDescent="0.25">
      <c r="A1001" s="28">
        <f t="shared" si="110"/>
        <v>45194</v>
      </c>
      <c r="B1001">
        <f t="shared" si="105"/>
        <v>2023</v>
      </c>
      <c r="C1001" t="str">
        <f t="shared" si="106"/>
        <v>09</v>
      </c>
      <c r="D1001">
        <f t="shared" si="107"/>
        <v>25</v>
      </c>
      <c r="E1001" t="str">
        <f t="shared" si="108"/>
        <v>https://satepsanone.nesdis.noaa.gov/pub/FIRE/web/HMS/Smoke_Polygons/KML/2023/09/hms_smoke20230925.kml</v>
      </c>
      <c r="F1001" t="str">
        <f t="shared" si="111"/>
        <v>https://satepsanone.nesdis.noaa.gov/pub/FIRE/web/HMS/Smoke_Polygons/KML/2023/09/hms_smoke20230925.kml</v>
      </c>
      <c r="G1001" s="29" t="str">
        <f t="shared" si="109"/>
        <v>Data</v>
      </c>
      <c r="H1001" s="30" t="s">
        <v>38</v>
      </c>
      <c r="I1001" s="31"/>
      <c r="J1001" s="31" t="s">
        <v>37</v>
      </c>
      <c r="K1001" s="31" t="s">
        <v>37</v>
      </c>
      <c r="L1001" s="31" t="s">
        <v>38</v>
      </c>
      <c r="M1001" s="31" t="s">
        <v>37</v>
      </c>
    </row>
    <row r="1002" spans="1:13" x14ac:dyDescent="0.25">
      <c r="A1002" s="28">
        <f t="shared" si="110"/>
        <v>45195</v>
      </c>
      <c r="B1002">
        <f t="shared" si="105"/>
        <v>2023</v>
      </c>
      <c r="C1002" t="str">
        <f t="shared" si="106"/>
        <v>09</v>
      </c>
      <c r="D1002">
        <f t="shared" si="107"/>
        <v>26</v>
      </c>
      <c r="E1002" t="str">
        <f t="shared" si="108"/>
        <v>https://satepsanone.nesdis.noaa.gov/pub/FIRE/web/HMS/Smoke_Polygons/KML/2023/09/hms_smoke20230926.kml</v>
      </c>
      <c r="F1002" t="str">
        <f t="shared" si="111"/>
        <v>https://satepsanone.nesdis.noaa.gov/pub/FIRE/web/HMS/Smoke_Polygons/KML/2023/09/hms_smoke20230926.kml</v>
      </c>
      <c r="G1002" s="29" t="str">
        <f t="shared" si="109"/>
        <v>Data</v>
      </c>
      <c r="H1002" s="30" t="s">
        <v>38</v>
      </c>
      <c r="I1002" s="31"/>
      <c r="J1002" s="31" t="s">
        <v>38</v>
      </c>
      <c r="K1002" s="31" t="s">
        <v>38</v>
      </c>
      <c r="L1002" s="31" t="s">
        <v>38</v>
      </c>
      <c r="M1002" s="31" t="s">
        <v>37</v>
      </c>
    </row>
    <row r="1003" spans="1:13" x14ac:dyDescent="0.25">
      <c r="A1003" s="28">
        <f t="shared" si="110"/>
        <v>45196</v>
      </c>
      <c r="B1003">
        <f t="shared" si="105"/>
        <v>2023</v>
      </c>
      <c r="C1003" t="str">
        <f t="shared" si="106"/>
        <v>09</v>
      </c>
      <c r="D1003">
        <f t="shared" si="107"/>
        <v>27</v>
      </c>
      <c r="E1003" t="str">
        <f t="shared" si="108"/>
        <v>https://satepsanone.nesdis.noaa.gov/pub/FIRE/web/HMS/Smoke_Polygons/KML/2023/09/hms_smoke20230927.kml</v>
      </c>
      <c r="F1003" t="str">
        <f t="shared" si="111"/>
        <v>https://satepsanone.nesdis.noaa.gov/pub/FIRE/web/HMS/Smoke_Polygons/KML/2023/09/hms_smoke20230927.kml</v>
      </c>
      <c r="G1003" s="29" t="str">
        <f t="shared" si="109"/>
        <v>Data</v>
      </c>
      <c r="H1003" s="30" t="s">
        <v>38</v>
      </c>
      <c r="I1003" s="31"/>
      <c r="J1003" s="31" t="s">
        <v>37</v>
      </c>
      <c r="K1003" s="31" t="s">
        <v>37</v>
      </c>
      <c r="L1003" s="31" t="s">
        <v>37</v>
      </c>
      <c r="M1003" s="31" t="s">
        <v>38</v>
      </c>
    </row>
    <row r="1004" spans="1:13" x14ac:dyDescent="0.25">
      <c r="A1004" s="28">
        <f t="shared" si="110"/>
        <v>45197</v>
      </c>
      <c r="B1004">
        <f t="shared" si="105"/>
        <v>2023</v>
      </c>
      <c r="C1004" t="str">
        <f t="shared" si="106"/>
        <v>09</v>
      </c>
      <c r="D1004">
        <f t="shared" si="107"/>
        <v>28</v>
      </c>
      <c r="E1004" t="str">
        <f t="shared" si="108"/>
        <v>https://satepsanone.nesdis.noaa.gov/pub/FIRE/web/HMS/Smoke_Polygons/KML/2023/09/hms_smoke20230928.kml</v>
      </c>
      <c r="F1004" t="str">
        <f t="shared" si="111"/>
        <v>https://satepsanone.nesdis.noaa.gov/pub/FIRE/web/HMS/Smoke_Polygons/KML/2023/09/hms_smoke20230928.kml</v>
      </c>
      <c r="G1004" s="29" t="str">
        <f t="shared" si="109"/>
        <v>Data</v>
      </c>
      <c r="H1004" s="30" t="s">
        <v>38</v>
      </c>
      <c r="I1004" s="31"/>
      <c r="J1004" s="31" t="s">
        <v>37</v>
      </c>
      <c r="K1004" s="31" t="s">
        <v>38</v>
      </c>
      <c r="L1004" s="31" t="s">
        <v>37</v>
      </c>
      <c r="M1004" s="31" t="s">
        <v>38</v>
      </c>
    </row>
    <row r="1005" spans="1:13" x14ac:dyDescent="0.25">
      <c r="A1005" s="28">
        <f t="shared" si="110"/>
        <v>45198</v>
      </c>
      <c r="B1005">
        <f t="shared" si="105"/>
        <v>2023</v>
      </c>
      <c r="C1005" t="str">
        <f t="shared" si="106"/>
        <v>09</v>
      </c>
      <c r="D1005">
        <f t="shared" si="107"/>
        <v>29</v>
      </c>
      <c r="E1005" t="str">
        <f t="shared" si="108"/>
        <v>https://satepsanone.nesdis.noaa.gov/pub/FIRE/web/HMS/Smoke_Polygons/KML/2023/09/hms_smoke20230929.kml</v>
      </c>
      <c r="F1005" t="str">
        <f t="shared" si="111"/>
        <v>https://satepsanone.nesdis.noaa.gov/pub/FIRE/web/HMS/Smoke_Polygons/KML/2023/09/hms_smoke20230929.kml</v>
      </c>
      <c r="G1005" s="29" t="str">
        <f t="shared" si="109"/>
        <v>Data</v>
      </c>
      <c r="H1005" s="30" t="s">
        <v>38</v>
      </c>
      <c r="I1005" s="31"/>
      <c r="J1005" s="31" t="s">
        <v>38</v>
      </c>
      <c r="K1005" s="31" t="s">
        <v>38</v>
      </c>
      <c r="L1005" s="31" t="s">
        <v>38</v>
      </c>
      <c r="M1005" s="31" t="s">
        <v>38</v>
      </c>
    </row>
    <row r="1006" spans="1:13" x14ac:dyDescent="0.25">
      <c r="A1006" s="28">
        <f t="shared" si="110"/>
        <v>45199</v>
      </c>
      <c r="B1006">
        <f t="shared" si="105"/>
        <v>2023</v>
      </c>
      <c r="C1006" t="str">
        <f t="shared" si="106"/>
        <v>09</v>
      </c>
      <c r="D1006">
        <f t="shared" si="107"/>
        <v>30</v>
      </c>
      <c r="E1006" t="str">
        <f t="shared" si="108"/>
        <v>https://satepsanone.nesdis.noaa.gov/pub/FIRE/web/HMS/Smoke_Polygons/KML/2023/09/hms_smoke20230930.kml</v>
      </c>
      <c r="F1006" t="str">
        <f t="shared" si="111"/>
        <v>https://satepsanone.nesdis.noaa.gov/pub/FIRE/web/HMS/Smoke_Polygons/KML/2023/09/hms_smoke20230930.kml</v>
      </c>
      <c r="G1006" s="29" t="str">
        <f t="shared" si="109"/>
        <v>Data</v>
      </c>
      <c r="H1006" s="30" t="s">
        <v>38</v>
      </c>
      <c r="I1006" s="31"/>
      <c r="J1006" s="31" t="s">
        <v>38</v>
      </c>
      <c r="K1006" s="31" t="s">
        <v>38</v>
      </c>
      <c r="L1006" s="31" t="s">
        <v>38</v>
      </c>
      <c r="M1006" s="31" t="s">
        <v>38</v>
      </c>
    </row>
    <row r="1007" spans="1:13" x14ac:dyDescent="0.25">
      <c r="A1007" s="28">
        <f t="shared" si="110"/>
        <v>45200</v>
      </c>
      <c r="B1007">
        <f t="shared" si="105"/>
        <v>2023</v>
      </c>
      <c r="C1007">
        <f t="shared" si="106"/>
        <v>10</v>
      </c>
      <c r="D1007" t="str">
        <f t="shared" si="107"/>
        <v>01</v>
      </c>
      <c r="E1007" t="str">
        <f t="shared" si="108"/>
        <v>https://satepsanone.nesdis.noaa.gov/pub/FIRE/web/HMS/Smoke_Polygons/KML/2023/10/hms_smoke20231001.kml</v>
      </c>
      <c r="F1007" t="str">
        <f t="shared" si="111"/>
        <v>https://satepsanone.nesdis.noaa.gov/pub/FIRE/web/HMS/Smoke_Polygons/KML/2023/10/hms_smoke20231001.kml</v>
      </c>
      <c r="G1007" s="29" t="str">
        <f t="shared" si="109"/>
        <v>Data</v>
      </c>
      <c r="H1007" s="30" t="s">
        <v>38</v>
      </c>
      <c r="I1007" s="31"/>
      <c r="J1007" s="31" t="s">
        <v>38</v>
      </c>
      <c r="K1007" s="31" t="s">
        <v>38</v>
      </c>
      <c r="L1007" s="31" t="s">
        <v>38</v>
      </c>
      <c r="M1007" s="31" t="s">
        <v>38</v>
      </c>
    </row>
    <row r="1008" spans="1:13" x14ac:dyDescent="0.25">
      <c r="A1008" s="28">
        <f t="shared" si="110"/>
        <v>45201</v>
      </c>
      <c r="B1008">
        <f t="shared" si="105"/>
        <v>2023</v>
      </c>
      <c r="C1008">
        <f t="shared" si="106"/>
        <v>10</v>
      </c>
      <c r="D1008" t="str">
        <f t="shared" si="107"/>
        <v>02</v>
      </c>
      <c r="E1008" t="str">
        <f t="shared" si="108"/>
        <v>https://satepsanone.nesdis.noaa.gov/pub/FIRE/web/HMS/Smoke_Polygons/KML/2023/10/hms_smoke20231002.kml</v>
      </c>
      <c r="F1008" t="str">
        <f t="shared" si="111"/>
        <v>https://satepsanone.nesdis.noaa.gov/pub/FIRE/web/HMS/Smoke_Polygons/KML/2023/10/hms_smoke20231002.kml</v>
      </c>
      <c r="G1008" s="29" t="str">
        <f t="shared" si="109"/>
        <v>Data</v>
      </c>
      <c r="H1008" s="30" t="s">
        <v>38</v>
      </c>
      <c r="I1008" s="31"/>
      <c r="J1008" s="31" t="s">
        <v>38</v>
      </c>
      <c r="K1008" s="31" t="s">
        <v>38</v>
      </c>
      <c r="L1008" s="31" t="s">
        <v>38</v>
      </c>
      <c r="M1008" s="31" t="s">
        <v>38</v>
      </c>
    </row>
    <row r="1009" spans="1:13" x14ac:dyDescent="0.25">
      <c r="A1009" s="28">
        <f t="shared" si="110"/>
        <v>45202</v>
      </c>
      <c r="B1009">
        <f t="shared" si="105"/>
        <v>2023</v>
      </c>
      <c r="C1009">
        <f t="shared" si="106"/>
        <v>10</v>
      </c>
      <c r="D1009" t="str">
        <f t="shared" si="107"/>
        <v>03</v>
      </c>
      <c r="E1009" t="str">
        <f t="shared" si="108"/>
        <v>https://satepsanone.nesdis.noaa.gov/pub/FIRE/web/HMS/Smoke_Polygons/KML/2023/10/hms_smoke20231003.kml</v>
      </c>
      <c r="F1009" t="str">
        <f t="shared" si="111"/>
        <v>https://satepsanone.nesdis.noaa.gov/pub/FIRE/web/HMS/Smoke_Polygons/KML/2023/10/hms_smoke20231003.kml</v>
      </c>
      <c r="G1009" s="29" t="str">
        <f t="shared" si="109"/>
        <v>Data</v>
      </c>
      <c r="H1009" s="30" t="s">
        <v>38</v>
      </c>
      <c r="I1009" s="31"/>
      <c r="J1009" s="31" t="s">
        <v>38</v>
      </c>
      <c r="K1009" s="31" t="s">
        <v>38</v>
      </c>
      <c r="L1009" s="31" t="s">
        <v>38</v>
      </c>
      <c r="M1009" s="31" t="s">
        <v>38</v>
      </c>
    </row>
    <row r="1010" spans="1:13" x14ac:dyDescent="0.25">
      <c r="A1010" s="28">
        <f t="shared" si="110"/>
        <v>45203</v>
      </c>
      <c r="B1010">
        <f t="shared" si="105"/>
        <v>2023</v>
      </c>
      <c r="C1010">
        <f t="shared" si="106"/>
        <v>10</v>
      </c>
      <c r="D1010" t="str">
        <f t="shared" si="107"/>
        <v>04</v>
      </c>
      <c r="E1010" t="str">
        <f t="shared" si="108"/>
        <v>https://satepsanone.nesdis.noaa.gov/pub/FIRE/web/HMS/Smoke_Polygons/KML/2023/10/hms_smoke20231004.kml</v>
      </c>
      <c r="F1010" t="str">
        <f t="shared" si="111"/>
        <v>https://satepsanone.nesdis.noaa.gov/pub/FIRE/web/HMS/Smoke_Polygons/KML/2023/10/hms_smoke20231004.kml</v>
      </c>
      <c r="G1010" s="29" t="str">
        <f t="shared" si="109"/>
        <v>Data</v>
      </c>
      <c r="H1010" s="30" t="s">
        <v>37</v>
      </c>
      <c r="I1010" s="31"/>
    </row>
    <row r="1011" spans="1:13" x14ac:dyDescent="0.25">
      <c r="A1011" s="28">
        <f t="shared" si="110"/>
        <v>45204</v>
      </c>
      <c r="B1011">
        <f t="shared" si="105"/>
        <v>2023</v>
      </c>
      <c r="C1011">
        <f t="shared" si="106"/>
        <v>10</v>
      </c>
      <c r="D1011" t="str">
        <f t="shared" si="107"/>
        <v>05</v>
      </c>
      <c r="E1011" t="str">
        <f t="shared" si="108"/>
        <v>https://satepsanone.nesdis.noaa.gov/pub/FIRE/web/HMS/Smoke_Polygons/KML/2023/10/hms_smoke20231005.kml</v>
      </c>
      <c r="F1011" t="str">
        <f t="shared" si="111"/>
        <v>https://satepsanone.nesdis.noaa.gov/pub/FIRE/web/HMS/Smoke_Polygons/KML/2023/10/hms_smoke20231005.kml</v>
      </c>
      <c r="G1011" s="29" t="str">
        <f t="shared" si="109"/>
        <v>Data</v>
      </c>
      <c r="H1011" s="30" t="s">
        <v>38</v>
      </c>
      <c r="I1011" s="31"/>
      <c r="J1011" s="31" t="s">
        <v>38</v>
      </c>
      <c r="K1011" s="31" t="s">
        <v>38</v>
      </c>
      <c r="L1011" s="31" t="s">
        <v>38</v>
      </c>
      <c r="M1011" s="31" t="s">
        <v>38</v>
      </c>
    </row>
    <row r="1012" spans="1:13" x14ac:dyDescent="0.25">
      <c r="A1012" s="28">
        <f t="shared" si="110"/>
        <v>45205</v>
      </c>
      <c r="B1012">
        <f t="shared" si="105"/>
        <v>2023</v>
      </c>
      <c r="C1012">
        <f t="shared" si="106"/>
        <v>10</v>
      </c>
      <c r="D1012" t="str">
        <f t="shared" si="107"/>
        <v>06</v>
      </c>
      <c r="E1012" t="str">
        <f t="shared" si="108"/>
        <v>https://satepsanone.nesdis.noaa.gov/pub/FIRE/web/HMS/Smoke_Polygons/KML/2023/10/hms_smoke20231006.kml</v>
      </c>
      <c r="F1012" t="str">
        <f t="shared" si="111"/>
        <v>https://satepsanone.nesdis.noaa.gov/pub/FIRE/web/HMS/Smoke_Polygons/KML/2023/10/hms_smoke20231006.kml</v>
      </c>
      <c r="G1012" s="29" t="str">
        <f t="shared" si="109"/>
        <v>Data</v>
      </c>
      <c r="H1012" s="30" t="s">
        <v>38</v>
      </c>
      <c r="I1012" s="31"/>
      <c r="J1012" s="31" t="s">
        <v>37</v>
      </c>
      <c r="K1012" s="31" t="s">
        <v>37</v>
      </c>
      <c r="L1012" s="31" t="s">
        <v>37</v>
      </c>
      <c r="M1012" s="31" t="s">
        <v>37</v>
      </c>
    </row>
    <row r="1013" spans="1:13" x14ac:dyDescent="0.25">
      <c r="A1013" s="28">
        <f t="shared" si="110"/>
        <v>45206</v>
      </c>
      <c r="B1013">
        <f t="shared" si="105"/>
        <v>2023</v>
      </c>
      <c r="C1013">
        <f t="shared" si="106"/>
        <v>10</v>
      </c>
      <c r="D1013" t="str">
        <f t="shared" si="107"/>
        <v>07</v>
      </c>
      <c r="E1013" t="str">
        <f t="shared" si="108"/>
        <v>https://satepsanone.nesdis.noaa.gov/pub/FIRE/web/HMS/Smoke_Polygons/KML/2023/10/hms_smoke20231007.kml</v>
      </c>
      <c r="F1013" t="str">
        <f t="shared" si="111"/>
        <v>https://satepsanone.nesdis.noaa.gov/pub/FIRE/web/HMS/Smoke_Polygons/KML/2023/10/hms_smoke20231007.kml</v>
      </c>
      <c r="G1013" s="29" t="str">
        <f t="shared" si="109"/>
        <v>Data</v>
      </c>
      <c r="H1013" s="30" t="s">
        <v>38</v>
      </c>
      <c r="I1013" s="31"/>
      <c r="J1013" s="31" t="s">
        <v>37</v>
      </c>
      <c r="K1013" s="31" t="s">
        <v>37</v>
      </c>
      <c r="L1013" s="31" t="s">
        <v>37</v>
      </c>
      <c r="M1013" s="31" t="s">
        <v>37</v>
      </c>
    </row>
    <row r="1014" spans="1:13" x14ac:dyDescent="0.25">
      <c r="A1014" s="28">
        <f t="shared" si="110"/>
        <v>45207</v>
      </c>
      <c r="B1014">
        <f t="shared" si="105"/>
        <v>2023</v>
      </c>
      <c r="C1014">
        <f t="shared" si="106"/>
        <v>10</v>
      </c>
      <c r="D1014" t="str">
        <f t="shared" si="107"/>
        <v>08</v>
      </c>
      <c r="E1014" t="str">
        <f t="shared" si="108"/>
        <v>https://satepsanone.nesdis.noaa.gov/pub/FIRE/web/HMS/Smoke_Polygons/KML/2023/10/hms_smoke20231008.kml</v>
      </c>
      <c r="F1014" t="str">
        <f t="shared" si="111"/>
        <v>https://satepsanone.nesdis.noaa.gov/pub/FIRE/web/HMS/Smoke_Polygons/KML/2023/10/hms_smoke20231008.kml</v>
      </c>
      <c r="G1014" s="29" t="str">
        <f t="shared" si="109"/>
        <v>Data</v>
      </c>
      <c r="H1014" s="30" t="s">
        <v>37</v>
      </c>
      <c r="I1014" s="31"/>
    </row>
    <row r="1015" spans="1:13" x14ac:dyDescent="0.25">
      <c r="A1015" s="28">
        <f t="shared" si="110"/>
        <v>45208</v>
      </c>
      <c r="B1015">
        <f t="shared" si="105"/>
        <v>2023</v>
      </c>
      <c r="C1015">
        <f t="shared" si="106"/>
        <v>10</v>
      </c>
      <c r="D1015" t="str">
        <f t="shared" si="107"/>
        <v>09</v>
      </c>
      <c r="E1015" t="str">
        <f t="shared" si="108"/>
        <v>https://satepsanone.nesdis.noaa.gov/pub/FIRE/web/HMS/Smoke_Polygons/KML/2023/10/hms_smoke20231009.kml</v>
      </c>
      <c r="F1015" t="str">
        <f t="shared" si="111"/>
        <v>https://satepsanone.nesdis.noaa.gov/pub/FIRE/web/HMS/Smoke_Polygons/KML/2023/10/hms_smoke20231009.kml</v>
      </c>
      <c r="G1015" s="29" t="str">
        <f t="shared" si="109"/>
        <v>Data</v>
      </c>
      <c r="H1015" s="30" t="s">
        <v>38</v>
      </c>
      <c r="I1015" s="31"/>
      <c r="J1015" s="31" t="s">
        <v>38</v>
      </c>
      <c r="K1015" s="31" t="s">
        <v>38</v>
      </c>
      <c r="L1015" s="31" t="s">
        <v>38</v>
      </c>
      <c r="M1015" s="31" t="s">
        <v>38</v>
      </c>
    </row>
    <row r="1016" spans="1:13" x14ac:dyDescent="0.25">
      <c r="A1016" s="28">
        <f t="shared" si="110"/>
        <v>45209</v>
      </c>
      <c r="B1016">
        <f t="shared" si="105"/>
        <v>2023</v>
      </c>
      <c r="C1016">
        <f t="shared" si="106"/>
        <v>10</v>
      </c>
      <c r="D1016">
        <f t="shared" si="107"/>
        <v>10</v>
      </c>
      <c r="E1016" t="str">
        <f t="shared" si="108"/>
        <v>https://satepsanone.nesdis.noaa.gov/pub/FIRE/web/HMS/Smoke_Polygons/KML/2023/10/hms_smoke20231010.kml</v>
      </c>
      <c r="F1016" t="str">
        <f t="shared" si="111"/>
        <v>https://satepsanone.nesdis.noaa.gov/pub/FIRE/web/HMS/Smoke_Polygons/KML/2023/10/hms_smoke20231010.kml</v>
      </c>
      <c r="G1016" s="29" t="str">
        <f t="shared" si="109"/>
        <v>Data</v>
      </c>
      <c r="H1016" s="30" t="s">
        <v>38</v>
      </c>
      <c r="I1016" s="31"/>
      <c r="J1016" s="31" t="s">
        <v>37</v>
      </c>
      <c r="K1016" s="31" t="s">
        <v>38</v>
      </c>
      <c r="L1016" s="31" t="s">
        <v>38</v>
      </c>
      <c r="M1016" s="31" t="s">
        <v>38</v>
      </c>
    </row>
    <row r="1017" spans="1:13" x14ac:dyDescent="0.25">
      <c r="A1017" s="28">
        <f t="shared" si="110"/>
        <v>45210</v>
      </c>
      <c r="B1017">
        <f t="shared" si="105"/>
        <v>2023</v>
      </c>
      <c r="C1017">
        <f t="shared" si="106"/>
        <v>10</v>
      </c>
      <c r="D1017">
        <f t="shared" si="107"/>
        <v>11</v>
      </c>
      <c r="E1017" t="str">
        <f t="shared" si="108"/>
        <v>https://satepsanone.nesdis.noaa.gov/pub/FIRE/web/HMS/Smoke_Polygons/KML/2023/10/hms_smoke20231011.kml</v>
      </c>
      <c r="F1017" t="str">
        <f t="shared" si="111"/>
        <v>https://satepsanone.nesdis.noaa.gov/pub/FIRE/web/HMS/Smoke_Polygons/KML/2023/10/hms_smoke20231011.kml</v>
      </c>
      <c r="G1017" s="29" t="str">
        <f t="shared" si="109"/>
        <v>Data</v>
      </c>
      <c r="H1017" s="30" t="s">
        <v>38</v>
      </c>
      <c r="I1017" s="31"/>
      <c r="J1017" s="31" t="s">
        <v>38</v>
      </c>
      <c r="K1017" s="31" t="s">
        <v>38</v>
      </c>
      <c r="L1017" s="31" t="s">
        <v>38</v>
      </c>
      <c r="M1017" s="31" t="s">
        <v>38</v>
      </c>
    </row>
    <row r="1018" spans="1:13" x14ac:dyDescent="0.25">
      <c r="A1018" s="28">
        <f t="shared" si="110"/>
        <v>45211</v>
      </c>
      <c r="B1018">
        <f t="shared" si="105"/>
        <v>2023</v>
      </c>
      <c r="C1018">
        <f t="shared" si="106"/>
        <v>10</v>
      </c>
      <c r="D1018">
        <f t="shared" si="107"/>
        <v>12</v>
      </c>
      <c r="E1018" t="str">
        <f t="shared" si="108"/>
        <v>https://satepsanone.nesdis.noaa.gov/pub/FIRE/web/HMS/Smoke_Polygons/KML/2023/10/hms_smoke20231012.kml</v>
      </c>
      <c r="F1018" t="str">
        <f t="shared" si="111"/>
        <v>https://satepsanone.nesdis.noaa.gov/pub/FIRE/web/HMS/Smoke_Polygons/KML/2023/10/hms_smoke20231012.kml</v>
      </c>
      <c r="G1018" s="29" t="str">
        <f t="shared" si="109"/>
        <v>Data</v>
      </c>
      <c r="H1018" s="30" t="s">
        <v>38</v>
      </c>
      <c r="I1018" s="31"/>
      <c r="J1018" s="31" t="s">
        <v>37</v>
      </c>
      <c r="K1018" s="31" t="s">
        <v>37</v>
      </c>
      <c r="L1018" s="31" t="s">
        <v>38</v>
      </c>
      <c r="M1018" s="31" t="s">
        <v>37</v>
      </c>
    </row>
    <row r="1019" spans="1:13" x14ac:dyDescent="0.25">
      <c r="A1019" s="28">
        <f t="shared" si="110"/>
        <v>45212</v>
      </c>
      <c r="B1019">
        <f t="shared" si="105"/>
        <v>2023</v>
      </c>
      <c r="C1019">
        <f t="shared" si="106"/>
        <v>10</v>
      </c>
      <c r="D1019">
        <f t="shared" si="107"/>
        <v>13</v>
      </c>
      <c r="E1019" t="str">
        <f t="shared" si="108"/>
        <v>https://satepsanone.nesdis.noaa.gov/pub/FIRE/web/HMS/Smoke_Polygons/KML/2023/10/hms_smoke20231013.kml</v>
      </c>
      <c r="F1019" t="str">
        <f t="shared" si="111"/>
        <v>https://satepsanone.nesdis.noaa.gov/pub/FIRE/web/HMS/Smoke_Polygons/KML/2023/10/hms_smoke20231013.kml</v>
      </c>
      <c r="G1019" s="29" t="str">
        <f t="shared" si="109"/>
        <v>Data</v>
      </c>
      <c r="H1019" s="30" t="s">
        <v>38</v>
      </c>
      <c r="I1019" s="31"/>
      <c r="J1019" s="31" t="s">
        <v>37</v>
      </c>
      <c r="K1019" s="31" t="s">
        <v>37</v>
      </c>
      <c r="L1019" s="31" t="s">
        <v>37</v>
      </c>
      <c r="M1019" s="31" t="s">
        <v>37</v>
      </c>
    </row>
    <row r="1020" spans="1:13" x14ac:dyDescent="0.25">
      <c r="A1020" s="28">
        <f t="shared" si="110"/>
        <v>45213</v>
      </c>
      <c r="B1020">
        <f t="shared" si="105"/>
        <v>2023</v>
      </c>
      <c r="C1020">
        <f t="shared" si="106"/>
        <v>10</v>
      </c>
      <c r="D1020">
        <f t="shared" si="107"/>
        <v>14</v>
      </c>
      <c r="E1020" t="str">
        <f t="shared" si="108"/>
        <v>https://satepsanone.nesdis.noaa.gov/pub/FIRE/web/HMS/Smoke_Polygons/KML/2023/10/hms_smoke20231014.kml</v>
      </c>
      <c r="F1020" t="str">
        <f t="shared" si="111"/>
        <v>https://satepsanone.nesdis.noaa.gov/pub/FIRE/web/HMS/Smoke_Polygons/KML/2023/10/hms_smoke20231014.kml</v>
      </c>
      <c r="G1020" s="29" t="str">
        <f t="shared" si="109"/>
        <v>Data</v>
      </c>
      <c r="H1020" s="30" t="s">
        <v>37</v>
      </c>
      <c r="I1020" s="31"/>
    </row>
    <row r="1021" spans="1:13" x14ac:dyDescent="0.25">
      <c r="A1021" s="28">
        <f t="shared" si="110"/>
        <v>45214</v>
      </c>
      <c r="B1021">
        <f t="shared" si="105"/>
        <v>2023</v>
      </c>
      <c r="C1021">
        <f t="shared" si="106"/>
        <v>10</v>
      </c>
      <c r="D1021">
        <f t="shared" si="107"/>
        <v>15</v>
      </c>
      <c r="E1021" t="str">
        <f t="shared" si="108"/>
        <v>https://satepsanone.nesdis.noaa.gov/pub/FIRE/web/HMS/Smoke_Polygons/KML/2023/10/hms_smoke20231015.kml</v>
      </c>
      <c r="F1021" t="str">
        <f t="shared" si="111"/>
        <v>https://satepsanone.nesdis.noaa.gov/pub/FIRE/web/HMS/Smoke_Polygons/KML/2023/10/hms_smoke20231015.kml</v>
      </c>
      <c r="G1021" s="29" t="str">
        <f t="shared" si="109"/>
        <v>Data</v>
      </c>
      <c r="H1021" s="30" t="s">
        <v>37</v>
      </c>
      <c r="I1021" s="31"/>
    </row>
    <row r="1022" spans="1:13" x14ac:dyDescent="0.25">
      <c r="A1022" s="28">
        <f t="shared" si="110"/>
        <v>45215</v>
      </c>
      <c r="B1022">
        <f t="shared" si="105"/>
        <v>2023</v>
      </c>
      <c r="C1022">
        <f t="shared" si="106"/>
        <v>10</v>
      </c>
      <c r="D1022">
        <f t="shared" si="107"/>
        <v>16</v>
      </c>
      <c r="E1022" t="str">
        <f t="shared" si="108"/>
        <v>https://satepsanone.nesdis.noaa.gov/pub/FIRE/web/HMS/Smoke_Polygons/KML/2023/10/hms_smoke20231016.kml</v>
      </c>
      <c r="F1022" t="str">
        <f t="shared" si="111"/>
        <v>https://satepsanone.nesdis.noaa.gov/pub/FIRE/web/HMS/Smoke_Polygons/KML/2023/10/hms_smoke20231016.kml</v>
      </c>
      <c r="G1022" s="29" t="str">
        <f t="shared" si="109"/>
        <v>Data</v>
      </c>
      <c r="H1022" s="30" t="s">
        <v>37</v>
      </c>
      <c r="I1022" s="31"/>
    </row>
    <row r="1023" spans="1:13" x14ac:dyDescent="0.25">
      <c r="A1023" s="28">
        <f t="shared" si="110"/>
        <v>45216</v>
      </c>
      <c r="B1023">
        <f t="shared" si="105"/>
        <v>2023</v>
      </c>
      <c r="C1023">
        <f t="shared" si="106"/>
        <v>10</v>
      </c>
      <c r="D1023">
        <f t="shared" si="107"/>
        <v>17</v>
      </c>
      <c r="E1023" t="str">
        <f t="shared" si="108"/>
        <v>https://satepsanone.nesdis.noaa.gov/pub/FIRE/web/HMS/Smoke_Polygons/KML/2023/10/hms_smoke20231017.kml</v>
      </c>
      <c r="F1023" t="str">
        <f t="shared" si="111"/>
        <v>https://satepsanone.nesdis.noaa.gov/pub/FIRE/web/HMS/Smoke_Polygons/KML/2023/10/hms_smoke20231017.kml</v>
      </c>
      <c r="G1023" s="29" t="str">
        <f t="shared" si="109"/>
        <v>Data</v>
      </c>
      <c r="H1023" s="30" t="s">
        <v>37</v>
      </c>
      <c r="I1023" s="31"/>
    </row>
    <row r="1024" spans="1:13" x14ac:dyDescent="0.25">
      <c r="A1024" s="28">
        <f t="shared" si="110"/>
        <v>45217</v>
      </c>
      <c r="B1024">
        <f t="shared" si="105"/>
        <v>2023</v>
      </c>
      <c r="C1024">
        <f t="shared" si="106"/>
        <v>10</v>
      </c>
      <c r="D1024">
        <f t="shared" si="107"/>
        <v>18</v>
      </c>
      <c r="E1024" t="str">
        <f t="shared" si="108"/>
        <v>https://satepsanone.nesdis.noaa.gov/pub/FIRE/web/HMS/Smoke_Polygons/KML/2023/10/hms_smoke20231018.kml</v>
      </c>
      <c r="F1024" t="str">
        <f t="shared" si="111"/>
        <v>https://satepsanone.nesdis.noaa.gov/pub/FIRE/web/HMS/Smoke_Polygons/KML/2023/10/hms_smoke20231018.kml</v>
      </c>
      <c r="G1024" s="29" t="str">
        <f t="shared" si="109"/>
        <v>Data</v>
      </c>
      <c r="H1024" s="30" t="s">
        <v>37</v>
      </c>
      <c r="I1024" s="31"/>
    </row>
    <row r="1025" spans="1:13" x14ac:dyDescent="0.25">
      <c r="A1025" s="28">
        <f t="shared" si="110"/>
        <v>45218</v>
      </c>
      <c r="B1025">
        <f t="shared" si="105"/>
        <v>2023</v>
      </c>
      <c r="C1025">
        <f t="shared" si="106"/>
        <v>10</v>
      </c>
      <c r="D1025">
        <f t="shared" si="107"/>
        <v>19</v>
      </c>
      <c r="E1025" t="str">
        <f t="shared" si="108"/>
        <v>https://satepsanone.nesdis.noaa.gov/pub/FIRE/web/HMS/Smoke_Polygons/KML/2023/10/hms_smoke20231019.kml</v>
      </c>
      <c r="F1025" t="str">
        <f t="shared" si="111"/>
        <v>https://satepsanone.nesdis.noaa.gov/pub/FIRE/web/HMS/Smoke_Polygons/KML/2023/10/hms_smoke20231019.kml</v>
      </c>
      <c r="G1025" s="29" t="str">
        <f t="shared" si="109"/>
        <v>Data</v>
      </c>
      <c r="H1025" s="30" t="s">
        <v>38</v>
      </c>
      <c r="I1025" s="31"/>
      <c r="J1025" s="31" t="s">
        <v>38</v>
      </c>
      <c r="K1025" s="31" t="s">
        <v>38</v>
      </c>
      <c r="L1025" s="31" t="s">
        <v>38</v>
      </c>
      <c r="M1025" s="31" t="s">
        <v>38</v>
      </c>
    </row>
    <row r="1026" spans="1:13" x14ac:dyDescent="0.25">
      <c r="A1026" s="28">
        <f t="shared" si="110"/>
        <v>45219</v>
      </c>
      <c r="B1026">
        <f t="shared" si="105"/>
        <v>2023</v>
      </c>
      <c r="C1026">
        <f t="shared" si="106"/>
        <v>10</v>
      </c>
      <c r="D1026">
        <f t="shared" si="107"/>
        <v>20</v>
      </c>
      <c r="E1026" t="str">
        <f t="shared" si="108"/>
        <v>https://satepsanone.nesdis.noaa.gov/pub/FIRE/web/HMS/Smoke_Polygons/KML/2023/10/hms_smoke20231020.kml</v>
      </c>
      <c r="F1026" t="str">
        <f t="shared" si="111"/>
        <v>https://satepsanone.nesdis.noaa.gov/pub/FIRE/web/HMS/Smoke_Polygons/KML/2023/10/hms_smoke20231020.kml</v>
      </c>
      <c r="G1026" s="29" t="str">
        <f t="shared" si="109"/>
        <v>Data</v>
      </c>
      <c r="H1026" s="30" t="s">
        <v>38</v>
      </c>
      <c r="I1026" s="31"/>
      <c r="J1026" s="31" t="s">
        <v>38</v>
      </c>
      <c r="K1026" s="31" t="s">
        <v>38</v>
      </c>
      <c r="L1026" s="31" t="s">
        <v>38</v>
      </c>
      <c r="M1026" s="31" t="s">
        <v>38</v>
      </c>
    </row>
    <row r="1027" spans="1:13" x14ac:dyDescent="0.25">
      <c r="A1027" s="28">
        <f t="shared" si="110"/>
        <v>45220</v>
      </c>
      <c r="B1027">
        <f t="shared" si="105"/>
        <v>2023</v>
      </c>
      <c r="C1027">
        <f t="shared" si="106"/>
        <v>10</v>
      </c>
      <c r="D1027">
        <f t="shared" si="107"/>
        <v>21</v>
      </c>
      <c r="E1027" t="str">
        <f t="shared" si="108"/>
        <v>https://satepsanone.nesdis.noaa.gov/pub/FIRE/web/HMS/Smoke_Polygons/KML/2023/10/hms_smoke20231021.kml</v>
      </c>
      <c r="F1027" t="str">
        <f t="shared" si="111"/>
        <v>https://satepsanone.nesdis.noaa.gov/pub/FIRE/web/HMS/Smoke_Polygons/KML/2023/10/hms_smoke20231021.kml</v>
      </c>
      <c r="G1027" s="29" t="str">
        <f t="shared" si="109"/>
        <v>Data</v>
      </c>
      <c r="H1027" s="30" t="s">
        <v>38</v>
      </c>
      <c r="I1027" s="31"/>
      <c r="J1027" s="31" t="s">
        <v>37</v>
      </c>
      <c r="K1027" s="31" t="s">
        <v>37</v>
      </c>
      <c r="L1027" s="31" t="s">
        <v>37</v>
      </c>
      <c r="M1027" s="31" t="s">
        <v>37</v>
      </c>
    </row>
    <row r="1028" spans="1:13" x14ac:dyDescent="0.25">
      <c r="A1028" s="28">
        <f t="shared" si="110"/>
        <v>45221</v>
      </c>
      <c r="B1028">
        <f t="shared" ref="B1028:B1091" si="112">YEAR(A1028)</f>
        <v>2023</v>
      </c>
      <c r="C1028">
        <f t="shared" ref="C1028:C1091" si="113">IF(MONTH(A1028)&lt;10,"0"&amp;MONTH(A1028),MONTH(A1028))</f>
        <v>10</v>
      </c>
      <c r="D1028">
        <f t="shared" ref="D1028:D1091" si="114">IF(DAY(A1028)&lt;10,"0"&amp;DAY(A1028),DAY(A1028))</f>
        <v>22</v>
      </c>
      <c r="E1028" t="str">
        <f t="shared" ref="E1028:E1091" si="115">"https://satepsanone.nesdis.noaa.gov/pub/FIRE/web/HMS/Smoke_Polygons/KML/"&amp;B1028&amp;"/"&amp;C1028&amp;"/"&amp;"hms_smoke"&amp;B1028&amp;C1028&amp;D1028&amp;".kml"</f>
        <v>https://satepsanone.nesdis.noaa.gov/pub/FIRE/web/HMS/Smoke_Polygons/KML/2023/10/hms_smoke20231022.kml</v>
      </c>
      <c r="F1028" t="str">
        <f t="shared" si="111"/>
        <v>https://satepsanone.nesdis.noaa.gov/pub/FIRE/web/HMS/Smoke_Polygons/KML/2023/10/hms_smoke20231022.kml</v>
      </c>
      <c r="G1028" s="29" t="str">
        <f t="shared" ref="G1028:G1091" si="116">HYPERLINK(F1028,"Data")</f>
        <v>Data</v>
      </c>
      <c r="H1028" s="30" t="s">
        <v>38</v>
      </c>
      <c r="I1028" s="31"/>
      <c r="J1028" s="31" t="s">
        <v>37</v>
      </c>
      <c r="K1028" s="31" t="s">
        <v>37</v>
      </c>
      <c r="L1028" s="31" t="s">
        <v>37</v>
      </c>
      <c r="M1028" s="31" t="s">
        <v>37</v>
      </c>
    </row>
    <row r="1029" spans="1:13" x14ac:dyDescent="0.25">
      <c r="A1029" s="28">
        <f t="shared" ref="A1029:A1092" si="117">A1028+1</f>
        <v>45222</v>
      </c>
      <c r="B1029">
        <f t="shared" si="112"/>
        <v>2023</v>
      </c>
      <c r="C1029">
        <f t="shared" si="113"/>
        <v>10</v>
      </c>
      <c r="D1029">
        <f t="shared" si="114"/>
        <v>23</v>
      </c>
      <c r="E1029" t="str">
        <f t="shared" si="115"/>
        <v>https://satepsanone.nesdis.noaa.gov/pub/FIRE/web/HMS/Smoke_Polygons/KML/2023/10/hms_smoke20231023.kml</v>
      </c>
      <c r="F1029" t="str">
        <f t="shared" ref="F1029:F1092" si="118">E1029</f>
        <v>https://satepsanone.nesdis.noaa.gov/pub/FIRE/web/HMS/Smoke_Polygons/KML/2023/10/hms_smoke20231023.kml</v>
      </c>
      <c r="G1029" s="29" t="str">
        <f t="shared" si="116"/>
        <v>Data</v>
      </c>
      <c r="H1029" s="30" t="s">
        <v>38</v>
      </c>
      <c r="I1029" s="31"/>
      <c r="J1029" s="31" t="s">
        <v>38</v>
      </c>
      <c r="K1029" s="31" t="s">
        <v>38</v>
      </c>
      <c r="L1029" s="31" t="s">
        <v>38</v>
      </c>
      <c r="M1029" s="31" t="s">
        <v>38</v>
      </c>
    </row>
    <row r="1030" spans="1:13" x14ac:dyDescent="0.25">
      <c r="A1030" s="28">
        <f t="shared" si="117"/>
        <v>45223</v>
      </c>
      <c r="B1030">
        <f t="shared" si="112"/>
        <v>2023</v>
      </c>
      <c r="C1030">
        <f t="shared" si="113"/>
        <v>10</v>
      </c>
      <c r="D1030">
        <f t="shared" si="114"/>
        <v>24</v>
      </c>
      <c r="E1030" t="str">
        <f t="shared" si="115"/>
        <v>https://satepsanone.nesdis.noaa.gov/pub/FIRE/web/HMS/Smoke_Polygons/KML/2023/10/hms_smoke20231024.kml</v>
      </c>
      <c r="F1030" t="str">
        <f t="shared" si="118"/>
        <v>https://satepsanone.nesdis.noaa.gov/pub/FIRE/web/HMS/Smoke_Polygons/KML/2023/10/hms_smoke20231024.kml</v>
      </c>
      <c r="G1030" s="29" t="str">
        <f t="shared" si="116"/>
        <v>Data</v>
      </c>
      <c r="H1030" s="30" t="s">
        <v>38</v>
      </c>
      <c r="I1030" s="31"/>
      <c r="J1030" s="31" t="s">
        <v>37</v>
      </c>
      <c r="K1030" s="31" t="s">
        <v>37</v>
      </c>
      <c r="L1030" s="31" t="s">
        <v>38</v>
      </c>
      <c r="M1030" s="31" t="s">
        <v>37</v>
      </c>
    </row>
    <row r="1031" spans="1:13" x14ac:dyDescent="0.25">
      <c r="A1031" s="28">
        <f t="shared" si="117"/>
        <v>45224</v>
      </c>
      <c r="B1031">
        <f t="shared" si="112"/>
        <v>2023</v>
      </c>
      <c r="C1031">
        <f t="shared" si="113"/>
        <v>10</v>
      </c>
      <c r="D1031">
        <f t="shared" si="114"/>
        <v>25</v>
      </c>
      <c r="E1031" t="str">
        <f t="shared" si="115"/>
        <v>https://satepsanone.nesdis.noaa.gov/pub/FIRE/web/HMS/Smoke_Polygons/KML/2023/10/hms_smoke20231025.kml</v>
      </c>
      <c r="F1031" t="str">
        <f t="shared" si="118"/>
        <v>https://satepsanone.nesdis.noaa.gov/pub/FIRE/web/HMS/Smoke_Polygons/KML/2023/10/hms_smoke20231025.kml</v>
      </c>
      <c r="G1031" s="29" t="str">
        <f t="shared" si="116"/>
        <v>Data</v>
      </c>
      <c r="H1031" s="30" t="s">
        <v>37</v>
      </c>
      <c r="I1031" s="31"/>
    </row>
    <row r="1032" spans="1:13" x14ac:dyDescent="0.25">
      <c r="A1032" s="28">
        <f t="shared" si="117"/>
        <v>45225</v>
      </c>
      <c r="B1032">
        <f t="shared" si="112"/>
        <v>2023</v>
      </c>
      <c r="C1032">
        <f t="shared" si="113"/>
        <v>10</v>
      </c>
      <c r="D1032">
        <f t="shared" si="114"/>
        <v>26</v>
      </c>
      <c r="E1032" t="str">
        <f t="shared" si="115"/>
        <v>https://satepsanone.nesdis.noaa.gov/pub/FIRE/web/HMS/Smoke_Polygons/KML/2023/10/hms_smoke20231026.kml</v>
      </c>
      <c r="F1032" t="str">
        <f t="shared" si="118"/>
        <v>https://satepsanone.nesdis.noaa.gov/pub/FIRE/web/HMS/Smoke_Polygons/KML/2023/10/hms_smoke20231026.kml</v>
      </c>
      <c r="G1032" s="29" t="str">
        <f t="shared" si="116"/>
        <v>Data</v>
      </c>
      <c r="H1032" s="30" t="s">
        <v>37</v>
      </c>
      <c r="I1032" s="31"/>
    </row>
    <row r="1033" spans="1:13" x14ac:dyDescent="0.25">
      <c r="A1033" s="28">
        <f t="shared" si="117"/>
        <v>45226</v>
      </c>
      <c r="B1033">
        <f t="shared" si="112"/>
        <v>2023</v>
      </c>
      <c r="C1033">
        <f t="shared" si="113"/>
        <v>10</v>
      </c>
      <c r="D1033">
        <f t="shared" si="114"/>
        <v>27</v>
      </c>
      <c r="E1033" t="str">
        <f t="shared" si="115"/>
        <v>https://satepsanone.nesdis.noaa.gov/pub/FIRE/web/HMS/Smoke_Polygons/KML/2023/10/hms_smoke20231027.kml</v>
      </c>
      <c r="F1033" t="str">
        <f t="shared" si="118"/>
        <v>https://satepsanone.nesdis.noaa.gov/pub/FIRE/web/HMS/Smoke_Polygons/KML/2023/10/hms_smoke20231027.kml</v>
      </c>
      <c r="G1033" s="29" t="str">
        <f t="shared" si="116"/>
        <v>Data</v>
      </c>
      <c r="H1033" s="30" t="s">
        <v>37</v>
      </c>
      <c r="I1033" s="31"/>
    </row>
    <row r="1034" spans="1:13" x14ac:dyDescent="0.25">
      <c r="A1034" s="28">
        <f t="shared" si="117"/>
        <v>45227</v>
      </c>
      <c r="B1034">
        <f t="shared" si="112"/>
        <v>2023</v>
      </c>
      <c r="C1034">
        <f t="shared" si="113"/>
        <v>10</v>
      </c>
      <c r="D1034">
        <f t="shared" si="114"/>
        <v>28</v>
      </c>
      <c r="E1034" t="str">
        <f t="shared" si="115"/>
        <v>https://satepsanone.nesdis.noaa.gov/pub/FIRE/web/HMS/Smoke_Polygons/KML/2023/10/hms_smoke20231028.kml</v>
      </c>
      <c r="F1034" t="str">
        <f t="shared" si="118"/>
        <v>https://satepsanone.nesdis.noaa.gov/pub/FIRE/web/HMS/Smoke_Polygons/KML/2023/10/hms_smoke20231028.kml</v>
      </c>
      <c r="G1034" s="29" t="str">
        <f t="shared" si="116"/>
        <v>Data</v>
      </c>
      <c r="H1034" s="30" t="s">
        <v>37</v>
      </c>
      <c r="I1034" s="31"/>
    </row>
    <row r="1035" spans="1:13" x14ac:dyDescent="0.25">
      <c r="A1035" s="28">
        <f t="shared" si="117"/>
        <v>45228</v>
      </c>
      <c r="B1035">
        <f t="shared" si="112"/>
        <v>2023</v>
      </c>
      <c r="C1035">
        <f t="shared" si="113"/>
        <v>10</v>
      </c>
      <c r="D1035">
        <f t="shared" si="114"/>
        <v>29</v>
      </c>
      <c r="E1035" t="str">
        <f t="shared" si="115"/>
        <v>https://satepsanone.nesdis.noaa.gov/pub/FIRE/web/HMS/Smoke_Polygons/KML/2023/10/hms_smoke20231029.kml</v>
      </c>
      <c r="F1035" t="str">
        <f t="shared" si="118"/>
        <v>https://satepsanone.nesdis.noaa.gov/pub/FIRE/web/HMS/Smoke_Polygons/KML/2023/10/hms_smoke20231029.kml</v>
      </c>
      <c r="G1035" s="29" t="str">
        <f t="shared" si="116"/>
        <v>Data</v>
      </c>
      <c r="H1035" s="30" t="s">
        <v>37</v>
      </c>
      <c r="I1035" s="31"/>
    </row>
    <row r="1036" spans="1:13" x14ac:dyDescent="0.25">
      <c r="A1036" s="28">
        <f t="shared" si="117"/>
        <v>45229</v>
      </c>
      <c r="B1036">
        <f t="shared" si="112"/>
        <v>2023</v>
      </c>
      <c r="C1036">
        <f t="shared" si="113"/>
        <v>10</v>
      </c>
      <c r="D1036">
        <f t="shared" si="114"/>
        <v>30</v>
      </c>
      <c r="E1036" t="str">
        <f t="shared" si="115"/>
        <v>https://satepsanone.nesdis.noaa.gov/pub/FIRE/web/HMS/Smoke_Polygons/KML/2023/10/hms_smoke20231030.kml</v>
      </c>
      <c r="F1036" t="str">
        <f t="shared" si="118"/>
        <v>https://satepsanone.nesdis.noaa.gov/pub/FIRE/web/HMS/Smoke_Polygons/KML/2023/10/hms_smoke20231030.kml</v>
      </c>
      <c r="G1036" s="29" t="str">
        <f t="shared" si="116"/>
        <v>Data</v>
      </c>
      <c r="H1036" s="30" t="s">
        <v>37</v>
      </c>
      <c r="I1036" s="31"/>
    </row>
    <row r="1037" spans="1:13" x14ac:dyDescent="0.25">
      <c r="A1037" s="28">
        <f t="shared" si="117"/>
        <v>45230</v>
      </c>
      <c r="B1037">
        <f t="shared" si="112"/>
        <v>2023</v>
      </c>
      <c r="C1037">
        <f t="shared" si="113"/>
        <v>10</v>
      </c>
      <c r="D1037">
        <f t="shared" si="114"/>
        <v>31</v>
      </c>
      <c r="E1037" t="str">
        <f t="shared" si="115"/>
        <v>https://satepsanone.nesdis.noaa.gov/pub/FIRE/web/HMS/Smoke_Polygons/KML/2023/10/hms_smoke20231031.kml</v>
      </c>
      <c r="F1037" t="str">
        <f t="shared" si="118"/>
        <v>https://satepsanone.nesdis.noaa.gov/pub/FIRE/web/HMS/Smoke_Polygons/KML/2023/10/hms_smoke20231031.kml</v>
      </c>
      <c r="G1037" s="29" t="str">
        <f t="shared" si="116"/>
        <v>Data</v>
      </c>
      <c r="H1037" s="30" t="s">
        <v>37</v>
      </c>
      <c r="I1037" s="31"/>
    </row>
    <row r="1038" spans="1:13" x14ac:dyDescent="0.25">
      <c r="A1038" s="28">
        <f t="shared" si="117"/>
        <v>45231</v>
      </c>
      <c r="B1038">
        <f t="shared" si="112"/>
        <v>2023</v>
      </c>
      <c r="C1038">
        <f t="shared" si="113"/>
        <v>11</v>
      </c>
      <c r="D1038" t="str">
        <f t="shared" si="114"/>
        <v>01</v>
      </c>
      <c r="E1038" t="str">
        <f t="shared" si="115"/>
        <v>https://satepsanone.nesdis.noaa.gov/pub/FIRE/web/HMS/Smoke_Polygons/KML/2023/11/hms_smoke20231101.kml</v>
      </c>
      <c r="F1038" t="str">
        <f t="shared" si="118"/>
        <v>https://satepsanone.nesdis.noaa.gov/pub/FIRE/web/HMS/Smoke_Polygons/KML/2023/11/hms_smoke20231101.kml</v>
      </c>
      <c r="G1038" s="29" t="str">
        <f t="shared" si="116"/>
        <v>Data</v>
      </c>
      <c r="H1038" s="30" t="s">
        <v>37</v>
      </c>
      <c r="I1038" s="31"/>
    </row>
    <row r="1039" spans="1:13" x14ac:dyDescent="0.25">
      <c r="A1039" s="28">
        <f t="shared" si="117"/>
        <v>45232</v>
      </c>
      <c r="B1039">
        <f t="shared" si="112"/>
        <v>2023</v>
      </c>
      <c r="C1039">
        <f t="shared" si="113"/>
        <v>11</v>
      </c>
      <c r="D1039" t="str">
        <f t="shared" si="114"/>
        <v>02</v>
      </c>
      <c r="E1039" t="str">
        <f t="shared" si="115"/>
        <v>https://satepsanone.nesdis.noaa.gov/pub/FIRE/web/HMS/Smoke_Polygons/KML/2023/11/hms_smoke20231102.kml</v>
      </c>
      <c r="F1039" t="str">
        <f t="shared" si="118"/>
        <v>https://satepsanone.nesdis.noaa.gov/pub/FIRE/web/HMS/Smoke_Polygons/KML/2023/11/hms_smoke20231102.kml</v>
      </c>
      <c r="G1039" s="29" t="str">
        <f t="shared" si="116"/>
        <v>Data</v>
      </c>
      <c r="H1039" s="30" t="s">
        <v>37</v>
      </c>
      <c r="I1039" s="31"/>
    </row>
    <row r="1040" spans="1:13" x14ac:dyDescent="0.25">
      <c r="A1040" s="28">
        <f t="shared" si="117"/>
        <v>45233</v>
      </c>
      <c r="B1040">
        <f t="shared" si="112"/>
        <v>2023</v>
      </c>
      <c r="C1040">
        <f t="shared" si="113"/>
        <v>11</v>
      </c>
      <c r="D1040" t="str">
        <f t="shared" si="114"/>
        <v>03</v>
      </c>
      <c r="E1040" t="str">
        <f t="shared" si="115"/>
        <v>https://satepsanone.nesdis.noaa.gov/pub/FIRE/web/HMS/Smoke_Polygons/KML/2023/11/hms_smoke20231103.kml</v>
      </c>
      <c r="F1040" t="str">
        <f t="shared" si="118"/>
        <v>https://satepsanone.nesdis.noaa.gov/pub/FIRE/web/HMS/Smoke_Polygons/KML/2023/11/hms_smoke20231103.kml</v>
      </c>
      <c r="G1040" s="29" t="str">
        <f t="shared" si="116"/>
        <v>Data</v>
      </c>
      <c r="H1040" s="30" t="s">
        <v>37</v>
      </c>
      <c r="I1040" s="31"/>
    </row>
    <row r="1041" spans="1:13" x14ac:dyDescent="0.25">
      <c r="A1041" s="28">
        <f t="shared" si="117"/>
        <v>45234</v>
      </c>
      <c r="B1041">
        <f t="shared" si="112"/>
        <v>2023</v>
      </c>
      <c r="C1041">
        <f t="shared" si="113"/>
        <v>11</v>
      </c>
      <c r="D1041" t="str">
        <f t="shared" si="114"/>
        <v>04</v>
      </c>
      <c r="E1041" t="str">
        <f t="shared" si="115"/>
        <v>https://satepsanone.nesdis.noaa.gov/pub/FIRE/web/HMS/Smoke_Polygons/KML/2023/11/hms_smoke20231104.kml</v>
      </c>
      <c r="F1041" t="str">
        <f t="shared" si="118"/>
        <v>https://satepsanone.nesdis.noaa.gov/pub/FIRE/web/HMS/Smoke_Polygons/KML/2023/11/hms_smoke20231104.kml</v>
      </c>
      <c r="G1041" s="29" t="str">
        <f t="shared" si="116"/>
        <v>Data</v>
      </c>
      <c r="H1041" s="30" t="s">
        <v>38</v>
      </c>
      <c r="I1041" s="31"/>
      <c r="J1041" s="31" t="s">
        <v>38</v>
      </c>
      <c r="K1041" s="31" t="s">
        <v>38</v>
      </c>
      <c r="L1041" s="31" t="s">
        <v>38</v>
      </c>
      <c r="M1041" s="31" t="s">
        <v>37</v>
      </c>
    </row>
    <row r="1042" spans="1:13" x14ac:dyDescent="0.25">
      <c r="A1042" s="28">
        <f t="shared" si="117"/>
        <v>45235</v>
      </c>
      <c r="B1042">
        <f t="shared" si="112"/>
        <v>2023</v>
      </c>
      <c r="C1042">
        <f t="shared" si="113"/>
        <v>11</v>
      </c>
      <c r="D1042" t="str">
        <f t="shared" si="114"/>
        <v>05</v>
      </c>
      <c r="E1042" t="str">
        <f t="shared" si="115"/>
        <v>https://satepsanone.nesdis.noaa.gov/pub/FIRE/web/HMS/Smoke_Polygons/KML/2023/11/hms_smoke20231105.kml</v>
      </c>
      <c r="F1042" t="str">
        <f t="shared" si="118"/>
        <v>https://satepsanone.nesdis.noaa.gov/pub/FIRE/web/HMS/Smoke_Polygons/KML/2023/11/hms_smoke20231105.kml</v>
      </c>
      <c r="G1042" s="29" t="str">
        <f t="shared" si="116"/>
        <v>Data</v>
      </c>
      <c r="H1042" s="30" t="s">
        <v>38</v>
      </c>
      <c r="I1042" s="31"/>
      <c r="J1042" s="31" t="s">
        <v>38</v>
      </c>
      <c r="K1042" s="31" t="s">
        <v>37</v>
      </c>
      <c r="L1042" s="31" t="s">
        <v>38</v>
      </c>
      <c r="M1042" s="31" t="s">
        <v>37</v>
      </c>
    </row>
    <row r="1043" spans="1:13" x14ac:dyDescent="0.25">
      <c r="A1043" s="28">
        <f t="shared" si="117"/>
        <v>45236</v>
      </c>
      <c r="B1043">
        <f t="shared" si="112"/>
        <v>2023</v>
      </c>
      <c r="C1043">
        <f t="shared" si="113"/>
        <v>11</v>
      </c>
      <c r="D1043" t="str">
        <f t="shared" si="114"/>
        <v>06</v>
      </c>
      <c r="E1043" t="str">
        <f t="shared" si="115"/>
        <v>https://satepsanone.nesdis.noaa.gov/pub/FIRE/web/HMS/Smoke_Polygons/KML/2023/11/hms_smoke20231106.kml</v>
      </c>
      <c r="F1043" t="str">
        <f t="shared" si="118"/>
        <v>https://satepsanone.nesdis.noaa.gov/pub/FIRE/web/HMS/Smoke_Polygons/KML/2023/11/hms_smoke20231106.kml</v>
      </c>
      <c r="G1043" s="29" t="str">
        <f t="shared" si="116"/>
        <v>Data</v>
      </c>
      <c r="H1043" s="30" t="s">
        <v>38</v>
      </c>
      <c r="I1043" s="31"/>
      <c r="J1043" s="31" t="s">
        <v>38</v>
      </c>
      <c r="K1043" s="31" t="s">
        <v>38</v>
      </c>
      <c r="L1043" s="31" t="s">
        <v>38</v>
      </c>
      <c r="M1043" s="31" t="s">
        <v>38</v>
      </c>
    </row>
    <row r="1044" spans="1:13" x14ac:dyDescent="0.25">
      <c r="A1044" s="28">
        <f t="shared" si="117"/>
        <v>45237</v>
      </c>
      <c r="B1044">
        <f t="shared" si="112"/>
        <v>2023</v>
      </c>
      <c r="C1044">
        <f t="shared" si="113"/>
        <v>11</v>
      </c>
      <c r="D1044" t="str">
        <f t="shared" si="114"/>
        <v>07</v>
      </c>
      <c r="E1044" t="str">
        <f t="shared" si="115"/>
        <v>https://satepsanone.nesdis.noaa.gov/pub/FIRE/web/HMS/Smoke_Polygons/KML/2023/11/hms_smoke20231107.kml</v>
      </c>
      <c r="F1044" t="str">
        <f t="shared" si="118"/>
        <v>https://satepsanone.nesdis.noaa.gov/pub/FIRE/web/HMS/Smoke_Polygons/KML/2023/11/hms_smoke20231107.kml</v>
      </c>
      <c r="G1044" s="29" t="str">
        <f t="shared" si="116"/>
        <v>Data</v>
      </c>
      <c r="H1044" s="30" t="s">
        <v>38</v>
      </c>
      <c r="I1044" s="31"/>
      <c r="J1044" s="31" t="s">
        <v>37</v>
      </c>
      <c r="K1044" s="31" t="s">
        <v>38</v>
      </c>
      <c r="L1044" s="31" t="s">
        <v>37</v>
      </c>
      <c r="M1044" s="31" t="s">
        <v>38</v>
      </c>
    </row>
    <row r="1045" spans="1:13" x14ac:dyDescent="0.25">
      <c r="A1045" s="28">
        <f t="shared" si="117"/>
        <v>45238</v>
      </c>
      <c r="B1045">
        <f t="shared" si="112"/>
        <v>2023</v>
      </c>
      <c r="C1045">
        <f t="shared" si="113"/>
        <v>11</v>
      </c>
      <c r="D1045" t="str">
        <f t="shared" si="114"/>
        <v>08</v>
      </c>
      <c r="E1045" t="str">
        <f t="shared" si="115"/>
        <v>https://satepsanone.nesdis.noaa.gov/pub/FIRE/web/HMS/Smoke_Polygons/KML/2023/11/hms_smoke20231108.kml</v>
      </c>
      <c r="F1045" t="str">
        <f t="shared" si="118"/>
        <v>https://satepsanone.nesdis.noaa.gov/pub/FIRE/web/HMS/Smoke_Polygons/KML/2023/11/hms_smoke20231108.kml</v>
      </c>
      <c r="G1045" s="29" t="str">
        <f t="shared" si="116"/>
        <v>Data</v>
      </c>
      <c r="H1045" s="30" t="s">
        <v>38</v>
      </c>
      <c r="I1045" s="31"/>
      <c r="J1045" s="31" t="s">
        <v>38</v>
      </c>
      <c r="K1045" s="31" t="s">
        <v>38</v>
      </c>
      <c r="L1045" s="31" t="s">
        <v>38</v>
      </c>
      <c r="M1045" s="31" t="s">
        <v>38</v>
      </c>
    </row>
    <row r="1046" spans="1:13" x14ac:dyDescent="0.25">
      <c r="A1046" s="28">
        <f t="shared" si="117"/>
        <v>45239</v>
      </c>
      <c r="B1046">
        <f t="shared" si="112"/>
        <v>2023</v>
      </c>
      <c r="C1046">
        <f t="shared" si="113"/>
        <v>11</v>
      </c>
      <c r="D1046" t="str">
        <f t="shared" si="114"/>
        <v>09</v>
      </c>
      <c r="E1046" t="str">
        <f t="shared" si="115"/>
        <v>https://satepsanone.nesdis.noaa.gov/pub/FIRE/web/HMS/Smoke_Polygons/KML/2023/11/hms_smoke20231109.kml</v>
      </c>
      <c r="F1046" t="str">
        <f t="shared" si="118"/>
        <v>https://satepsanone.nesdis.noaa.gov/pub/FIRE/web/HMS/Smoke_Polygons/KML/2023/11/hms_smoke20231109.kml</v>
      </c>
      <c r="G1046" s="29" t="str">
        <f t="shared" si="116"/>
        <v>Data</v>
      </c>
      <c r="H1046" s="30" t="s">
        <v>38</v>
      </c>
      <c r="I1046" s="31"/>
      <c r="J1046" s="31" t="s">
        <v>38</v>
      </c>
      <c r="K1046" s="31" t="s">
        <v>38</v>
      </c>
      <c r="L1046" s="31" t="s">
        <v>38</v>
      </c>
      <c r="M1046" s="31" t="s">
        <v>38</v>
      </c>
    </row>
    <row r="1047" spans="1:13" x14ac:dyDescent="0.25">
      <c r="A1047" s="28">
        <f t="shared" si="117"/>
        <v>45240</v>
      </c>
      <c r="B1047">
        <f t="shared" si="112"/>
        <v>2023</v>
      </c>
      <c r="C1047">
        <f t="shared" si="113"/>
        <v>11</v>
      </c>
      <c r="D1047">
        <f t="shared" si="114"/>
        <v>10</v>
      </c>
      <c r="E1047" t="str">
        <f t="shared" si="115"/>
        <v>https://satepsanone.nesdis.noaa.gov/pub/FIRE/web/HMS/Smoke_Polygons/KML/2023/11/hms_smoke20231110.kml</v>
      </c>
      <c r="F1047" t="str">
        <f t="shared" si="118"/>
        <v>https://satepsanone.nesdis.noaa.gov/pub/FIRE/web/HMS/Smoke_Polygons/KML/2023/11/hms_smoke20231110.kml</v>
      </c>
      <c r="G1047" s="29" t="str">
        <f t="shared" si="116"/>
        <v>Data</v>
      </c>
      <c r="H1047" s="30" t="s">
        <v>37</v>
      </c>
      <c r="I1047" s="31"/>
    </row>
    <row r="1048" spans="1:13" x14ac:dyDescent="0.25">
      <c r="A1048" s="28">
        <f t="shared" si="117"/>
        <v>45241</v>
      </c>
      <c r="B1048">
        <f t="shared" si="112"/>
        <v>2023</v>
      </c>
      <c r="C1048">
        <f t="shared" si="113"/>
        <v>11</v>
      </c>
      <c r="D1048">
        <f t="shared" si="114"/>
        <v>11</v>
      </c>
      <c r="E1048" t="str">
        <f t="shared" si="115"/>
        <v>https://satepsanone.nesdis.noaa.gov/pub/FIRE/web/HMS/Smoke_Polygons/KML/2023/11/hms_smoke20231111.kml</v>
      </c>
      <c r="F1048" t="str">
        <f t="shared" si="118"/>
        <v>https://satepsanone.nesdis.noaa.gov/pub/FIRE/web/HMS/Smoke_Polygons/KML/2023/11/hms_smoke20231111.kml</v>
      </c>
      <c r="G1048" s="29" t="str">
        <f t="shared" si="116"/>
        <v>Data</v>
      </c>
      <c r="H1048" s="30" t="s">
        <v>37</v>
      </c>
      <c r="I1048" s="31"/>
    </row>
    <row r="1049" spans="1:13" x14ac:dyDescent="0.25">
      <c r="A1049" s="28">
        <f t="shared" si="117"/>
        <v>45242</v>
      </c>
      <c r="B1049">
        <f t="shared" si="112"/>
        <v>2023</v>
      </c>
      <c r="C1049">
        <f t="shared" si="113"/>
        <v>11</v>
      </c>
      <c r="D1049">
        <f t="shared" si="114"/>
        <v>12</v>
      </c>
      <c r="E1049" t="str">
        <f t="shared" si="115"/>
        <v>https://satepsanone.nesdis.noaa.gov/pub/FIRE/web/HMS/Smoke_Polygons/KML/2023/11/hms_smoke20231112.kml</v>
      </c>
      <c r="F1049" t="str">
        <f t="shared" si="118"/>
        <v>https://satepsanone.nesdis.noaa.gov/pub/FIRE/web/HMS/Smoke_Polygons/KML/2023/11/hms_smoke20231112.kml</v>
      </c>
      <c r="G1049" s="29" t="str">
        <f t="shared" si="116"/>
        <v>Data</v>
      </c>
      <c r="H1049" s="30" t="s">
        <v>38</v>
      </c>
      <c r="I1049" s="31"/>
      <c r="J1049" s="31" t="s">
        <v>37</v>
      </c>
      <c r="K1049" s="31" t="s">
        <v>37</v>
      </c>
      <c r="L1049" s="31" t="s">
        <v>37</v>
      </c>
      <c r="M1049" s="31" t="s">
        <v>37</v>
      </c>
    </row>
    <row r="1050" spans="1:13" x14ac:dyDescent="0.25">
      <c r="A1050" s="28">
        <f t="shared" si="117"/>
        <v>45243</v>
      </c>
      <c r="B1050">
        <f t="shared" si="112"/>
        <v>2023</v>
      </c>
      <c r="C1050">
        <f t="shared" si="113"/>
        <v>11</v>
      </c>
      <c r="D1050">
        <f t="shared" si="114"/>
        <v>13</v>
      </c>
      <c r="E1050" t="str">
        <f t="shared" si="115"/>
        <v>https://satepsanone.nesdis.noaa.gov/pub/FIRE/web/HMS/Smoke_Polygons/KML/2023/11/hms_smoke20231113.kml</v>
      </c>
      <c r="F1050" t="str">
        <f t="shared" si="118"/>
        <v>https://satepsanone.nesdis.noaa.gov/pub/FIRE/web/HMS/Smoke_Polygons/KML/2023/11/hms_smoke20231113.kml</v>
      </c>
      <c r="G1050" s="29" t="str">
        <f t="shared" si="116"/>
        <v>Data</v>
      </c>
      <c r="H1050" s="30" t="s">
        <v>38</v>
      </c>
      <c r="I1050" s="31"/>
      <c r="J1050" s="31" t="s">
        <v>37</v>
      </c>
      <c r="K1050" s="31" t="s">
        <v>37</v>
      </c>
      <c r="L1050" s="31" t="s">
        <v>37</v>
      </c>
      <c r="M1050" s="31" t="s">
        <v>37</v>
      </c>
    </row>
    <row r="1051" spans="1:13" x14ac:dyDescent="0.25">
      <c r="A1051" s="28">
        <f t="shared" si="117"/>
        <v>45244</v>
      </c>
      <c r="B1051">
        <f t="shared" si="112"/>
        <v>2023</v>
      </c>
      <c r="C1051">
        <f t="shared" si="113"/>
        <v>11</v>
      </c>
      <c r="D1051">
        <f t="shared" si="114"/>
        <v>14</v>
      </c>
      <c r="E1051" t="str">
        <f t="shared" si="115"/>
        <v>https://satepsanone.nesdis.noaa.gov/pub/FIRE/web/HMS/Smoke_Polygons/KML/2023/11/hms_smoke20231114.kml</v>
      </c>
      <c r="F1051" t="str">
        <f t="shared" si="118"/>
        <v>https://satepsanone.nesdis.noaa.gov/pub/FIRE/web/HMS/Smoke_Polygons/KML/2023/11/hms_smoke20231114.kml</v>
      </c>
      <c r="G1051" s="29" t="str">
        <f t="shared" si="116"/>
        <v>Data</v>
      </c>
      <c r="H1051" s="30" t="s">
        <v>38</v>
      </c>
      <c r="I1051" s="31"/>
      <c r="J1051" s="31" t="s">
        <v>37</v>
      </c>
      <c r="K1051" s="31" t="s">
        <v>37</v>
      </c>
      <c r="L1051" s="31" t="s">
        <v>37</v>
      </c>
      <c r="M1051" s="31" t="s">
        <v>37</v>
      </c>
    </row>
    <row r="1052" spans="1:13" x14ac:dyDescent="0.25">
      <c r="A1052" s="28">
        <f t="shared" si="117"/>
        <v>45245</v>
      </c>
      <c r="B1052">
        <f t="shared" si="112"/>
        <v>2023</v>
      </c>
      <c r="C1052">
        <f t="shared" si="113"/>
        <v>11</v>
      </c>
      <c r="D1052">
        <f t="shared" si="114"/>
        <v>15</v>
      </c>
      <c r="E1052" t="str">
        <f t="shared" si="115"/>
        <v>https://satepsanone.nesdis.noaa.gov/pub/FIRE/web/HMS/Smoke_Polygons/KML/2023/11/hms_smoke20231115.kml</v>
      </c>
      <c r="F1052" t="str">
        <f t="shared" si="118"/>
        <v>https://satepsanone.nesdis.noaa.gov/pub/FIRE/web/HMS/Smoke_Polygons/KML/2023/11/hms_smoke20231115.kml</v>
      </c>
      <c r="G1052" s="29" t="str">
        <f t="shared" si="116"/>
        <v>Data</v>
      </c>
      <c r="H1052" s="30" t="s">
        <v>38</v>
      </c>
      <c r="I1052" s="31"/>
      <c r="J1052" s="31" t="s">
        <v>38</v>
      </c>
      <c r="K1052" s="31" t="s">
        <v>38</v>
      </c>
      <c r="L1052" s="31" t="s">
        <v>38</v>
      </c>
      <c r="M1052" s="31" t="s">
        <v>38</v>
      </c>
    </row>
    <row r="1053" spans="1:13" x14ac:dyDescent="0.25">
      <c r="A1053" s="28">
        <f t="shared" si="117"/>
        <v>45246</v>
      </c>
      <c r="B1053">
        <f t="shared" si="112"/>
        <v>2023</v>
      </c>
      <c r="C1053">
        <f t="shared" si="113"/>
        <v>11</v>
      </c>
      <c r="D1053">
        <f t="shared" si="114"/>
        <v>16</v>
      </c>
      <c r="E1053" t="str">
        <f t="shared" si="115"/>
        <v>https://satepsanone.nesdis.noaa.gov/pub/FIRE/web/HMS/Smoke_Polygons/KML/2023/11/hms_smoke20231116.kml</v>
      </c>
      <c r="F1053" t="str">
        <f t="shared" si="118"/>
        <v>https://satepsanone.nesdis.noaa.gov/pub/FIRE/web/HMS/Smoke_Polygons/KML/2023/11/hms_smoke20231116.kml</v>
      </c>
      <c r="G1053" s="29" t="str">
        <f t="shared" si="116"/>
        <v>Data</v>
      </c>
      <c r="H1053" s="30" t="s">
        <v>37</v>
      </c>
      <c r="I1053" s="31"/>
    </row>
    <row r="1054" spans="1:13" x14ac:dyDescent="0.25">
      <c r="A1054" s="28">
        <f t="shared" si="117"/>
        <v>45247</v>
      </c>
      <c r="B1054">
        <f t="shared" si="112"/>
        <v>2023</v>
      </c>
      <c r="C1054">
        <f t="shared" si="113"/>
        <v>11</v>
      </c>
      <c r="D1054">
        <f t="shared" si="114"/>
        <v>17</v>
      </c>
      <c r="E1054" t="str">
        <f t="shared" si="115"/>
        <v>https://satepsanone.nesdis.noaa.gov/pub/FIRE/web/HMS/Smoke_Polygons/KML/2023/11/hms_smoke20231117.kml</v>
      </c>
      <c r="F1054" t="str">
        <f t="shared" si="118"/>
        <v>https://satepsanone.nesdis.noaa.gov/pub/FIRE/web/HMS/Smoke_Polygons/KML/2023/11/hms_smoke20231117.kml</v>
      </c>
      <c r="G1054" s="29" t="str">
        <f t="shared" si="116"/>
        <v>Data</v>
      </c>
      <c r="H1054" s="30" t="s">
        <v>38</v>
      </c>
      <c r="I1054" s="31"/>
      <c r="J1054" s="31" t="s">
        <v>37</v>
      </c>
      <c r="K1054" s="31" t="s">
        <v>37</v>
      </c>
      <c r="L1054" s="31" t="s">
        <v>37</v>
      </c>
      <c r="M1054" s="31" t="s">
        <v>37</v>
      </c>
    </row>
    <row r="1055" spans="1:13" x14ac:dyDescent="0.25">
      <c r="A1055" s="28">
        <f t="shared" si="117"/>
        <v>45248</v>
      </c>
      <c r="B1055">
        <f t="shared" si="112"/>
        <v>2023</v>
      </c>
      <c r="C1055">
        <f t="shared" si="113"/>
        <v>11</v>
      </c>
      <c r="D1055">
        <f t="shared" si="114"/>
        <v>18</v>
      </c>
      <c r="E1055" t="str">
        <f t="shared" si="115"/>
        <v>https://satepsanone.nesdis.noaa.gov/pub/FIRE/web/HMS/Smoke_Polygons/KML/2023/11/hms_smoke20231118.kml</v>
      </c>
      <c r="F1055" t="str">
        <f t="shared" si="118"/>
        <v>https://satepsanone.nesdis.noaa.gov/pub/FIRE/web/HMS/Smoke_Polygons/KML/2023/11/hms_smoke20231118.kml</v>
      </c>
      <c r="G1055" s="29" t="str">
        <f t="shared" si="116"/>
        <v>Data</v>
      </c>
      <c r="H1055" s="30" t="s">
        <v>38</v>
      </c>
      <c r="I1055" s="31"/>
      <c r="J1055" s="31" t="s">
        <v>37</v>
      </c>
      <c r="K1055" s="31" t="s">
        <v>37</v>
      </c>
      <c r="L1055" s="31" t="s">
        <v>37</v>
      </c>
      <c r="M1055" s="31" t="s">
        <v>37</v>
      </c>
    </row>
    <row r="1056" spans="1:13" x14ac:dyDescent="0.25">
      <c r="A1056" s="28">
        <f t="shared" si="117"/>
        <v>45249</v>
      </c>
      <c r="B1056">
        <f t="shared" si="112"/>
        <v>2023</v>
      </c>
      <c r="C1056">
        <f t="shared" si="113"/>
        <v>11</v>
      </c>
      <c r="D1056">
        <f t="shared" si="114"/>
        <v>19</v>
      </c>
      <c r="E1056" t="str">
        <f t="shared" si="115"/>
        <v>https://satepsanone.nesdis.noaa.gov/pub/FIRE/web/HMS/Smoke_Polygons/KML/2023/11/hms_smoke20231119.kml</v>
      </c>
      <c r="F1056" t="str">
        <f t="shared" si="118"/>
        <v>https://satepsanone.nesdis.noaa.gov/pub/FIRE/web/HMS/Smoke_Polygons/KML/2023/11/hms_smoke20231119.kml</v>
      </c>
      <c r="G1056" s="29" t="str">
        <f t="shared" si="116"/>
        <v>Data</v>
      </c>
      <c r="H1056" s="30" t="s">
        <v>37</v>
      </c>
      <c r="I1056" s="31"/>
    </row>
    <row r="1057" spans="1:9" x14ac:dyDescent="0.25">
      <c r="A1057" s="28">
        <f t="shared" si="117"/>
        <v>45250</v>
      </c>
      <c r="B1057">
        <f t="shared" si="112"/>
        <v>2023</v>
      </c>
      <c r="C1057">
        <f t="shared" si="113"/>
        <v>11</v>
      </c>
      <c r="D1057">
        <f t="shared" si="114"/>
        <v>20</v>
      </c>
      <c r="E1057" t="str">
        <f t="shared" si="115"/>
        <v>https://satepsanone.nesdis.noaa.gov/pub/FIRE/web/HMS/Smoke_Polygons/KML/2023/11/hms_smoke20231120.kml</v>
      </c>
      <c r="F1057" t="str">
        <f t="shared" si="118"/>
        <v>https://satepsanone.nesdis.noaa.gov/pub/FIRE/web/HMS/Smoke_Polygons/KML/2023/11/hms_smoke20231120.kml</v>
      </c>
      <c r="G1057" s="29" t="str">
        <f t="shared" si="116"/>
        <v>Data</v>
      </c>
      <c r="H1057" s="30" t="s">
        <v>37</v>
      </c>
      <c r="I1057" s="31"/>
    </row>
    <row r="1058" spans="1:9" x14ac:dyDescent="0.25">
      <c r="A1058" s="28">
        <f t="shared" si="117"/>
        <v>45251</v>
      </c>
      <c r="B1058">
        <f t="shared" si="112"/>
        <v>2023</v>
      </c>
      <c r="C1058">
        <f t="shared" si="113"/>
        <v>11</v>
      </c>
      <c r="D1058">
        <f t="shared" si="114"/>
        <v>21</v>
      </c>
      <c r="E1058" t="str">
        <f t="shared" si="115"/>
        <v>https://satepsanone.nesdis.noaa.gov/pub/FIRE/web/HMS/Smoke_Polygons/KML/2023/11/hms_smoke20231121.kml</v>
      </c>
      <c r="F1058" t="str">
        <f t="shared" si="118"/>
        <v>https://satepsanone.nesdis.noaa.gov/pub/FIRE/web/HMS/Smoke_Polygons/KML/2023/11/hms_smoke20231121.kml</v>
      </c>
      <c r="G1058" s="29" t="str">
        <f t="shared" si="116"/>
        <v>Data</v>
      </c>
      <c r="H1058" s="30" t="s">
        <v>37</v>
      </c>
      <c r="I1058" s="31"/>
    </row>
    <row r="1059" spans="1:9" x14ac:dyDescent="0.25">
      <c r="A1059" s="28">
        <f t="shared" si="117"/>
        <v>45252</v>
      </c>
      <c r="B1059">
        <f t="shared" si="112"/>
        <v>2023</v>
      </c>
      <c r="C1059">
        <f t="shared" si="113"/>
        <v>11</v>
      </c>
      <c r="D1059">
        <f t="shared" si="114"/>
        <v>22</v>
      </c>
      <c r="E1059" t="str">
        <f t="shared" si="115"/>
        <v>https://satepsanone.nesdis.noaa.gov/pub/FIRE/web/HMS/Smoke_Polygons/KML/2023/11/hms_smoke20231122.kml</v>
      </c>
      <c r="F1059" t="str">
        <f t="shared" si="118"/>
        <v>https://satepsanone.nesdis.noaa.gov/pub/FIRE/web/HMS/Smoke_Polygons/KML/2023/11/hms_smoke20231122.kml</v>
      </c>
      <c r="G1059" s="29" t="str">
        <f t="shared" si="116"/>
        <v>Data</v>
      </c>
      <c r="H1059" s="30" t="s">
        <v>37</v>
      </c>
      <c r="I1059" s="31"/>
    </row>
    <row r="1060" spans="1:9" x14ac:dyDescent="0.25">
      <c r="A1060" s="28">
        <f t="shared" si="117"/>
        <v>45253</v>
      </c>
      <c r="B1060">
        <f t="shared" si="112"/>
        <v>2023</v>
      </c>
      <c r="C1060">
        <f t="shared" si="113"/>
        <v>11</v>
      </c>
      <c r="D1060">
        <f t="shared" si="114"/>
        <v>23</v>
      </c>
      <c r="E1060" t="str">
        <f t="shared" si="115"/>
        <v>https://satepsanone.nesdis.noaa.gov/pub/FIRE/web/HMS/Smoke_Polygons/KML/2023/11/hms_smoke20231123.kml</v>
      </c>
      <c r="F1060" t="str">
        <f t="shared" si="118"/>
        <v>https://satepsanone.nesdis.noaa.gov/pub/FIRE/web/HMS/Smoke_Polygons/KML/2023/11/hms_smoke20231123.kml</v>
      </c>
      <c r="G1060" s="29" t="str">
        <f t="shared" si="116"/>
        <v>Data</v>
      </c>
      <c r="H1060" s="30" t="s">
        <v>37</v>
      </c>
      <c r="I1060" s="31"/>
    </row>
    <row r="1061" spans="1:9" x14ac:dyDescent="0.25">
      <c r="A1061" s="28">
        <f t="shared" si="117"/>
        <v>45254</v>
      </c>
      <c r="B1061">
        <f t="shared" si="112"/>
        <v>2023</v>
      </c>
      <c r="C1061">
        <f t="shared" si="113"/>
        <v>11</v>
      </c>
      <c r="D1061">
        <f t="shared" si="114"/>
        <v>24</v>
      </c>
      <c r="E1061" t="str">
        <f t="shared" si="115"/>
        <v>https://satepsanone.nesdis.noaa.gov/pub/FIRE/web/HMS/Smoke_Polygons/KML/2023/11/hms_smoke20231124.kml</v>
      </c>
      <c r="F1061" t="str">
        <f t="shared" si="118"/>
        <v>https://satepsanone.nesdis.noaa.gov/pub/FIRE/web/HMS/Smoke_Polygons/KML/2023/11/hms_smoke20231124.kml</v>
      </c>
      <c r="G1061" s="29" t="str">
        <f t="shared" si="116"/>
        <v>Data</v>
      </c>
      <c r="H1061" s="30" t="s">
        <v>37</v>
      </c>
      <c r="I1061" s="31"/>
    </row>
    <row r="1062" spans="1:9" x14ac:dyDescent="0.25">
      <c r="A1062" s="28">
        <f t="shared" si="117"/>
        <v>45255</v>
      </c>
      <c r="B1062">
        <f t="shared" si="112"/>
        <v>2023</v>
      </c>
      <c r="C1062">
        <f t="shared" si="113"/>
        <v>11</v>
      </c>
      <c r="D1062">
        <f t="shared" si="114"/>
        <v>25</v>
      </c>
      <c r="E1062" t="str">
        <f t="shared" si="115"/>
        <v>https://satepsanone.nesdis.noaa.gov/pub/FIRE/web/HMS/Smoke_Polygons/KML/2023/11/hms_smoke20231125.kml</v>
      </c>
      <c r="F1062" t="str">
        <f t="shared" si="118"/>
        <v>https://satepsanone.nesdis.noaa.gov/pub/FIRE/web/HMS/Smoke_Polygons/KML/2023/11/hms_smoke20231125.kml</v>
      </c>
      <c r="G1062" s="29" t="str">
        <f t="shared" si="116"/>
        <v>Data</v>
      </c>
      <c r="H1062" s="30" t="s">
        <v>37</v>
      </c>
      <c r="I1062" s="31"/>
    </row>
    <row r="1063" spans="1:9" x14ac:dyDescent="0.25">
      <c r="A1063" s="28">
        <f t="shared" si="117"/>
        <v>45256</v>
      </c>
      <c r="B1063">
        <f t="shared" si="112"/>
        <v>2023</v>
      </c>
      <c r="C1063">
        <f t="shared" si="113"/>
        <v>11</v>
      </c>
      <c r="D1063">
        <f t="shared" si="114"/>
        <v>26</v>
      </c>
      <c r="E1063" t="str">
        <f t="shared" si="115"/>
        <v>https://satepsanone.nesdis.noaa.gov/pub/FIRE/web/HMS/Smoke_Polygons/KML/2023/11/hms_smoke20231126.kml</v>
      </c>
      <c r="F1063" t="str">
        <f t="shared" si="118"/>
        <v>https://satepsanone.nesdis.noaa.gov/pub/FIRE/web/HMS/Smoke_Polygons/KML/2023/11/hms_smoke20231126.kml</v>
      </c>
      <c r="G1063" s="29" t="str">
        <f t="shared" si="116"/>
        <v>Data</v>
      </c>
      <c r="H1063" s="30" t="s">
        <v>37</v>
      </c>
      <c r="I1063" s="31"/>
    </row>
    <row r="1064" spans="1:9" x14ac:dyDescent="0.25">
      <c r="A1064" s="28">
        <f t="shared" si="117"/>
        <v>45257</v>
      </c>
      <c r="B1064">
        <f t="shared" si="112"/>
        <v>2023</v>
      </c>
      <c r="C1064">
        <f t="shared" si="113"/>
        <v>11</v>
      </c>
      <c r="D1064">
        <f t="shared" si="114"/>
        <v>27</v>
      </c>
      <c r="E1064" t="str">
        <f t="shared" si="115"/>
        <v>https://satepsanone.nesdis.noaa.gov/pub/FIRE/web/HMS/Smoke_Polygons/KML/2023/11/hms_smoke20231127.kml</v>
      </c>
      <c r="F1064" t="str">
        <f t="shared" si="118"/>
        <v>https://satepsanone.nesdis.noaa.gov/pub/FIRE/web/HMS/Smoke_Polygons/KML/2023/11/hms_smoke20231127.kml</v>
      </c>
      <c r="G1064" s="29" t="str">
        <f t="shared" si="116"/>
        <v>Data</v>
      </c>
      <c r="H1064" s="30" t="s">
        <v>37</v>
      </c>
      <c r="I1064" s="31"/>
    </row>
    <row r="1065" spans="1:9" x14ac:dyDescent="0.25">
      <c r="A1065" s="28">
        <f t="shared" si="117"/>
        <v>45258</v>
      </c>
      <c r="B1065">
        <f t="shared" si="112"/>
        <v>2023</v>
      </c>
      <c r="C1065">
        <f t="shared" si="113"/>
        <v>11</v>
      </c>
      <c r="D1065">
        <f t="shared" si="114"/>
        <v>28</v>
      </c>
      <c r="E1065" t="str">
        <f t="shared" si="115"/>
        <v>https://satepsanone.nesdis.noaa.gov/pub/FIRE/web/HMS/Smoke_Polygons/KML/2023/11/hms_smoke20231128.kml</v>
      </c>
      <c r="F1065" t="str">
        <f t="shared" si="118"/>
        <v>https://satepsanone.nesdis.noaa.gov/pub/FIRE/web/HMS/Smoke_Polygons/KML/2023/11/hms_smoke20231128.kml</v>
      </c>
      <c r="G1065" s="29" t="str">
        <f t="shared" si="116"/>
        <v>Data</v>
      </c>
      <c r="H1065" s="30" t="s">
        <v>37</v>
      </c>
      <c r="I1065" s="31"/>
    </row>
    <row r="1066" spans="1:9" x14ac:dyDescent="0.25">
      <c r="A1066" s="28">
        <f t="shared" si="117"/>
        <v>45259</v>
      </c>
      <c r="B1066">
        <f t="shared" si="112"/>
        <v>2023</v>
      </c>
      <c r="C1066">
        <f t="shared" si="113"/>
        <v>11</v>
      </c>
      <c r="D1066">
        <f t="shared" si="114"/>
        <v>29</v>
      </c>
      <c r="E1066" t="str">
        <f t="shared" si="115"/>
        <v>https://satepsanone.nesdis.noaa.gov/pub/FIRE/web/HMS/Smoke_Polygons/KML/2023/11/hms_smoke20231129.kml</v>
      </c>
      <c r="F1066" t="str">
        <f t="shared" si="118"/>
        <v>https://satepsanone.nesdis.noaa.gov/pub/FIRE/web/HMS/Smoke_Polygons/KML/2023/11/hms_smoke20231129.kml</v>
      </c>
      <c r="G1066" s="29" t="str">
        <f t="shared" si="116"/>
        <v>Data</v>
      </c>
      <c r="H1066" s="30" t="s">
        <v>37</v>
      </c>
      <c r="I1066" s="31"/>
    </row>
    <row r="1067" spans="1:9" x14ac:dyDescent="0.25">
      <c r="A1067" s="28">
        <f t="shared" si="117"/>
        <v>45260</v>
      </c>
      <c r="B1067">
        <f t="shared" si="112"/>
        <v>2023</v>
      </c>
      <c r="C1067">
        <f t="shared" si="113"/>
        <v>11</v>
      </c>
      <c r="D1067">
        <f t="shared" si="114"/>
        <v>30</v>
      </c>
      <c r="E1067" t="str">
        <f t="shared" si="115"/>
        <v>https://satepsanone.nesdis.noaa.gov/pub/FIRE/web/HMS/Smoke_Polygons/KML/2023/11/hms_smoke20231130.kml</v>
      </c>
      <c r="F1067" t="str">
        <f t="shared" si="118"/>
        <v>https://satepsanone.nesdis.noaa.gov/pub/FIRE/web/HMS/Smoke_Polygons/KML/2023/11/hms_smoke20231130.kml</v>
      </c>
      <c r="G1067" s="29" t="str">
        <f t="shared" si="116"/>
        <v>Data</v>
      </c>
      <c r="H1067" s="30" t="s">
        <v>37</v>
      </c>
      <c r="I1067" s="31"/>
    </row>
    <row r="1068" spans="1:9" x14ac:dyDescent="0.25">
      <c r="A1068" s="28">
        <f t="shared" si="117"/>
        <v>45261</v>
      </c>
      <c r="B1068">
        <f t="shared" si="112"/>
        <v>2023</v>
      </c>
      <c r="C1068">
        <f t="shared" si="113"/>
        <v>12</v>
      </c>
      <c r="D1068" t="str">
        <f t="shared" si="114"/>
        <v>01</v>
      </c>
      <c r="E1068" t="str">
        <f t="shared" si="115"/>
        <v>https://satepsanone.nesdis.noaa.gov/pub/FIRE/web/HMS/Smoke_Polygons/KML/2023/12/hms_smoke20231201.kml</v>
      </c>
      <c r="F1068" t="str">
        <f t="shared" si="118"/>
        <v>https://satepsanone.nesdis.noaa.gov/pub/FIRE/web/HMS/Smoke_Polygons/KML/2023/12/hms_smoke20231201.kml</v>
      </c>
      <c r="G1068" s="29" t="str">
        <f t="shared" si="116"/>
        <v>Data</v>
      </c>
      <c r="H1068" s="30" t="s">
        <v>37</v>
      </c>
      <c r="I1068" s="31"/>
    </row>
    <row r="1069" spans="1:9" x14ac:dyDescent="0.25">
      <c r="A1069" s="28">
        <f t="shared" si="117"/>
        <v>45262</v>
      </c>
      <c r="B1069">
        <f t="shared" si="112"/>
        <v>2023</v>
      </c>
      <c r="C1069">
        <f t="shared" si="113"/>
        <v>12</v>
      </c>
      <c r="D1069" t="str">
        <f t="shared" si="114"/>
        <v>02</v>
      </c>
      <c r="E1069" t="str">
        <f t="shared" si="115"/>
        <v>https://satepsanone.nesdis.noaa.gov/pub/FIRE/web/HMS/Smoke_Polygons/KML/2023/12/hms_smoke20231202.kml</v>
      </c>
      <c r="F1069" t="str">
        <f t="shared" si="118"/>
        <v>https://satepsanone.nesdis.noaa.gov/pub/FIRE/web/HMS/Smoke_Polygons/KML/2023/12/hms_smoke20231202.kml</v>
      </c>
      <c r="G1069" s="29" t="str">
        <f t="shared" si="116"/>
        <v>Data</v>
      </c>
      <c r="H1069" s="30" t="s">
        <v>37</v>
      </c>
      <c r="I1069" s="31"/>
    </row>
    <row r="1070" spans="1:9" x14ac:dyDescent="0.25">
      <c r="A1070" s="28">
        <f t="shared" si="117"/>
        <v>45263</v>
      </c>
      <c r="B1070">
        <f t="shared" si="112"/>
        <v>2023</v>
      </c>
      <c r="C1070">
        <f t="shared" si="113"/>
        <v>12</v>
      </c>
      <c r="D1070" t="str">
        <f t="shared" si="114"/>
        <v>03</v>
      </c>
      <c r="E1070" t="str">
        <f t="shared" si="115"/>
        <v>https://satepsanone.nesdis.noaa.gov/pub/FIRE/web/HMS/Smoke_Polygons/KML/2023/12/hms_smoke20231203.kml</v>
      </c>
      <c r="F1070" t="str">
        <f t="shared" si="118"/>
        <v>https://satepsanone.nesdis.noaa.gov/pub/FIRE/web/HMS/Smoke_Polygons/KML/2023/12/hms_smoke20231203.kml</v>
      </c>
      <c r="G1070" s="29" t="str">
        <f t="shared" si="116"/>
        <v>Data</v>
      </c>
      <c r="H1070" s="30" t="s">
        <v>37</v>
      </c>
      <c r="I1070" s="31"/>
    </row>
    <row r="1071" spans="1:9" x14ac:dyDescent="0.25">
      <c r="A1071" s="28">
        <f t="shared" si="117"/>
        <v>45264</v>
      </c>
      <c r="B1071">
        <f t="shared" si="112"/>
        <v>2023</v>
      </c>
      <c r="C1071">
        <f t="shared" si="113"/>
        <v>12</v>
      </c>
      <c r="D1071" t="str">
        <f t="shared" si="114"/>
        <v>04</v>
      </c>
      <c r="E1071" t="str">
        <f t="shared" si="115"/>
        <v>https://satepsanone.nesdis.noaa.gov/pub/FIRE/web/HMS/Smoke_Polygons/KML/2023/12/hms_smoke20231204.kml</v>
      </c>
      <c r="F1071" t="str">
        <f t="shared" si="118"/>
        <v>https://satepsanone.nesdis.noaa.gov/pub/FIRE/web/HMS/Smoke_Polygons/KML/2023/12/hms_smoke20231204.kml</v>
      </c>
      <c r="G1071" s="29" t="str">
        <f t="shared" si="116"/>
        <v>Data</v>
      </c>
      <c r="H1071" s="30" t="s">
        <v>37</v>
      </c>
      <c r="I1071" s="31"/>
    </row>
    <row r="1072" spans="1:9" x14ac:dyDescent="0.25">
      <c r="A1072" s="28">
        <f t="shared" si="117"/>
        <v>45265</v>
      </c>
      <c r="B1072">
        <f t="shared" si="112"/>
        <v>2023</v>
      </c>
      <c r="C1072">
        <f t="shared" si="113"/>
        <v>12</v>
      </c>
      <c r="D1072" t="str">
        <f t="shared" si="114"/>
        <v>05</v>
      </c>
      <c r="E1072" t="str">
        <f t="shared" si="115"/>
        <v>https://satepsanone.nesdis.noaa.gov/pub/FIRE/web/HMS/Smoke_Polygons/KML/2023/12/hms_smoke20231205.kml</v>
      </c>
      <c r="F1072" t="str">
        <f t="shared" si="118"/>
        <v>https://satepsanone.nesdis.noaa.gov/pub/FIRE/web/HMS/Smoke_Polygons/KML/2023/12/hms_smoke20231205.kml</v>
      </c>
      <c r="G1072" s="29" t="str">
        <f t="shared" si="116"/>
        <v>Data</v>
      </c>
      <c r="H1072" s="30" t="s">
        <v>37</v>
      </c>
      <c r="I1072" s="31"/>
    </row>
    <row r="1073" spans="1:13" x14ac:dyDescent="0.25">
      <c r="A1073" s="28">
        <f t="shared" si="117"/>
        <v>45266</v>
      </c>
      <c r="B1073">
        <f t="shared" si="112"/>
        <v>2023</v>
      </c>
      <c r="C1073">
        <f t="shared" si="113"/>
        <v>12</v>
      </c>
      <c r="D1073" t="str">
        <f t="shared" si="114"/>
        <v>06</v>
      </c>
      <c r="E1073" t="str">
        <f t="shared" si="115"/>
        <v>https://satepsanone.nesdis.noaa.gov/pub/FIRE/web/HMS/Smoke_Polygons/KML/2023/12/hms_smoke20231206.kml</v>
      </c>
      <c r="F1073" t="str">
        <f t="shared" si="118"/>
        <v>https://satepsanone.nesdis.noaa.gov/pub/FIRE/web/HMS/Smoke_Polygons/KML/2023/12/hms_smoke20231206.kml</v>
      </c>
      <c r="G1073" s="29" t="str">
        <f t="shared" si="116"/>
        <v>Data</v>
      </c>
      <c r="H1073" s="30" t="s">
        <v>37</v>
      </c>
      <c r="I1073" s="31"/>
    </row>
    <row r="1074" spans="1:13" x14ac:dyDescent="0.25">
      <c r="A1074" s="28">
        <f t="shared" si="117"/>
        <v>45267</v>
      </c>
      <c r="B1074">
        <f t="shared" si="112"/>
        <v>2023</v>
      </c>
      <c r="C1074">
        <f t="shared" si="113"/>
        <v>12</v>
      </c>
      <c r="D1074" t="str">
        <f t="shared" si="114"/>
        <v>07</v>
      </c>
      <c r="E1074" t="str">
        <f t="shared" si="115"/>
        <v>https://satepsanone.nesdis.noaa.gov/pub/FIRE/web/HMS/Smoke_Polygons/KML/2023/12/hms_smoke20231207.kml</v>
      </c>
      <c r="F1074" t="str">
        <f t="shared" si="118"/>
        <v>https://satepsanone.nesdis.noaa.gov/pub/FIRE/web/HMS/Smoke_Polygons/KML/2023/12/hms_smoke20231207.kml</v>
      </c>
      <c r="G1074" s="29" t="str">
        <f t="shared" si="116"/>
        <v>Data</v>
      </c>
      <c r="H1074" s="30" t="s">
        <v>37</v>
      </c>
      <c r="I1074" s="31"/>
    </row>
    <row r="1075" spans="1:13" x14ac:dyDescent="0.25">
      <c r="A1075" s="28">
        <f t="shared" si="117"/>
        <v>45268</v>
      </c>
      <c r="B1075">
        <f t="shared" si="112"/>
        <v>2023</v>
      </c>
      <c r="C1075">
        <f t="shared" si="113"/>
        <v>12</v>
      </c>
      <c r="D1075" t="str">
        <f t="shared" si="114"/>
        <v>08</v>
      </c>
      <c r="E1075" t="str">
        <f t="shared" si="115"/>
        <v>https://satepsanone.nesdis.noaa.gov/pub/FIRE/web/HMS/Smoke_Polygons/KML/2023/12/hms_smoke20231208.kml</v>
      </c>
      <c r="F1075" t="str">
        <f t="shared" si="118"/>
        <v>https://satepsanone.nesdis.noaa.gov/pub/FIRE/web/HMS/Smoke_Polygons/KML/2023/12/hms_smoke20231208.kml</v>
      </c>
      <c r="G1075" s="29" t="str">
        <f t="shared" si="116"/>
        <v>Data</v>
      </c>
      <c r="H1075" s="30" t="s">
        <v>37</v>
      </c>
      <c r="I1075" s="31"/>
    </row>
    <row r="1076" spans="1:13" x14ac:dyDescent="0.25">
      <c r="A1076" s="28">
        <f t="shared" si="117"/>
        <v>45269</v>
      </c>
      <c r="B1076">
        <f t="shared" si="112"/>
        <v>2023</v>
      </c>
      <c r="C1076">
        <f t="shared" si="113"/>
        <v>12</v>
      </c>
      <c r="D1076" t="str">
        <f t="shared" si="114"/>
        <v>09</v>
      </c>
      <c r="E1076" t="str">
        <f t="shared" si="115"/>
        <v>https://satepsanone.nesdis.noaa.gov/pub/FIRE/web/HMS/Smoke_Polygons/KML/2023/12/hms_smoke20231209.kml</v>
      </c>
      <c r="F1076" t="str">
        <f t="shared" si="118"/>
        <v>https://satepsanone.nesdis.noaa.gov/pub/FIRE/web/HMS/Smoke_Polygons/KML/2023/12/hms_smoke20231209.kml</v>
      </c>
      <c r="G1076" s="29" t="str">
        <f t="shared" si="116"/>
        <v>Data</v>
      </c>
      <c r="H1076" s="30" t="s">
        <v>37</v>
      </c>
      <c r="I1076" s="31"/>
    </row>
    <row r="1077" spans="1:13" x14ac:dyDescent="0.25">
      <c r="A1077" s="28">
        <f t="shared" si="117"/>
        <v>45270</v>
      </c>
      <c r="B1077">
        <f t="shared" si="112"/>
        <v>2023</v>
      </c>
      <c r="C1077">
        <f t="shared" si="113"/>
        <v>12</v>
      </c>
      <c r="D1077">
        <f t="shared" si="114"/>
        <v>10</v>
      </c>
      <c r="E1077" t="str">
        <f t="shared" si="115"/>
        <v>https://satepsanone.nesdis.noaa.gov/pub/FIRE/web/HMS/Smoke_Polygons/KML/2023/12/hms_smoke20231210.kml</v>
      </c>
      <c r="F1077" t="str">
        <f t="shared" si="118"/>
        <v>https://satepsanone.nesdis.noaa.gov/pub/FIRE/web/HMS/Smoke_Polygons/KML/2023/12/hms_smoke20231210.kml</v>
      </c>
      <c r="G1077" s="29" t="str">
        <f t="shared" si="116"/>
        <v>Data</v>
      </c>
      <c r="H1077" s="30" t="s">
        <v>37</v>
      </c>
      <c r="I1077" s="31"/>
    </row>
    <row r="1078" spans="1:13" x14ac:dyDescent="0.25">
      <c r="A1078" s="28">
        <f t="shared" si="117"/>
        <v>45271</v>
      </c>
      <c r="B1078">
        <f t="shared" si="112"/>
        <v>2023</v>
      </c>
      <c r="C1078">
        <f t="shared" si="113"/>
        <v>12</v>
      </c>
      <c r="D1078">
        <f t="shared" si="114"/>
        <v>11</v>
      </c>
      <c r="E1078" t="str">
        <f t="shared" si="115"/>
        <v>https://satepsanone.nesdis.noaa.gov/pub/FIRE/web/HMS/Smoke_Polygons/KML/2023/12/hms_smoke20231211.kml</v>
      </c>
      <c r="F1078" t="str">
        <f t="shared" si="118"/>
        <v>https://satepsanone.nesdis.noaa.gov/pub/FIRE/web/HMS/Smoke_Polygons/KML/2023/12/hms_smoke20231211.kml</v>
      </c>
      <c r="G1078" s="29" t="str">
        <f t="shared" si="116"/>
        <v>Data</v>
      </c>
      <c r="H1078" s="30" t="s">
        <v>37</v>
      </c>
      <c r="I1078" s="31"/>
    </row>
    <row r="1079" spans="1:13" x14ac:dyDescent="0.25">
      <c r="A1079" s="28">
        <f t="shared" si="117"/>
        <v>45272</v>
      </c>
      <c r="B1079">
        <f t="shared" si="112"/>
        <v>2023</v>
      </c>
      <c r="C1079">
        <f t="shared" si="113"/>
        <v>12</v>
      </c>
      <c r="D1079">
        <f t="shared" si="114"/>
        <v>12</v>
      </c>
      <c r="E1079" t="str">
        <f t="shared" si="115"/>
        <v>https://satepsanone.nesdis.noaa.gov/pub/FIRE/web/HMS/Smoke_Polygons/KML/2023/12/hms_smoke20231212.kml</v>
      </c>
      <c r="F1079" t="str">
        <f t="shared" si="118"/>
        <v>https://satepsanone.nesdis.noaa.gov/pub/FIRE/web/HMS/Smoke_Polygons/KML/2023/12/hms_smoke20231212.kml</v>
      </c>
      <c r="G1079" s="29" t="str">
        <f t="shared" si="116"/>
        <v>Data</v>
      </c>
      <c r="H1079" s="30" t="s">
        <v>37</v>
      </c>
      <c r="I1079" s="31"/>
    </row>
    <row r="1080" spans="1:13" x14ac:dyDescent="0.25">
      <c r="A1080" s="28">
        <f t="shared" si="117"/>
        <v>45273</v>
      </c>
      <c r="B1080">
        <f t="shared" si="112"/>
        <v>2023</v>
      </c>
      <c r="C1080">
        <f t="shared" si="113"/>
        <v>12</v>
      </c>
      <c r="D1080">
        <f t="shared" si="114"/>
        <v>13</v>
      </c>
      <c r="E1080" t="str">
        <f t="shared" si="115"/>
        <v>https://satepsanone.nesdis.noaa.gov/pub/FIRE/web/HMS/Smoke_Polygons/KML/2023/12/hms_smoke20231213.kml</v>
      </c>
      <c r="F1080" t="str">
        <f t="shared" si="118"/>
        <v>https://satepsanone.nesdis.noaa.gov/pub/FIRE/web/HMS/Smoke_Polygons/KML/2023/12/hms_smoke20231213.kml</v>
      </c>
      <c r="G1080" s="29" t="str">
        <f t="shared" si="116"/>
        <v>Data</v>
      </c>
      <c r="H1080" s="30" t="s">
        <v>38</v>
      </c>
      <c r="I1080" s="31"/>
      <c r="J1080" s="31" t="s">
        <v>38</v>
      </c>
      <c r="K1080" s="31" t="s">
        <v>37</v>
      </c>
      <c r="L1080" s="31" t="s">
        <v>37</v>
      </c>
      <c r="M1080" s="31" t="s">
        <v>37</v>
      </c>
    </row>
    <row r="1081" spans="1:13" x14ac:dyDescent="0.25">
      <c r="A1081" s="28">
        <f t="shared" si="117"/>
        <v>45274</v>
      </c>
      <c r="B1081">
        <f t="shared" si="112"/>
        <v>2023</v>
      </c>
      <c r="C1081">
        <f t="shared" si="113"/>
        <v>12</v>
      </c>
      <c r="D1081">
        <f t="shared" si="114"/>
        <v>14</v>
      </c>
      <c r="E1081" t="str">
        <f t="shared" si="115"/>
        <v>https://satepsanone.nesdis.noaa.gov/pub/FIRE/web/HMS/Smoke_Polygons/KML/2023/12/hms_smoke20231214.kml</v>
      </c>
      <c r="F1081" t="str">
        <f t="shared" si="118"/>
        <v>https://satepsanone.nesdis.noaa.gov/pub/FIRE/web/HMS/Smoke_Polygons/KML/2023/12/hms_smoke20231214.kml</v>
      </c>
      <c r="G1081" s="29" t="str">
        <f t="shared" si="116"/>
        <v>Data</v>
      </c>
      <c r="H1081" s="30" t="s">
        <v>38</v>
      </c>
      <c r="I1081" s="31"/>
      <c r="J1081" s="31" t="s">
        <v>37</v>
      </c>
      <c r="K1081" s="31" t="s">
        <v>37</v>
      </c>
      <c r="L1081" s="31" t="s">
        <v>37</v>
      </c>
      <c r="M1081" s="31" t="s">
        <v>37</v>
      </c>
    </row>
    <row r="1082" spans="1:13" x14ac:dyDescent="0.25">
      <c r="A1082" s="28">
        <f t="shared" si="117"/>
        <v>45275</v>
      </c>
      <c r="B1082">
        <f t="shared" si="112"/>
        <v>2023</v>
      </c>
      <c r="C1082">
        <f t="shared" si="113"/>
        <v>12</v>
      </c>
      <c r="D1082">
        <f t="shared" si="114"/>
        <v>15</v>
      </c>
      <c r="E1082" t="str">
        <f t="shared" si="115"/>
        <v>https://satepsanone.nesdis.noaa.gov/pub/FIRE/web/HMS/Smoke_Polygons/KML/2023/12/hms_smoke20231215.kml</v>
      </c>
      <c r="F1082" t="str">
        <f t="shared" si="118"/>
        <v>https://satepsanone.nesdis.noaa.gov/pub/FIRE/web/HMS/Smoke_Polygons/KML/2023/12/hms_smoke20231215.kml</v>
      </c>
      <c r="G1082" s="29" t="str">
        <f t="shared" si="116"/>
        <v>Data</v>
      </c>
      <c r="H1082" s="30" t="s">
        <v>37</v>
      </c>
      <c r="I1082" s="31"/>
    </row>
    <row r="1083" spans="1:13" x14ac:dyDescent="0.25">
      <c r="A1083" s="28">
        <f t="shared" si="117"/>
        <v>45276</v>
      </c>
      <c r="B1083">
        <f t="shared" si="112"/>
        <v>2023</v>
      </c>
      <c r="C1083">
        <f t="shared" si="113"/>
        <v>12</v>
      </c>
      <c r="D1083">
        <f t="shared" si="114"/>
        <v>16</v>
      </c>
      <c r="E1083" t="str">
        <f t="shared" si="115"/>
        <v>https://satepsanone.nesdis.noaa.gov/pub/FIRE/web/HMS/Smoke_Polygons/KML/2023/12/hms_smoke20231216.kml</v>
      </c>
      <c r="F1083" t="str">
        <f t="shared" si="118"/>
        <v>https://satepsanone.nesdis.noaa.gov/pub/FIRE/web/HMS/Smoke_Polygons/KML/2023/12/hms_smoke20231216.kml</v>
      </c>
      <c r="G1083" s="29" t="str">
        <f t="shared" si="116"/>
        <v>Data</v>
      </c>
      <c r="H1083" s="30" t="s">
        <v>37</v>
      </c>
      <c r="I1083" s="31"/>
    </row>
    <row r="1084" spans="1:13" x14ac:dyDescent="0.25">
      <c r="A1084" s="28">
        <f t="shared" si="117"/>
        <v>45277</v>
      </c>
      <c r="B1084">
        <f t="shared" si="112"/>
        <v>2023</v>
      </c>
      <c r="C1084">
        <f t="shared" si="113"/>
        <v>12</v>
      </c>
      <c r="D1084">
        <f t="shared" si="114"/>
        <v>17</v>
      </c>
      <c r="E1084" t="str">
        <f t="shared" si="115"/>
        <v>https://satepsanone.nesdis.noaa.gov/pub/FIRE/web/HMS/Smoke_Polygons/KML/2023/12/hms_smoke20231217.kml</v>
      </c>
      <c r="F1084" t="str">
        <f t="shared" si="118"/>
        <v>https://satepsanone.nesdis.noaa.gov/pub/FIRE/web/HMS/Smoke_Polygons/KML/2023/12/hms_smoke20231217.kml</v>
      </c>
      <c r="G1084" s="29" t="str">
        <f t="shared" si="116"/>
        <v>Data</v>
      </c>
      <c r="H1084" s="30" t="s">
        <v>37</v>
      </c>
      <c r="I1084" s="31"/>
    </row>
    <row r="1085" spans="1:13" x14ac:dyDescent="0.25">
      <c r="A1085" s="28">
        <f t="shared" si="117"/>
        <v>45278</v>
      </c>
      <c r="B1085">
        <f t="shared" si="112"/>
        <v>2023</v>
      </c>
      <c r="C1085">
        <f t="shared" si="113"/>
        <v>12</v>
      </c>
      <c r="D1085">
        <f t="shared" si="114"/>
        <v>18</v>
      </c>
      <c r="E1085" t="str">
        <f t="shared" si="115"/>
        <v>https://satepsanone.nesdis.noaa.gov/pub/FIRE/web/HMS/Smoke_Polygons/KML/2023/12/hms_smoke20231218.kml</v>
      </c>
      <c r="F1085" t="str">
        <f t="shared" si="118"/>
        <v>https://satepsanone.nesdis.noaa.gov/pub/FIRE/web/HMS/Smoke_Polygons/KML/2023/12/hms_smoke20231218.kml</v>
      </c>
      <c r="G1085" s="29" t="str">
        <f t="shared" si="116"/>
        <v>Data</v>
      </c>
      <c r="H1085" s="30" t="s">
        <v>37</v>
      </c>
      <c r="I1085" s="31"/>
    </row>
    <row r="1086" spans="1:13" x14ac:dyDescent="0.25">
      <c r="A1086" s="28">
        <f t="shared" si="117"/>
        <v>45279</v>
      </c>
      <c r="B1086">
        <f t="shared" si="112"/>
        <v>2023</v>
      </c>
      <c r="C1086">
        <f t="shared" si="113"/>
        <v>12</v>
      </c>
      <c r="D1086">
        <f t="shared" si="114"/>
        <v>19</v>
      </c>
      <c r="E1086" t="str">
        <f t="shared" si="115"/>
        <v>https://satepsanone.nesdis.noaa.gov/pub/FIRE/web/HMS/Smoke_Polygons/KML/2023/12/hms_smoke20231219.kml</v>
      </c>
      <c r="F1086" t="str">
        <f t="shared" si="118"/>
        <v>https://satepsanone.nesdis.noaa.gov/pub/FIRE/web/HMS/Smoke_Polygons/KML/2023/12/hms_smoke20231219.kml</v>
      </c>
      <c r="G1086" s="29" t="str">
        <f t="shared" si="116"/>
        <v>Data</v>
      </c>
      <c r="H1086" s="30" t="s">
        <v>37</v>
      </c>
      <c r="I1086" s="31"/>
    </row>
    <row r="1087" spans="1:13" x14ac:dyDescent="0.25">
      <c r="A1087" s="28">
        <f t="shared" si="117"/>
        <v>45280</v>
      </c>
      <c r="B1087">
        <f t="shared" si="112"/>
        <v>2023</v>
      </c>
      <c r="C1087">
        <f t="shared" si="113"/>
        <v>12</v>
      </c>
      <c r="D1087">
        <f t="shared" si="114"/>
        <v>20</v>
      </c>
      <c r="E1087" t="str">
        <f t="shared" si="115"/>
        <v>https://satepsanone.nesdis.noaa.gov/pub/FIRE/web/HMS/Smoke_Polygons/KML/2023/12/hms_smoke20231220.kml</v>
      </c>
      <c r="F1087" t="str">
        <f t="shared" si="118"/>
        <v>https://satepsanone.nesdis.noaa.gov/pub/FIRE/web/HMS/Smoke_Polygons/KML/2023/12/hms_smoke20231220.kml</v>
      </c>
      <c r="G1087" s="29" t="str">
        <f t="shared" si="116"/>
        <v>Data</v>
      </c>
      <c r="H1087" s="30" t="s">
        <v>37</v>
      </c>
      <c r="I1087" s="31"/>
    </row>
    <row r="1088" spans="1:13" x14ac:dyDescent="0.25">
      <c r="A1088" s="28">
        <f t="shared" si="117"/>
        <v>45281</v>
      </c>
      <c r="B1088">
        <f t="shared" si="112"/>
        <v>2023</v>
      </c>
      <c r="C1088">
        <f t="shared" si="113"/>
        <v>12</v>
      </c>
      <c r="D1088">
        <f t="shared" si="114"/>
        <v>21</v>
      </c>
      <c r="E1088" t="str">
        <f t="shared" si="115"/>
        <v>https://satepsanone.nesdis.noaa.gov/pub/FIRE/web/HMS/Smoke_Polygons/KML/2023/12/hms_smoke20231221.kml</v>
      </c>
      <c r="F1088" t="str">
        <f t="shared" si="118"/>
        <v>https://satepsanone.nesdis.noaa.gov/pub/FIRE/web/HMS/Smoke_Polygons/KML/2023/12/hms_smoke20231221.kml</v>
      </c>
      <c r="G1088" s="29" t="str">
        <f t="shared" si="116"/>
        <v>Data</v>
      </c>
      <c r="H1088" s="30" t="s">
        <v>37</v>
      </c>
      <c r="I1088" s="31"/>
    </row>
    <row r="1089" spans="1:9" x14ac:dyDescent="0.25">
      <c r="A1089" s="28">
        <f t="shared" si="117"/>
        <v>45282</v>
      </c>
      <c r="B1089">
        <f t="shared" si="112"/>
        <v>2023</v>
      </c>
      <c r="C1089">
        <f t="shared" si="113"/>
        <v>12</v>
      </c>
      <c r="D1089">
        <f t="shared" si="114"/>
        <v>22</v>
      </c>
      <c r="E1089" t="str">
        <f t="shared" si="115"/>
        <v>https://satepsanone.nesdis.noaa.gov/pub/FIRE/web/HMS/Smoke_Polygons/KML/2023/12/hms_smoke20231222.kml</v>
      </c>
      <c r="F1089" t="str">
        <f t="shared" si="118"/>
        <v>https://satepsanone.nesdis.noaa.gov/pub/FIRE/web/HMS/Smoke_Polygons/KML/2023/12/hms_smoke20231222.kml</v>
      </c>
      <c r="G1089" s="29" t="str">
        <f t="shared" si="116"/>
        <v>Data</v>
      </c>
      <c r="H1089" s="30" t="s">
        <v>37</v>
      </c>
      <c r="I1089" s="31"/>
    </row>
    <row r="1090" spans="1:9" x14ac:dyDescent="0.25">
      <c r="A1090" s="28">
        <f t="shared" si="117"/>
        <v>45283</v>
      </c>
      <c r="B1090">
        <f t="shared" si="112"/>
        <v>2023</v>
      </c>
      <c r="C1090">
        <f t="shared" si="113"/>
        <v>12</v>
      </c>
      <c r="D1090">
        <f t="shared" si="114"/>
        <v>23</v>
      </c>
      <c r="E1090" t="str">
        <f t="shared" si="115"/>
        <v>https://satepsanone.nesdis.noaa.gov/pub/FIRE/web/HMS/Smoke_Polygons/KML/2023/12/hms_smoke20231223.kml</v>
      </c>
      <c r="F1090" t="str">
        <f t="shared" si="118"/>
        <v>https://satepsanone.nesdis.noaa.gov/pub/FIRE/web/HMS/Smoke_Polygons/KML/2023/12/hms_smoke20231223.kml</v>
      </c>
      <c r="G1090" s="29" t="str">
        <f t="shared" si="116"/>
        <v>Data</v>
      </c>
      <c r="H1090" s="30" t="s">
        <v>37</v>
      </c>
      <c r="I1090" s="31"/>
    </row>
    <row r="1091" spans="1:9" x14ac:dyDescent="0.25">
      <c r="A1091" s="28">
        <f t="shared" si="117"/>
        <v>45284</v>
      </c>
      <c r="B1091">
        <f t="shared" si="112"/>
        <v>2023</v>
      </c>
      <c r="C1091">
        <f t="shared" si="113"/>
        <v>12</v>
      </c>
      <c r="D1091">
        <f t="shared" si="114"/>
        <v>24</v>
      </c>
      <c r="E1091" t="str">
        <f t="shared" si="115"/>
        <v>https://satepsanone.nesdis.noaa.gov/pub/FIRE/web/HMS/Smoke_Polygons/KML/2023/12/hms_smoke20231224.kml</v>
      </c>
      <c r="F1091" t="str">
        <f t="shared" si="118"/>
        <v>https://satepsanone.nesdis.noaa.gov/pub/FIRE/web/HMS/Smoke_Polygons/KML/2023/12/hms_smoke20231224.kml</v>
      </c>
      <c r="G1091" s="29" t="str">
        <f t="shared" si="116"/>
        <v>Data</v>
      </c>
      <c r="H1091" s="30" t="s">
        <v>37</v>
      </c>
      <c r="I1091" s="31"/>
    </row>
    <row r="1092" spans="1:9" x14ac:dyDescent="0.25">
      <c r="A1092" s="28">
        <f t="shared" si="117"/>
        <v>45285</v>
      </c>
      <c r="B1092">
        <f t="shared" ref="B1092:B1137" si="119">YEAR(A1092)</f>
        <v>2023</v>
      </c>
      <c r="C1092">
        <f t="shared" ref="C1092:C1137" si="120">IF(MONTH(A1092)&lt;10,"0"&amp;MONTH(A1092),MONTH(A1092))</f>
        <v>12</v>
      </c>
      <c r="D1092">
        <f t="shared" ref="D1092:D1137" si="121">IF(DAY(A1092)&lt;10,"0"&amp;DAY(A1092),DAY(A1092))</f>
        <v>25</v>
      </c>
      <c r="E1092" t="str">
        <f t="shared" ref="E1092:E1137" si="122">"https://satepsanone.nesdis.noaa.gov/pub/FIRE/web/HMS/Smoke_Polygons/KML/"&amp;B1092&amp;"/"&amp;C1092&amp;"/"&amp;"hms_smoke"&amp;B1092&amp;C1092&amp;D1092&amp;".kml"</f>
        <v>https://satepsanone.nesdis.noaa.gov/pub/FIRE/web/HMS/Smoke_Polygons/KML/2023/12/hms_smoke20231225.kml</v>
      </c>
      <c r="F1092" t="str">
        <f t="shared" si="118"/>
        <v>https://satepsanone.nesdis.noaa.gov/pub/FIRE/web/HMS/Smoke_Polygons/KML/2023/12/hms_smoke20231225.kml</v>
      </c>
      <c r="G1092" s="29" t="str">
        <f t="shared" ref="G1092:G1137" si="123">HYPERLINK(F1092,"Data")</f>
        <v>Data</v>
      </c>
      <c r="H1092" s="30" t="s">
        <v>37</v>
      </c>
      <c r="I1092" s="31"/>
    </row>
    <row r="1093" spans="1:9" x14ac:dyDescent="0.25">
      <c r="A1093" s="28">
        <f t="shared" ref="A1093:A1098" si="124">A1092+1</f>
        <v>45286</v>
      </c>
      <c r="B1093">
        <f t="shared" si="119"/>
        <v>2023</v>
      </c>
      <c r="C1093">
        <f t="shared" si="120"/>
        <v>12</v>
      </c>
      <c r="D1093">
        <f t="shared" si="121"/>
        <v>26</v>
      </c>
      <c r="E1093" t="str">
        <f t="shared" si="122"/>
        <v>https://satepsanone.nesdis.noaa.gov/pub/FIRE/web/HMS/Smoke_Polygons/KML/2023/12/hms_smoke20231226.kml</v>
      </c>
      <c r="F1093" t="str">
        <f t="shared" ref="F1093:F1098" si="125">E1093</f>
        <v>https://satepsanone.nesdis.noaa.gov/pub/FIRE/web/HMS/Smoke_Polygons/KML/2023/12/hms_smoke20231226.kml</v>
      </c>
      <c r="G1093" s="29" t="str">
        <f t="shared" si="123"/>
        <v>Data</v>
      </c>
      <c r="H1093" s="30" t="s">
        <v>37</v>
      </c>
      <c r="I1093" s="31"/>
    </row>
    <row r="1094" spans="1:9" x14ac:dyDescent="0.25">
      <c r="A1094" s="28">
        <f t="shared" si="124"/>
        <v>45287</v>
      </c>
      <c r="B1094">
        <f t="shared" si="119"/>
        <v>2023</v>
      </c>
      <c r="C1094">
        <f t="shared" si="120"/>
        <v>12</v>
      </c>
      <c r="D1094">
        <f t="shared" si="121"/>
        <v>27</v>
      </c>
      <c r="E1094" t="str">
        <f t="shared" si="122"/>
        <v>https://satepsanone.nesdis.noaa.gov/pub/FIRE/web/HMS/Smoke_Polygons/KML/2023/12/hms_smoke20231227.kml</v>
      </c>
      <c r="F1094" t="str">
        <f t="shared" si="125"/>
        <v>https://satepsanone.nesdis.noaa.gov/pub/FIRE/web/HMS/Smoke_Polygons/KML/2023/12/hms_smoke20231227.kml</v>
      </c>
      <c r="G1094" s="29" t="str">
        <f t="shared" si="123"/>
        <v>Data</v>
      </c>
      <c r="H1094" s="30" t="s">
        <v>37</v>
      </c>
      <c r="I1094" s="31"/>
    </row>
    <row r="1095" spans="1:9" x14ac:dyDescent="0.25">
      <c r="A1095" s="28">
        <f t="shared" si="124"/>
        <v>45288</v>
      </c>
      <c r="B1095">
        <f t="shared" si="119"/>
        <v>2023</v>
      </c>
      <c r="C1095">
        <f t="shared" si="120"/>
        <v>12</v>
      </c>
      <c r="D1095">
        <f t="shared" si="121"/>
        <v>28</v>
      </c>
      <c r="E1095" t="str">
        <f t="shared" si="122"/>
        <v>https://satepsanone.nesdis.noaa.gov/pub/FIRE/web/HMS/Smoke_Polygons/KML/2023/12/hms_smoke20231228.kml</v>
      </c>
      <c r="F1095" t="str">
        <f t="shared" si="125"/>
        <v>https://satepsanone.nesdis.noaa.gov/pub/FIRE/web/HMS/Smoke_Polygons/KML/2023/12/hms_smoke20231228.kml</v>
      </c>
      <c r="G1095" s="29" t="str">
        <f t="shared" si="123"/>
        <v>Data</v>
      </c>
      <c r="H1095" s="30" t="s">
        <v>37</v>
      </c>
      <c r="I1095" s="31"/>
    </row>
    <row r="1096" spans="1:9" x14ac:dyDescent="0.25">
      <c r="A1096" s="28">
        <f t="shared" si="124"/>
        <v>45289</v>
      </c>
      <c r="B1096">
        <f t="shared" si="119"/>
        <v>2023</v>
      </c>
      <c r="C1096">
        <f t="shared" si="120"/>
        <v>12</v>
      </c>
      <c r="D1096">
        <f t="shared" si="121"/>
        <v>29</v>
      </c>
      <c r="E1096" t="str">
        <f t="shared" si="122"/>
        <v>https://satepsanone.nesdis.noaa.gov/pub/FIRE/web/HMS/Smoke_Polygons/KML/2023/12/hms_smoke20231229.kml</v>
      </c>
      <c r="F1096" t="str">
        <f t="shared" si="125"/>
        <v>https://satepsanone.nesdis.noaa.gov/pub/FIRE/web/HMS/Smoke_Polygons/KML/2023/12/hms_smoke20231229.kml</v>
      </c>
      <c r="G1096" s="29" t="str">
        <f t="shared" si="123"/>
        <v>Data</v>
      </c>
      <c r="H1096" s="30" t="s">
        <v>37</v>
      </c>
      <c r="I1096" s="31"/>
    </row>
    <row r="1097" spans="1:9" x14ac:dyDescent="0.25">
      <c r="A1097" s="28">
        <f t="shared" si="124"/>
        <v>45290</v>
      </c>
      <c r="B1097">
        <f t="shared" si="119"/>
        <v>2023</v>
      </c>
      <c r="C1097">
        <f t="shared" si="120"/>
        <v>12</v>
      </c>
      <c r="D1097">
        <f t="shared" si="121"/>
        <v>30</v>
      </c>
      <c r="E1097" t="str">
        <f t="shared" si="122"/>
        <v>https://satepsanone.nesdis.noaa.gov/pub/FIRE/web/HMS/Smoke_Polygons/KML/2023/12/hms_smoke20231230.kml</v>
      </c>
      <c r="F1097" t="str">
        <f t="shared" si="125"/>
        <v>https://satepsanone.nesdis.noaa.gov/pub/FIRE/web/HMS/Smoke_Polygons/KML/2023/12/hms_smoke20231230.kml</v>
      </c>
      <c r="G1097" s="29" t="str">
        <f t="shared" si="123"/>
        <v>Data</v>
      </c>
      <c r="H1097" s="30" t="s">
        <v>37</v>
      </c>
      <c r="I1097" s="31"/>
    </row>
    <row r="1098" spans="1:9" x14ac:dyDescent="0.25">
      <c r="A1098" s="28">
        <f t="shared" si="124"/>
        <v>45291</v>
      </c>
      <c r="B1098">
        <f t="shared" si="119"/>
        <v>2023</v>
      </c>
      <c r="C1098">
        <f t="shared" si="120"/>
        <v>12</v>
      </c>
      <c r="D1098">
        <f t="shared" si="121"/>
        <v>31</v>
      </c>
      <c r="E1098" t="str">
        <f t="shared" si="122"/>
        <v>https://satepsanone.nesdis.noaa.gov/pub/FIRE/web/HMS/Smoke_Polygons/KML/2023/12/hms_smoke20231231.kml</v>
      </c>
      <c r="F1098" t="str">
        <f t="shared" si="125"/>
        <v>https://satepsanone.nesdis.noaa.gov/pub/FIRE/web/HMS/Smoke_Polygons/KML/2023/12/hms_smoke20231231.kml</v>
      </c>
      <c r="G1098" s="29" t="str">
        <f t="shared" si="123"/>
        <v>Data</v>
      </c>
      <c r="H1098" s="30" t="s">
        <v>37</v>
      </c>
      <c r="I1098" s="31"/>
    </row>
  </sheetData>
  <mergeCells count="1">
    <mergeCell ref="A1:H2"/>
  </mergeCells>
  <conditionalFormatting sqref="H4:M1098">
    <cfRule type="cellIs" dxfId="0" priority="1" operator="equal">
      <formula>"YES"</formula>
    </cfRule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97"/>
  <sheetViews>
    <sheetView workbookViewId="0">
      <pane xSplit="1" ySplit="1" topLeftCell="B2" activePane="bottomRight" state="frozen"/>
      <selection pane="topRight" activeCell="B1" sqref="B1"/>
      <selection pane="bottomLeft" activeCell="A5" sqref="A5"/>
      <selection pane="bottomRight"/>
    </sheetView>
  </sheetViews>
  <sheetFormatPr defaultColWidth="9.140625" defaultRowHeight="15" x14ac:dyDescent="0.25"/>
  <cols>
    <col min="1" max="1" width="25.7109375" style="34" customWidth="1"/>
    <col min="2" max="5" width="13.7109375" style="33" customWidth="1"/>
    <col min="6" max="16384" width="9.140625" style="33"/>
  </cols>
  <sheetData>
    <row r="1" spans="1:5" ht="30" x14ac:dyDescent="0.25">
      <c r="A1" s="32" t="s">
        <v>1</v>
      </c>
      <c r="B1" s="7" t="s">
        <v>9</v>
      </c>
      <c r="C1" s="7" t="s">
        <v>10</v>
      </c>
      <c r="D1" s="7" t="s">
        <v>11</v>
      </c>
      <c r="E1" s="6" t="s">
        <v>0</v>
      </c>
    </row>
    <row r="2" spans="1:5" x14ac:dyDescent="0.25">
      <c r="A2" s="34">
        <v>44197</v>
      </c>
      <c r="B2" s="35">
        <f>IF(OR('Monitor Data'!D2="",ISBLANK('Monitor Data'!D2)),"",IF(AND('Smoke Data'!J4="YES",'Outlier Flags'!B2="YES"),"FILTERED OUT",'Monitor Data'!B2))</f>
        <v>15.8</v>
      </c>
      <c r="C2" s="35">
        <f>IF(OR('Monitor Data'!G2="",ISBLANK('Monitor Data'!G2)),"",IF(AND('Smoke Data'!K4="YES",'Outlier Flags'!C2="YES"),"FILTERED OUT",'Monitor Data'!G2))</f>
        <v>20.6</v>
      </c>
      <c r="D2" s="35">
        <f>IF(OR('Monitor Data'!J2="",ISBLANK('Monitor Data'!J2)),"",IF(AND('Smoke Data'!L4="YES",'Outlier Flags'!D2="YES"),"FILTERED OUT",'Monitor Data'!J2))</f>
        <v>18.399999999999999</v>
      </c>
      <c r="E2" s="35">
        <f>IF(OR('Monitor Data'!K2="",ISBLANK('Monitor Data'!K2)),"",IF(AND('Smoke Data'!M4="YES",'Outlier Flags'!E2="YES"),"FILTERED OUT",'Monitor Data'!K2))</f>
        <v>16.8</v>
      </c>
    </row>
    <row r="3" spans="1:5" x14ac:dyDescent="0.25">
      <c r="A3" s="34">
        <v>44198</v>
      </c>
      <c r="B3" s="35" t="str">
        <f>IF(OR('Monitor Data'!D3="",ISBLANK('Monitor Data'!D3)),"",IF(AND('Smoke Data'!J5="YES",'Outlier Flags'!B3="YES"),"FILTERED OUT",'Monitor Data'!B3))</f>
        <v/>
      </c>
      <c r="C3" s="35" t="str">
        <f>IF(OR('Monitor Data'!G3="",ISBLANK('Monitor Data'!G3)),"",IF(AND('Smoke Data'!K5="YES",'Outlier Flags'!C3="YES"),"FILTERED OUT",'Monitor Data'!G3))</f>
        <v/>
      </c>
      <c r="D3" s="35" t="str">
        <f>IF(OR('Monitor Data'!J3="",ISBLANK('Monitor Data'!J3)),"",IF(AND('Smoke Data'!L5="YES",'Outlier Flags'!D3="YES"),"FILTERED OUT",'Monitor Data'!J3))</f>
        <v/>
      </c>
      <c r="E3" s="35" t="str">
        <f>IF(OR('Monitor Data'!K3="",ISBLANK('Monitor Data'!K3)),"",IF(AND('Smoke Data'!M5="YES",'Outlier Flags'!E3="YES"),"FILTERED OUT",'Monitor Data'!K3))</f>
        <v/>
      </c>
    </row>
    <row r="4" spans="1:5" x14ac:dyDescent="0.25">
      <c r="A4" s="34">
        <v>44199</v>
      </c>
      <c r="B4" s="35" t="str">
        <f>IF(OR('Monitor Data'!D4="",ISBLANK('Monitor Data'!D4)),"",IF(AND('Smoke Data'!J6="YES",'Outlier Flags'!B4="YES"),"FILTERED OUT",'Monitor Data'!B4))</f>
        <v/>
      </c>
      <c r="C4" s="35" t="str">
        <f>IF(OR('Monitor Data'!G4="",ISBLANK('Monitor Data'!G4)),"",IF(AND('Smoke Data'!K6="YES",'Outlier Flags'!C4="YES"),"FILTERED OUT",'Monitor Data'!G4))</f>
        <v/>
      </c>
      <c r="D4" s="35" t="str">
        <f>IF(OR('Monitor Data'!J4="",ISBLANK('Monitor Data'!J4)),"",IF(AND('Smoke Data'!L6="YES",'Outlier Flags'!D4="YES"),"FILTERED OUT",'Monitor Data'!J4))</f>
        <v/>
      </c>
      <c r="E4" s="35" t="str">
        <f>IF(OR('Monitor Data'!K4="",ISBLANK('Monitor Data'!K4)),"",IF(AND('Smoke Data'!M6="YES",'Outlier Flags'!E4="YES"),"FILTERED OUT",'Monitor Data'!K4))</f>
        <v/>
      </c>
    </row>
    <row r="5" spans="1:5" x14ac:dyDescent="0.25">
      <c r="A5" s="34">
        <v>44200</v>
      </c>
      <c r="B5" s="35">
        <f>IF(OR('Monitor Data'!D5="",ISBLANK('Monitor Data'!D5)),"",IF(AND('Smoke Data'!J7="YES",'Outlier Flags'!B5="YES"),"FILTERED OUT",'Monitor Data'!B5))</f>
        <v>12.9</v>
      </c>
      <c r="C5" s="35">
        <f>IF(OR('Monitor Data'!G5="",ISBLANK('Monitor Data'!G5)),"",IF(AND('Smoke Data'!K7="YES",'Outlier Flags'!C5="YES"),"FILTERED OUT",'Monitor Data'!G5))</f>
        <v>8.6</v>
      </c>
      <c r="D5" s="35">
        <f>IF(OR('Monitor Data'!J5="",ISBLANK('Monitor Data'!J5)),"",IF(AND('Smoke Data'!L7="YES",'Outlier Flags'!D5="YES"),"FILTERED OUT",'Monitor Data'!J5))</f>
        <v>11.7</v>
      </c>
      <c r="E5" s="35">
        <f>IF(OR('Monitor Data'!K5="",ISBLANK('Monitor Data'!K5)),"",IF(AND('Smoke Data'!M7="YES",'Outlier Flags'!E5="YES"),"FILTERED OUT",'Monitor Data'!K5))</f>
        <v>9.1999999999999993</v>
      </c>
    </row>
    <row r="6" spans="1:5" x14ac:dyDescent="0.25">
      <c r="A6" s="34">
        <v>44201</v>
      </c>
      <c r="B6" s="35" t="str">
        <f>IF(OR('Monitor Data'!D6="",ISBLANK('Monitor Data'!D6)),"",IF(AND('Smoke Data'!J8="YES",'Outlier Flags'!B6="YES"),"FILTERED OUT",'Monitor Data'!B6))</f>
        <v/>
      </c>
      <c r="C6" s="35" t="str">
        <f>IF(OR('Monitor Data'!G6="",ISBLANK('Monitor Data'!G6)),"",IF(AND('Smoke Data'!K8="YES",'Outlier Flags'!C6="YES"),"FILTERED OUT",'Monitor Data'!G6))</f>
        <v/>
      </c>
      <c r="D6" s="35" t="str">
        <f>IF(OR('Monitor Data'!J6="",ISBLANK('Monitor Data'!J6)),"",IF(AND('Smoke Data'!L8="YES",'Outlier Flags'!D6="YES"),"FILTERED OUT",'Monitor Data'!J6))</f>
        <v/>
      </c>
      <c r="E6" s="35" t="str">
        <f>IF(OR('Monitor Data'!K6="",ISBLANK('Monitor Data'!K6)),"",IF(AND('Smoke Data'!M8="YES",'Outlier Flags'!E6="YES"),"FILTERED OUT",'Monitor Data'!K6))</f>
        <v/>
      </c>
    </row>
    <row r="7" spans="1:5" x14ac:dyDescent="0.25">
      <c r="A7" s="34">
        <v>44202</v>
      </c>
      <c r="B7" s="35" t="str">
        <f>IF(OR('Monitor Data'!D7="",ISBLANK('Monitor Data'!D7)),"",IF(AND('Smoke Data'!J9="YES",'Outlier Flags'!B7="YES"),"FILTERED OUT",'Monitor Data'!B7))</f>
        <v/>
      </c>
      <c r="C7" s="35" t="str">
        <f>IF(OR('Monitor Data'!G7="",ISBLANK('Monitor Data'!G7)),"",IF(AND('Smoke Data'!K9="YES",'Outlier Flags'!C7="YES"),"FILTERED OUT",'Monitor Data'!G7))</f>
        <v/>
      </c>
      <c r="D7" s="35" t="str">
        <f>IF(OR('Monitor Data'!J7="",ISBLANK('Monitor Data'!J7)),"",IF(AND('Smoke Data'!L9="YES",'Outlier Flags'!D7="YES"),"FILTERED OUT",'Monitor Data'!J7))</f>
        <v/>
      </c>
      <c r="E7" s="35" t="str">
        <f>IF(OR('Monitor Data'!K7="",ISBLANK('Monitor Data'!K7)),"",IF(AND('Smoke Data'!M9="YES",'Outlier Flags'!E7="YES"),"FILTERED OUT",'Monitor Data'!K7))</f>
        <v/>
      </c>
    </row>
    <row r="8" spans="1:5" x14ac:dyDescent="0.25">
      <c r="A8" s="34">
        <v>44203</v>
      </c>
      <c r="B8" s="35">
        <f>IF(OR('Monitor Data'!D8="",ISBLANK('Monitor Data'!D8)),"",IF(AND('Smoke Data'!J10="YES",'Outlier Flags'!B8="YES"),"FILTERED OUT",'Monitor Data'!B8))</f>
        <v>20.100000000000001</v>
      </c>
      <c r="C8" s="35">
        <f>IF(OR('Monitor Data'!G8="",ISBLANK('Monitor Data'!G8)),"",IF(AND('Smoke Data'!K10="YES",'Outlier Flags'!C8="YES"),"FILTERED OUT",'Monitor Data'!G8))</f>
        <v>26.4</v>
      </c>
      <c r="D8" s="35">
        <f>IF(OR('Monitor Data'!J8="",ISBLANK('Monitor Data'!J8)),"",IF(AND('Smoke Data'!L10="YES",'Outlier Flags'!D8="YES"),"FILTERED OUT",'Monitor Data'!J8))</f>
        <v>20.2</v>
      </c>
      <c r="E8" s="35">
        <f>IF(OR('Monitor Data'!K8="",ISBLANK('Monitor Data'!K8)),"",IF(AND('Smoke Data'!M10="YES",'Outlier Flags'!E8="YES"),"FILTERED OUT",'Monitor Data'!K8))</f>
        <v>18.399999999999999</v>
      </c>
    </row>
    <row r="9" spans="1:5" x14ac:dyDescent="0.25">
      <c r="A9" s="34">
        <v>44204</v>
      </c>
      <c r="B9" s="35">
        <f>IF(OR('Monitor Data'!D9="",ISBLANK('Monitor Data'!D9)),"",IF(AND('Smoke Data'!J11="YES",'Outlier Flags'!B9="YES"),"FILTERED OUT",'Monitor Data'!B9))</f>
        <v>15.1</v>
      </c>
      <c r="C9" s="35" t="str">
        <f>IF(OR('Monitor Data'!G9="",ISBLANK('Monitor Data'!G9)),"",IF(AND('Smoke Data'!K11="YES",'Outlier Flags'!C9="YES"),"FILTERED OUT",'Monitor Data'!G9))</f>
        <v/>
      </c>
      <c r="D9" s="35" t="str">
        <f>IF(OR('Monitor Data'!J9="",ISBLANK('Monitor Data'!J9)),"",IF(AND('Smoke Data'!L11="YES",'Outlier Flags'!D9="YES"),"FILTERED OUT",'Monitor Data'!J9))</f>
        <v/>
      </c>
      <c r="E9" s="35" t="str">
        <f>IF(OR('Monitor Data'!K9="",ISBLANK('Monitor Data'!K9)),"",IF(AND('Smoke Data'!M11="YES",'Outlier Flags'!E9="YES"),"FILTERED OUT",'Monitor Data'!K9))</f>
        <v/>
      </c>
    </row>
    <row r="10" spans="1:5" x14ac:dyDescent="0.25">
      <c r="A10" s="34">
        <v>44205</v>
      </c>
      <c r="B10" s="35" t="str">
        <f>IF(OR('Monitor Data'!D10="",ISBLANK('Monitor Data'!D10)),"",IF(AND('Smoke Data'!J12="YES",'Outlier Flags'!B10="YES"),"FILTERED OUT",'Monitor Data'!B10))</f>
        <v/>
      </c>
      <c r="C10" s="35" t="str">
        <f>IF(OR('Monitor Data'!G10="",ISBLANK('Monitor Data'!G10)),"",IF(AND('Smoke Data'!K12="YES",'Outlier Flags'!C10="YES"),"FILTERED OUT",'Monitor Data'!G10))</f>
        <v/>
      </c>
      <c r="D10" s="35" t="str">
        <f>IF(OR('Monitor Data'!J10="",ISBLANK('Monitor Data'!J10)),"",IF(AND('Smoke Data'!L12="YES",'Outlier Flags'!D10="YES"),"FILTERED OUT",'Monitor Data'!J10))</f>
        <v/>
      </c>
      <c r="E10" s="35" t="str">
        <f>IF(OR('Monitor Data'!K10="",ISBLANK('Monitor Data'!K10)),"",IF(AND('Smoke Data'!M12="YES",'Outlier Flags'!E10="YES"),"FILTERED OUT",'Monitor Data'!K10))</f>
        <v/>
      </c>
    </row>
    <row r="11" spans="1:5" x14ac:dyDescent="0.25">
      <c r="A11" s="34">
        <v>44206</v>
      </c>
      <c r="B11" s="35">
        <f>IF(OR('Monitor Data'!D11="",ISBLANK('Monitor Data'!D11)),"",IF(AND('Smoke Data'!J13="YES",'Outlier Flags'!B11="YES"),"FILTERED OUT",'Monitor Data'!B11))</f>
        <v>17.7</v>
      </c>
      <c r="C11" s="35">
        <f>IF(OR('Monitor Data'!G11="",ISBLANK('Monitor Data'!G11)),"",IF(AND('Smoke Data'!K13="YES",'Outlier Flags'!C11="YES"),"FILTERED OUT",'Monitor Data'!G11))</f>
        <v>11.7</v>
      </c>
      <c r="D11" s="35">
        <f>IF(OR('Monitor Data'!J11="",ISBLANK('Monitor Data'!J11)),"",IF(AND('Smoke Data'!L13="YES",'Outlier Flags'!D11="YES"),"FILTERED OUT",'Monitor Data'!J11))</f>
        <v>18.25</v>
      </c>
      <c r="E11" s="35">
        <f>IF(OR('Monitor Data'!K11="",ISBLANK('Monitor Data'!K11)),"",IF(AND('Smoke Data'!M13="YES",'Outlier Flags'!E11="YES"),"FILTERED OUT",'Monitor Data'!K11))</f>
        <v>17.100000000000001</v>
      </c>
    </row>
    <row r="12" spans="1:5" x14ac:dyDescent="0.25">
      <c r="A12" s="34">
        <v>44207</v>
      </c>
      <c r="B12" s="35" t="str">
        <f>IF(OR('Monitor Data'!D12="",ISBLANK('Monitor Data'!D12)),"",IF(AND('Smoke Data'!J14="YES",'Outlier Flags'!B12="YES"),"FILTERED OUT",'Monitor Data'!B12))</f>
        <v/>
      </c>
      <c r="C12" s="35" t="str">
        <f>IF(OR('Monitor Data'!G12="",ISBLANK('Monitor Data'!G12)),"",IF(AND('Smoke Data'!K14="YES",'Outlier Flags'!C12="YES"),"FILTERED OUT",'Monitor Data'!G12))</f>
        <v/>
      </c>
      <c r="D12" s="35" t="str">
        <f>IF(OR('Monitor Data'!J12="",ISBLANK('Monitor Data'!J12)),"",IF(AND('Smoke Data'!L14="YES",'Outlier Flags'!D12="YES"),"FILTERED OUT",'Monitor Data'!J12))</f>
        <v/>
      </c>
      <c r="E12" s="35" t="str">
        <f>IF(OR('Monitor Data'!K12="",ISBLANK('Monitor Data'!K12)),"",IF(AND('Smoke Data'!M14="YES",'Outlier Flags'!E12="YES"),"FILTERED OUT",'Monitor Data'!K12))</f>
        <v/>
      </c>
    </row>
    <row r="13" spans="1:5" x14ac:dyDescent="0.25">
      <c r="A13" s="34">
        <v>44208</v>
      </c>
      <c r="B13" s="35" t="str">
        <f>IF(OR('Monitor Data'!D13="",ISBLANK('Monitor Data'!D13)),"",IF(AND('Smoke Data'!J15="YES",'Outlier Flags'!B13="YES"),"FILTERED OUT",'Monitor Data'!B13))</f>
        <v/>
      </c>
      <c r="C13" s="35" t="str">
        <f>IF(OR('Monitor Data'!G13="",ISBLANK('Monitor Data'!G13)),"",IF(AND('Smoke Data'!K15="YES",'Outlier Flags'!C13="YES"),"FILTERED OUT",'Monitor Data'!G13))</f>
        <v/>
      </c>
      <c r="D13" s="35" t="str">
        <f>IF(OR('Monitor Data'!J13="",ISBLANK('Monitor Data'!J13)),"",IF(AND('Smoke Data'!L15="YES",'Outlier Flags'!D13="YES"),"FILTERED OUT",'Monitor Data'!J13))</f>
        <v/>
      </c>
      <c r="E13" s="35" t="str">
        <f>IF(OR('Monitor Data'!K13="",ISBLANK('Monitor Data'!K13)),"",IF(AND('Smoke Data'!M15="YES",'Outlier Flags'!E13="YES"),"FILTERED OUT",'Monitor Data'!K13))</f>
        <v/>
      </c>
    </row>
    <row r="14" spans="1:5" x14ac:dyDescent="0.25">
      <c r="A14" s="34">
        <v>44209</v>
      </c>
      <c r="B14" s="35">
        <f>IF(OR('Monitor Data'!D14="",ISBLANK('Monitor Data'!D14)),"",IF(AND('Smoke Data'!J16="YES",'Outlier Flags'!B14="YES"),"FILTERED OUT",'Monitor Data'!B14))</f>
        <v>21.5</v>
      </c>
      <c r="C14" s="35">
        <f>IF(OR('Monitor Data'!G14="",ISBLANK('Monitor Data'!G14)),"",IF(AND('Smoke Data'!K16="YES",'Outlier Flags'!C14="YES"),"FILTERED OUT",'Monitor Data'!G14))</f>
        <v>23.5</v>
      </c>
      <c r="D14" s="35">
        <f>IF(OR('Monitor Data'!J14="",ISBLANK('Monitor Data'!J14)),"",IF(AND('Smoke Data'!L16="YES",'Outlier Flags'!D14="YES"),"FILTERED OUT",'Monitor Data'!J14))</f>
        <v>21.2</v>
      </c>
      <c r="E14" s="35">
        <f>IF(OR('Monitor Data'!K14="",ISBLANK('Monitor Data'!K14)),"",IF(AND('Smoke Data'!M16="YES",'Outlier Flags'!E14="YES"),"FILTERED OUT",'Monitor Data'!K14))</f>
        <v>12</v>
      </c>
    </row>
    <row r="15" spans="1:5" x14ac:dyDescent="0.25">
      <c r="A15" s="34">
        <v>44210</v>
      </c>
      <c r="B15" s="35" t="str">
        <f>IF(OR('Monitor Data'!D15="",ISBLANK('Monitor Data'!D15)),"",IF(AND('Smoke Data'!J17="YES",'Outlier Flags'!B15="YES"),"FILTERED OUT",'Monitor Data'!B15))</f>
        <v/>
      </c>
      <c r="C15" s="35" t="str">
        <f>IF(OR('Monitor Data'!G15="",ISBLANK('Monitor Data'!G15)),"",IF(AND('Smoke Data'!K17="YES",'Outlier Flags'!C15="YES"),"FILTERED OUT",'Monitor Data'!G15))</f>
        <v/>
      </c>
      <c r="D15" s="35" t="str">
        <f>IF(OR('Monitor Data'!J15="",ISBLANK('Monitor Data'!J15)),"",IF(AND('Smoke Data'!L17="YES",'Outlier Flags'!D15="YES"),"FILTERED OUT",'Monitor Data'!J15))</f>
        <v/>
      </c>
      <c r="E15" s="35" t="str">
        <f>IF(OR('Monitor Data'!K15="",ISBLANK('Monitor Data'!K15)),"",IF(AND('Smoke Data'!M17="YES",'Outlier Flags'!E15="YES"),"FILTERED OUT",'Monitor Data'!K15))</f>
        <v/>
      </c>
    </row>
    <row r="16" spans="1:5" x14ac:dyDescent="0.25">
      <c r="A16" s="34">
        <v>44211</v>
      </c>
      <c r="B16" s="35" t="str">
        <f>IF(OR('Monitor Data'!D16="",ISBLANK('Monitor Data'!D16)),"",IF(AND('Smoke Data'!J18="YES",'Outlier Flags'!B16="YES"),"FILTERED OUT",'Monitor Data'!B16))</f>
        <v/>
      </c>
      <c r="C16" s="35" t="str">
        <f>IF(OR('Monitor Data'!G16="",ISBLANK('Monitor Data'!G16)),"",IF(AND('Smoke Data'!K18="YES",'Outlier Flags'!C16="YES"),"FILTERED OUT",'Monitor Data'!G16))</f>
        <v/>
      </c>
      <c r="D16" s="35" t="str">
        <f>IF(OR('Monitor Data'!J16="",ISBLANK('Monitor Data'!J16)),"",IF(AND('Smoke Data'!L18="YES",'Outlier Flags'!D16="YES"),"FILTERED OUT",'Monitor Data'!J16))</f>
        <v/>
      </c>
      <c r="E16" s="35" t="str">
        <f>IF(OR('Monitor Data'!K16="",ISBLANK('Monitor Data'!K16)),"",IF(AND('Smoke Data'!M18="YES",'Outlier Flags'!E16="YES"),"FILTERED OUT",'Monitor Data'!K16))</f>
        <v/>
      </c>
    </row>
    <row r="17" spans="1:5" x14ac:dyDescent="0.25">
      <c r="A17" s="34">
        <v>44212</v>
      </c>
      <c r="B17" s="35">
        <f>IF(OR('Monitor Data'!D17="",ISBLANK('Monitor Data'!D17)),"",IF(AND('Smoke Data'!J19="YES",'Outlier Flags'!B17="YES"),"FILTERED OUT",'Monitor Data'!B17))</f>
        <v>5.3</v>
      </c>
      <c r="C17" s="35">
        <f>IF(OR('Monitor Data'!G17="",ISBLANK('Monitor Data'!G17)),"",IF(AND('Smoke Data'!K19="YES",'Outlier Flags'!C17="YES"),"FILTERED OUT",'Monitor Data'!G17))</f>
        <v>3.9499999999999997</v>
      </c>
      <c r="D17" s="35">
        <f>IF(OR('Monitor Data'!J17="",ISBLANK('Monitor Data'!J17)),"",IF(AND('Smoke Data'!L19="YES",'Outlier Flags'!D17="YES"),"FILTERED OUT",'Monitor Data'!J17))</f>
        <v>6.65</v>
      </c>
      <c r="E17" s="35">
        <f>IF(OR('Monitor Data'!K17="",ISBLANK('Monitor Data'!K17)),"",IF(AND('Smoke Data'!M19="YES",'Outlier Flags'!E17="YES"),"FILTERED OUT",'Monitor Data'!K17))</f>
        <v>4.9000000000000004</v>
      </c>
    </row>
    <row r="18" spans="1:5" x14ac:dyDescent="0.25">
      <c r="A18" s="34">
        <v>44213</v>
      </c>
      <c r="B18" s="35" t="str">
        <f>IF(OR('Monitor Data'!D18="",ISBLANK('Monitor Data'!D18)),"",IF(AND('Smoke Data'!J20="YES",'Outlier Flags'!B18="YES"),"FILTERED OUT",'Monitor Data'!B18))</f>
        <v/>
      </c>
      <c r="C18" s="35" t="str">
        <f>IF(OR('Monitor Data'!G18="",ISBLANK('Monitor Data'!G18)),"",IF(AND('Smoke Data'!K20="YES",'Outlier Flags'!C18="YES"),"FILTERED OUT",'Monitor Data'!G18))</f>
        <v/>
      </c>
      <c r="D18" s="35" t="str">
        <f>IF(OR('Monitor Data'!J18="",ISBLANK('Monitor Data'!J18)),"",IF(AND('Smoke Data'!L20="YES",'Outlier Flags'!D18="YES"),"FILTERED OUT",'Monitor Data'!J18))</f>
        <v/>
      </c>
      <c r="E18" s="35" t="str">
        <f>IF(OR('Monitor Data'!K18="",ISBLANK('Monitor Data'!K18)),"",IF(AND('Smoke Data'!M20="YES",'Outlier Flags'!E18="YES"),"FILTERED OUT",'Monitor Data'!K18))</f>
        <v/>
      </c>
    </row>
    <row r="19" spans="1:5" x14ac:dyDescent="0.25">
      <c r="A19" s="34">
        <v>44214</v>
      </c>
      <c r="B19" s="35" t="str">
        <f>IF(OR('Monitor Data'!D19="",ISBLANK('Monitor Data'!D19)),"",IF(AND('Smoke Data'!J21="YES",'Outlier Flags'!B19="YES"),"FILTERED OUT",'Monitor Data'!B19))</f>
        <v/>
      </c>
      <c r="C19" s="35" t="str">
        <f>IF(OR('Monitor Data'!G19="",ISBLANK('Monitor Data'!G19)),"",IF(AND('Smoke Data'!K21="YES",'Outlier Flags'!C19="YES"),"FILTERED OUT",'Monitor Data'!G19))</f>
        <v/>
      </c>
      <c r="D19" s="35" t="str">
        <f>IF(OR('Monitor Data'!J19="",ISBLANK('Monitor Data'!J19)),"",IF(AND('Smoke Data'!L21="YES",'Outlier Flags'!D19="YES"),"FILTERED OUT",'Monitor Data'!J19))</f>
        <v/>
      </c>
      <c r="E19" s="35" t="str">
        <f>IF(OR('Monitor Data'!K19="",ISBLANK('Monitor Data'!K19)),"",IF(AND('Smoke Data'!M21="YES",'Outlier Flags'!E19="YES"),"FILTERED OUT",'Monitor Data'!K19))</f>
        <v/>
      </c>
    </row>
    <row r="20" spans="1:5" x14ac:dyDescent="0.25">
      <c r="A20" s="34">
        <v>44215</v>
      </c>
      <c r="B20" s="35">
        <f>IF(OR('Monitor Data'!D20="",ISBLANK('Monitor Data'!D20)),"",IF(AND('Smoke Data'!J22="YES",'Outlier Flags'!B20="YES"),"FILTERED OUT",'Monitor Data'!B20))</f>
        <v>11.6</v>
      </c>
      <c r="C20" s="35">
        <f>IF(OR('Monitor Data'!G20="",ISBLANK('Monitor Data'!G20)),"",IF(AND('Smoke Data'!K22="YES",'Outlier Flags'!C20="YES"),"FILTERED OUT",'Monitor Data'!G20))</f>
        <v>11.8</v>
      </c>
      <c r="D20" s="35">
        <f>IF(OR('Monitor Data'!J20="",ISBLANK('Monitor Data'!J20)),"",IF(AND('Smoke Data'!L22="YES",'Outlier Flags'!D20="YES"),"FILTERED OUT",'Monitor Data'!J20))</f>
        <v>15.3</v>
      </c>
      <c r="E20" s="35">
        <f>IF(OR('Monitor Data'!K20="",ISBLANK('Monitor Data'!K20)),"",IF(AND('Smoke Data'!M22="YES",'Outlier Flags'!E20="YES"),"FILTERED OUT",'Monitor Data'!K20))</f>
        <v>10.9</v>
      </c>
    </row>
    <row r="21" spans="1:5" x14ac:dyDescent="0.25">
      <c r="A21" s="34">
        <v>44216</v>
      </c>
      <c r="B21" s="35" t="str">
        <f>IF(OR('Monitor Data'!D21="",ISBLANK('Monitor Data'!D21)),"",IF(AND('Smoke Data'!J23="YES",'Outlier Flags'!B21="YES"),"FILTERED OUT",'Monitor Data'!B21))</f>
        <v/>
      </c>
      <c r="C21" s="35" t="str">
        <f>IF(OR('Monitor Data'!G21="",ISBLANK('Monitor Data'!G21)),"",IF(AND('Smoke Data'!K23="YES",'Outlier Flags'!C21="YES"),"FILTERED OUT",'Monitor Data'!G21))</f>
        <v/>
      </c>
      <c r="D21" s="35" t="str">
        <f>IF(OR('Monitor Data'!J21="",ISBLANK('Monitor Data'!J21)),"",IF(AND('Smoke Data'!L23="YES",'Outlier Flags'!D21="YES"),"FILTERED OUT",'Monitor Data'!J21))</f>
        <v/>
      </c>
      <c r="E21" s="35" t="str">
        <f>IF(OR('Monitor Data'!K21="",ISBLANK('Monitor Data'!K21)),"",IF(AND('Smoke Data'!M23="YES",'Outlier Flags'!E21="YES"),"FILTERED OUT",'Monitor Data'!K21))</f>
        <v/>
      </c>
    </row>
    <row r="22" spans="1:5" x14ac:dyDescent="0.25">
      <c r="A22" s="34">
        <v>44217</v>
      </c>
      <c r="B22" s="35" t="str">
        <f>IF(OR('Monitor Data'!D22="",ISBLANK('Monitor Data'!D22)),"",IF(AND('Smoke Data'!J24="YES",'Outlier Flags'!B22="YES"),"FILTERED OUT",'Monitor Data'!B22))</f>
        <v/>
      </c>
      <c r="C22" s="35" t="str">
        <f>IF(OR('Monitor Data'!G22="",ISBLANK('Monitor Data'!G22)),"",IF(AND('Smoke Data'!K24="YES",'Outlier Flags'!C22="YES"),"FILTERED OUT",'Monitor Data'!G22))</f>
        <v/>
      </c>
      <c r="D22" s="35" t="str">
        <f>IF(OR('Monitor Data'!J22="",ISBLANK('Monitor Data'!J22)),"",IF(AND('Smoke Data'!L24="YES",'Outlier Flags'!D22="YES"),"FILTERED OUT",'Monitor Data'!J22))</f>
        <v/>
      </c>
      <c r="E22" s="35" t="str">
        <f>IF(OR('Monitor Data'!K22="",ISBLANK('Monitor Data'!K22)),"",IF(AND('Smoke Data'!M24="YES",'Outlier Flags'!E22="YES"),"FILTERED OUT",'Monitor Data'!K22))</f>
        <v/>
      </c>
    </row>
    <row r="23" spans="1:5" x14ac:dyDescent="0.25">
      <c r="A23" s="34">
        <v>44218</v>
      </c>
      <c r="B23" s="35">
        <f>IF(OR('Monitor Data'!D23="",ISBLANK('Monitor Data'!D23)),"",IF(AND('Smoke Data'!J25="YES",'Outlier Flags'!B23="YES"),"FILTERED OUT",'Monitor Data'!B23))</f>
        <v>15.3</v>
      </c>
      <c r="C23" s="35">
        <f>IF(OR('Monitor Data'!G23="",ISBLANK('Monitor Data'!G23)),"",IF(AND('Smoke Data'!K25="YES",'Outlier Flags'!C23="YES"),"FILTERED OUT",'Monitor Data'!G23))</f>
        <v>10.149999999999999</v>
      </c>
      <c r="D23" s="35">
        <f>IF(OR('Monitor Data'!J23="",ISBLANK('Monitor Data'!J23)),"",IF(AND('Smoke Data'!L25="YES",'Outlier Flags'!D23="YES"),"FILTERED OUT",'Monitor Data'!J23))</f>
        <v>9.6999999999999993</v>
      </c>
      <c r="E23" s="35">
        <f>IF(OR('Monitor Data'!K23="",ISBLANK('Monitor Data'!K23)),"",IF(AND('Smoke Data'!M25="YES",'Outlier Flags'!E23="YES"),"FILTERED OUT",'Monitor Data'!K23))</f>
        <v>7.7</v>
      </c>
    </row>
    <row r="24" spans="1:5" x14ac:dyDescent="0.25">
      <c r="A24" s="34">
        <v>44219</v>
      </c>
      <c r="B24" s="35" t="str">
        <f>IF(OR('Monitor Data'!D24="",ISBLANK('Monitor Data'!D24)),"",IF(AND('Smoke Data'!J26="YES",'Outlier Flags'!B24="YES"),"FILTERED OUT",'Monitor Data'!B24))</f>
        <v/>
      </c>
      <c r="C24" s="35" t="str">
        <f>IF(OR('Monitor Data'!G24="",ISBLANK('Monitor Data'!G24)),"",IF(AND('Smoke Data'!K26="YES",'Outlier Flags'!C24="YES"),"FILTERED OUT",'Monitor Data'!G24))</f>
        <v/>
      </c>
      <c r="D24" s="35" t="str">
        <f>IF(OR('Monitor Data'!J24="",ISBLANK('Monitor Data'!J24)),"",IF(AND('Smoke Data'!L26="YES",'Outlier Flags'!D24="YES"),"FILTERED OUT",'Monitor Data'!J24))</f>
        <v/>
      </c>
      <c r="E24" s="35" t="str">
        <f>IF(OR('Monitor Data'!K24="",ISBLANK('Monitor Data'!K24)),"",IF(AND('Smoke Data'!M26="YES",'Outlier Flags'!E24="YES"),"FILTERED OUT",'Monitor Data'!K24))</f>
        <v/>
      </c>
    </row>
    <row r="25" spans="1:5" x14ac:dyDescent="0.25">
      <c r="A25" s="34">
        <v>44220</v>
      </c>
      <c r="B25" s="35" t="str">
        <f>IF(OR('Monitor Data'!D25="",ISBLANK('Monitor Data'!D25)),"",IF(AND('Smoke Data'!J27="YES",'Outlier Flags'!B25="YES"),"FILTERED OUT",'Monitor Data'!B25))</f>
        <v/>
      </c>
      <c r="C25" s="35" t="str">
        <f>IF(OR('Monitor Data'!G25="",ISBLANK('Monitor Data'!G25)),"",IF(AND('Smoke Data'!K27="YES",'Outlier Flags'!C25="YES"),"FILTERED OUT",'Monitor Data'!G25))</f>
        <v/>
      </c>
      <c r="D25" s="35" t="str">
        <f>IF(OR('Monitor Data'!J25="",ISBLANK('Monitor Data'!J25)),"",IF(AND('Smoke Data'!L27="YES",'Outlier Flags'!D25="YES"),"FILTERED OUT",'Monitor Data'!J25))</f>
        <v/>
      </c>
      <c r="E25" s="35" t="str">
        <f>IF(OR('Monitor Data'!K25="",ISBLANK('Monitor Data'!K25)),"",IF(AND('Smoke Data'!M27="YES",'Outlier Flags'!E25="YES"),"FILTERED OUT",'Monitor Data'!K25))</f>
        <v/>
      </c>
    </row>
    <row r="26" spans="1:5" x14ac:dyDescent="0.25">
      <c r="A26" s="34">
        <v>44221</v>
      </c>
      <c r="B26" s="35">
        <f>IF(OR('Monitor Data'!D26="",ISBLANK('Monitor Data'!D26)),"",IF(AND('Smoke Data'!J28="YES",'Outlier Flags'!B26="YES"),"FILTERED OUT",'Monitor Data'!B26))</f>
        <v>15.3</v>
      </c>
      <c r="C26" s="35">
        <f>IF(OR('Monitor Data'!G26="",ISBLANK('Monitor Data'!G26)),"",IF(AND('Smoke Data'!K28="YES",'Outlier Flags'!C26="YES"),"FILTERED OUT",'Monitor Data'!G26))</f>
        <v>17.100000000000001</v>
      </c>
      <c r="D26" s="35">
        <f>IF(OR('Monitor Data'!J26="",ISBLANK('Monitor Data'!J26)),"",IF(AND('Smoke Data'!L28="YES",'Outlier Flags'!D26="YES"),"FILTERED OUT",'Monitor Data'!J26))</f>
        <v>14</v>
      </c>
      <c r="E26" s="35">
        <f>IF(OR('Monitor Data'!K26="",ISBLANK('Monitor Data'!K26)),"",IF(AND('Smoke Data'!M28="YES",'Outlier Flags'!E26="YES"),"FILTERED OUT",'Monitor Data'!K26))</f>
        <v>18.8</v>
      </c>
    </row>
    <row r="27" spans="1:5" x14ac:dyDescent="0.25">
      <c r="A27" s="34">
        <v>44222</v>
      </c>
      <c r="B27" s="35" t="str">
        <f>IF(OR('Monitor Data'!D27="",ISBLANK('Monitor Data'!D27)),"",IF(AND('Smoke Data'!J29="YES",'Outlier Flags'!B27="YES"),"FILTERED OUT",'Monitor Data'!B27))</f>
        <v/>
      </c>
      <c r="C27" s="35" t="str">
        <f>IF(OR('Monitor Data'!G27="",ISBLANK('Monitor Data'!G27)),"",IF(AND('Smoke Data'!K29="YES",'Outlier Flags'!C27="YES"),"FILTERED OUT",'Monitor Data'!G27))</f>
        <v/>
      </c>
      <c r="D27" s="35" t="str">
        <f>IF(OR('Monitor Data'!J27="",ISBLANK('Monitor Data'!J27)),"",IF(AND('Smoke Data'!L29="YES",'Outlier Flags'!D27="YES"),"FILTERED OUT",'Monitor Data'!J27))</f>
        <v/>
      </c>
      <c r="E27" s="35" t="str">
        <f>IF(OR('Monitor Data'!K27="",ISBLANK('Monitor Data'!K27)),"",IF(AND('Smoke Data'!M29="YES",'Outlier Flags'!E27="YES"),"FILTERED OUT",'Monitor Data'!K27))</f>
        <v/>
      </c>
    </row>
    <row r="28" spans="1:5" x14ac:dyDescent="0.25">
      <c r="A28" s="34">
        <v>44223</v>
      </c>
      <c r="B28" s="35" t="str">
        <f>IF(OR('Monitor Data'!D28="",ISBLANK('Monitor Data'!D28)),"",IF(AND('Smoke Data'!J30="YES",'Outlier Flags'!B28="YES"),"FILTERED OUT",'Monitor Data'!B28))</f>
        <v/>
      </c>
      <c r="C28" s="35" t="str">
        <f>IF(OR('Monitor Data'!G28="",ISBLANK('Monitor Data'!G28)),"",IF(AND('Smoke Data'!K30="YES",'Outlier Flags'!C28="YES"),"FILTERED OUT",'Monitor Data'!G28))</f>
        <v/>
      </c>
      <c r="D28" s="35" t="str">
        <f>IF(OR('Monitor Data'!J28="",ISBLANK('Monitor Data'!J28)),"",IF(AND('Smoke Data'!L30="YES",'Outlier Flags'!D28="YES"),"FILTERED OUT",'Monitor Data'!J28))</f>
        <v/>
      </c>
      <c r="E28" s="35" t="str">
        <f>IF(OR('Monitor Data'!K28="",ISBLANK('Monitor Data'!K28)),"",IF(AND('Smoke Data'!M30="YES",'Outlier Flags'!E28="YES"),"FILTERED OUT",'Monitor Data'!K28))</f>
        <v/>
      </c>
    </row>
    <row r="29" spans="1:5" x14ac:dyDescent="0.25">
      <c r="A29" s="34">
        <v>44224</v>
      </c>
      <c r="B29" s="35">
        <f>IF(OR('Monitor Data'!D29="",ISBLANK('Monitor Data'!D29)),"",IF(AND('Smoke Data'!J31="YES",'Outlier Flags'!B29="YES"),"FILTERED OUT",'Monitor Data'!B29))</f>
        <v>23.4</v>
      </c>
      <c r="C29" s="35">
        <f>IF(OR('Monitor Data'!G29="",ISBLANK('Monitor Data'!G29)),"",IF(AND('Smoke Data'!K31="YES",'Outlier Flags'!C29="YES"),"FILTERED OUT",'Monitor Data'!G29))</f>
        <v>23.4</v>
      </c>
      <c r="D29" s="35">
        <f>IF(OR('Monitor Data'!J29="",ISBLANK('Monitor Data'!J29)),"",IF(AND('Smoke Data'!L31="YES",'Outlier Flags'!D29="YES"),"FILTERED OUT",'Monitor Data'!J29))</f>
        <v>19</v>
      </c>
      <c r="E29" s="35">
        <f>IF(OR('Monitor Data'!K29="",ISBLANK('Monitor Data'!K29)),"",IF(AND('Smoke Data'!M31="YES",'Outlier Flags'!E29="YES"),"FILTERED OUT",'Monitor Data'!K29))</f>
        <v>15.3</v>
      </c>
    </row>
    <row r="30" spans="1:5" x14ac:dyDescent="0.25">
      <c r="A30" s="34">
        <v>44225</v>
      </c>
      <c r="B30" s="35" t="str">
        <f>IF(OR('Monitor Data'!D30="",ISBLANK('Monitor Data'!D30)),"",IF(AND('Smoke Data'!J32="YES",'Outlier Flags'!B30="YES"),"FILTERED OUT",'Monitor Data'!B30))</f>
        <v/>
      </c>
      <c r="C30" s="35" t="str">
        <f>IF(OR('Monitor Data'!G30="",ISBLANK('Monitor Data'!G30)),"",IF(AND('Smoke Data'!K32="YES",'Outlier Flags'!C30="YES"),"FILTERED OUT",'Monitor Data'!G30))</f>
        <v/>
      </c>
      <c r="D30" s="35" t="str">
        <f>IF(OR('Monitor Data'!J30="",ISBLANK('Monitor Data'!J30)),"",IF(AND('Smoke Data'!L32="YES",'Outlier Flags'!D30="YES"),"FILTERED OUT",'Monitor Data'!J30))</f>
        <v/>
      </c>
      <c r="E30" s="35" t="str">
        <f>IF(OR('Monitor Data'!K30="",ISBLANK('Monitor Data'!K30)),"",IF(AND('Smoke Data'!M32="YES",'Outlier Flags'!E30="YES"),"FILTERED OUT",'Monitor Data'!K30))</f>
        <v/>
      </c>
    </row>
    <row r="31" spans="1:5" x14ac:dyDescent="0.25">
      <c r="A31" s="34">
        <v>44226</v>
      </c>
      <c r="B31" s="35" t="str">
        <f>IF(OR('Monitor Data'!D31="",ISBLANK('Monitor Data'!D31)),"",IF(AND('Smoke Data'!J33="YES",'Outlier Flags'!B31="YES"),"FILTERED OUT",'Monitor Data'!B31))</f>
        <v/>
      </c>
      <c r="C31" s="35" t="str">
        <f>IF(OR('Monitor Data'!G31="",ISBLANK('Monitor Data'!G31)),"",IF(AND('Smoke Data'!K33="YES",'Outlier Flags'!C31="YES"),"FILTERED OUT",'Monitor Data'!G31))</f>
        <v/>
      </c>
      <c r="D31" s="35" t="str">
        <f>IF(OR('Monitor Data'!J31="",ISBLANK('Monitor Data'!J31)),"",IF(AND('Smoke Data'!L33="YES",'Outlier Flags'!D31="YES"),"FILTERED OUT",'Monitor Data'!J31))</f>
        <v/>
      </c>
      <c r="E31" s="35" t="str">
        <f>IF(OR('Monitor Data'!K31="",ISBLANK('Monitor Data'!K31)),"",IF(AND('Smoke Data'!M33="YES",'Outlier Flags'!E31="YES"),"FILTERED OUT",'Monitor Data'!K31))</f>
        <v/>
      </c>
    </row>
    <row r="32" spans="1:5" x14ac:dyDescent="0.25">
      <c r="A32" s="34">
        <v>44227</v>
      </c>
      <c r="B32" s="35">
        <f>IF(OR('Monitor Data'!D32="",ISBLANK('Monitor Data'!D32)),"",IF(AND('Smoke Data'!J34="YES",'Outlier Flags'!B32="YES"),"FILTERED OUT",'Monitor Data'!B32))</f>
        <v>7.3</v>
      </c>
      <c r="C32" s="35">
        <f>IF(OR('Monitor Data'!G32="",ISBLANK('Monitor Data'!G32)),"",IF(AND('Smoke Data'!K34="YES",'Outlier Flags'!C32="YES"),"FILTERED OUT",'Monitor Data'!G32))</f>
        <v>13.5</v>
      </c>
      <c r="D32" s="35">
        <f>IF(OR('Monitor Data'!J32="",ISBLANK('Monitor Data'!J32)),"",IF(AND('Smoke Data'!L34="YES",'Outlier Flags'!D32="YES"),"FILTERED OUT",'Monitor Data'!J32))</f>
        <v>8.4</v>
      </c>
      <c r="E32" s="35">
        <f>IF(OR('Monitor Data'!K32="",ISBLANK('Monitor Data'!K32)),"",IF(AND('Smoke Data'!M34="YES",'Outlier Flags'!E32="YES"),"FILTERED OUT",'Monitor Data'!K32))</f>
        <v>8</v>
      </c>
    </row>
    <row r="33" spans="1:5" x14ac:dyDescent="0.25">
      <c r="A33" s="34">
        <v>44228</v>
      </c>
      <c r="B33" s="35" t="str">
        <f>IF(OR('Monitor Data'!D33="",ISBLANK('Monitor Data'!D33)),"",IF(AND('Smoke Data'!J35="YES",'Outlier Flags'!B33="YES"),"FILTERED OUT",'Monitor Data'!B33))</f>
        <v/>
      </c>
      <c r="C33" s="35" t="str">
        <f>IF(OR('Monitor Data'!G33="",ISBLANK('Monitor Data'!G33)),"",IF(AND('Smoke Data'!K35="YES",'Outlier Flags'!C33="YES"),"FILTERED OUT",'Monitor Data'!G33))</f>
        <v/>
      </c>
      <c r="D33" s="35" t="str">
        <f>IF(OR('Monitor Data'!J33="",ISBLANK('Monitor Data'!J33)),"",IF(AND('Smoke Data'!L35="YES",'Outlier Flags'!D33="YES"),"FILTERED OUT",'Monitor Data'!J33))</f>
        <v/>
      </c>
      <c r="E33" s="35" t="str">
        <f>IF(OR('Monitor Data'!K33="",ISBLANK('Monitor Data'!K33)),"",IF(AND('Smoke Data'!M35="YES",'Outlier Flags'!E33="YES"),"FILTERED OUT",'Monitor Data'!K33))</f>
        <v/>
      </c>
    </row>
    <row r="34" spans="1:5" x14ac:dyDescent="0.25">
      <c r="A34" s="34">
        <v>44229</v>
      </c>
      <c r="B34" s="35" t="str">
        <f>IF(OR('Monitor Data'!D34="",ISBLANK('Monitor Data'!D34)),"",IF(AND('Smoke Data'!J36="YES",'Outlier Flags'!B34="YES"),"FILTERED OUT",'Monitor Data'!B34))</f>
        <v/>
      </c>
      <c r="C34" s="35" t="str">
        <f>IF(OR('Monitor Data'!G34="",ISBLANK('Monitor Data'!G34)),"",IF(AND('Smoke Data'!K36="YES",'Outlier Flags'!C34="YES"),"FILTERED OUT",'Monitor Data'!G34))</f>
        <v/>
      </c>
      <c r="D34" s="35" t="str">
        <f>IF(OR('Monitor Data'!J34="",ISBLANK('Monitor Data'!J34)),"",IF(AND('Smoke Data'!L36="YES",'Outlier Flags'!D34="YES"),"FILTERED OUT",'Monitor Data'!J34))</f>
        <v/>
      </c>
      <c r="E34" s="35" t="str">
        <f>IF(OR('Monitor Data'!K34="",ISBLANK('Monitor Data'!K34)),"",IF(AND('Smoke Data'!M36="YES",'Outlier Flags'!E34="YES"),"FILTERED OUT",'Monitor Data'!K34))</f>
        <v/>
      </c>
    </row>
    <row r="35" spans="1:5" x14ac:dyDescent="0.25">
      <c r="A35" s="34">
        <v>44230</v>
      </c>
      <c r="B35" s="35">
        <f>IF(OR('Monitor Data'!D35="",ISBLANK('Monitor Data'!D35)),"",IF(AND('Smoke Data'!J37="YES",'Outlier Flags'!B35="YES"),"FILTERED OUT",'Monitor Data'!B35))</f>
        <v>19</v>
      </c>
      <c r="C35" s="35">
        <f>IF(OR('Monitor Data'!G35="",ISBLANK('Monitor Data'!G35)),"",IF(AND('Smoke Data'!K37="YES",'Outlier Flags'!C35="YES"),"FILTERED OUT",'Monitor Data'!G35))</f>
        <v>18.399999999999999</v>
      </c>
      <c r="D35" s="35">
        <f>IF(OR('Monitor Data'!J35="",ISBLANK('Monitor Data'!J35)),"",IF(AND('Smoke Data'!L37="YES",'Outlier Flags'!D35="YES"),"FILTERED OUT",'Monitor Data'!J35))</f>
        <v>18.55</v>
      </c>
      <c r="E35" s="35">
        <f>IF(OR('Monitor Data'!K35="",ISBLANK('Monitor Data'!K35)),"",IF(AND('Smoke Data'!M37="YES",'Outlier Flags'!E35="YES"),"FILTERED OUT",'Monitor Data'!K35))</f>
        <v>14.9</v>
      </c>
    </row>
    <row r="36" spans="1:5" x14ac:dyDescent="0.25">
      <c r="A36" s="34">
        <v>44231</v>
      </c>
      <c r="B36" s="35" t="str">
        <f>IF(OR('Monitor Data'!D36="",ISBLANK('Monitor Data'!D36)),"",IF(AND('Smoke Data'!J38="YES",'Outlier Flags'!B36="YES"),"FILTERED OUT",'Monitor Data'!B36))</f>
        <v/>
      </c>
      <c r="C36" s="35">
        <f>IF(OR('Monitor Data'!G36="",ISBLANK('Monitor Data'!G36)),"",IF(AND('Smoke Data'!K38="YES",'Outlier Flags'!C36="YES"),"FILTERED OUT",'Monitor Data'!G36))</f>
        <v>10.1</v>
      </c>
      <c r="D36" s="35" t="str">
        <f>IF(OR('Monitor Data'!J36="",ISBLANK('Monitor Data'!J36)),"",IF(AND('Smoke Data'!L38="YES",'Outlier Flags'!D36="YES"),"FILTERED OUT",'Monitor Data'!J36))</f>
        <v/>
      </c>
      <c r="E36" s="35" t="str">
        <f>IF(OR('Monitor Data'!K36="",ISBLANK('Monitor Data'!K36)),"",IF(AND('Smoke Data'!M38="YES",'Outlier Flags'!E36="YES"),"FILTERED OUT",'Monitor Data'!K36))</f>
        <v/>
      </c>
    </row>
    <row r="37" spans="1:5" x14ac:dyDescent="0.25">
      <c r="A37" s="34">
        <v>44232</v>
      </c>
      <c r="B37" s="35" t="str">
        <f>IF(OR('Monitor Data'!D37="",ISBLANK('Monitor Data'!D37)),"",IF(AND('Smoke Data'!J39="YES",'Outlier Flags'!B37="YES"),"FILTERED OUT",'Monitor Data'!B37))</f>
        <v/>
      </c>
      <c r="C37" s="35" t="str">
        <f>IF(OR('Monitor Data'!G37="",ISBLANK('Monitor Data'!G37)),"",IF(AND('Smoke Data'!K39="YES",'Outlier Flags'!C37="YES"),"FILTERED OUT",'Monitor Data'!G37))</f>
        <v/>
      </c>
      <c r="D37" s="35" t="str">
        <f>IF(OR('Monitor Data'!J37="",ISBLANK('Monitor Data'!J37)),"",IF(AND('Smoke Data'!L39="YES",'Outlier Flags'!D37="YES"),"FILTERED OUT",'Monitor Data'!J37))</f>
        <v/>
      </c>
      <c r="E37" s="35" t="str">
        <f>IF(OR('Monitor Data'!K37="",ISBLANK('Monitor Data'!K37)),"",IF(AND('Smoke Data'!M39="YES",'Outlier Flags'!E37="YES"),"FILTERED OUT",'Monitor Data'!K37))</f>
        <v/>
      </c>
    </row>
    <row r="38" spans="1:5" x14ac:dyDescent="0.25">
      <c r="A38" s="34">
        <v>44233</v>
      </c>
      <c r="B38" s="35">
        <f>IF(OR('Monitor Data'!D38="",ISBLANK('Monitor Data'!D38)),"",IF(AND('Smoke Data'!J40="YES",'Outlier Flags'!B38="YES"),"FILTERED OUT",'Monitor Data'!B38))</f>
        <v>6.4</v>
      </c>
      <c r="C38" s="35">
        <f>IF(OR('Monitor Data'!G38="",ISBLANK('Monitor Data'!G38)),"",IF(AND('Smoke Data'!K40="YES",'Outlier Flags'!C38="YES"),"FILTERED OUT",'Monitor Data'!G38))</f>
        <v>10</v>
      </c>
      <c r="D38" s="35">
        <f>IF(OR('Monitor Data'!J38="",ISBLANK('Monitor Data'!J38)),"",IF(AND('Smoke Data'!L40="YES",'Outlier Flags'!D38="YES"),"FILTERED OUT",'Monitor Data'!J38))</f>
        <v>7.5</v>
      </c>
      <c r="E38" s="35">
        <f>IF(OR('Monitor Data'!K38="",ISBLANK('Monitor Data'!K38)),"",IF(AND('Smoke Data'!M40="YES",'Outlier Flags'!E38="YES"),"FILTERED OUT",'Monitor Data'!K38))</f>
        <v>6.4</v>
      </c>
    </row>
    <row r="39" spans="1:5" x14ac:dyDescent="0.25">
      <c r="A39" s="34">
        <v>44234</v>
      </c>
      <c r="B39" s="35" t="str">
        <f>IF(OR('Monitor Data'!D39="",ISBLANK('Monitor Data'!D39)),"",IF(AND('Smoke Data'!J41="YES",'Outlier Flags'!B39="YES"),"FILTERED OUT",'Monitor Data'!B39))</f>
        <v/>
      </c>
      <c r="C39" s="35" t="str">
        <f>IF(OR('Monitor Data'!G39="",ISBLANK('Monitor Data'!G39)),"",IF(AND('Smoke Data'!K41="YES",'Outlier Flags'!C39="YES"),"FILTERED OUT",'Monitor Data'!G39))</f>
        <v/>
      </c>
      <c r="D39" s="35" t="str">
        <f>IF(OR('Monitor Data'!J39="",ISBLANK('Monitor Data'!J39)),"",IF(AND('Smoke Data'!L41="YES",'Outlier Flags'!D39="YES"),"FILTERED OUT",'Monitor Data'!J39))</f>
        <v/>
      </c>
      <c r="E39" s="35" t="str">
        <f>IF(OR('Monitor Data'!K39="",ISBLANK('Monitor Data'!K39)),"",IF(AND('Smoke Data'!M41="YES",'Outlier Flags'!E39="YES"),"FILTERED OUT",'Monitor Data'!K39))</f>
        <v/>
      </c>
    </row>
    <row r="40" spans="1:5" x14ac:dyDescent="0.25">
      <c r="A40" s="34">
        <v>44235</v>
      </c>
      <c r="B40" s="35" t="str">
        <f>IF(OR('Monitor Data'!D40="",ISBLANK('Monitor Data'!D40)),"",IF(AND('Smoke Data'!J42="YES",'Outlier Flags'!B40="YES"),"FILTERED OUT",'Monitor Data'!B40))</f>
        <v/>
      </c>
      <c r="C40" s="35" t="str">
        <f>IF(OR('Monitor Data'!G40="",ISBLANK('Monitor Data'!G40)),"",IF(AND('Smoke Data'!K42="YES",'Outlier Flags'!C40="YES"),"FILTERED OUT",'Monitor Data'!G40))</f>
        <v/>
      </c>
      <c r="D40" s="35" t="str">
        <f>IF(OR('Monitor Data'!J40="",ISBLANK('Monitor Data'!J40)),"",IF(AND('Smoke Data'!L42="YES",'Outlier Flags'!D40="YES"),"FILTERED OUT",'Monitor Data'!J40))</f>
        <v/>
      </c>
      <c r="E40" s="35" t="str">
        <f>IF(OR('Monitor Data'!K40="",ISBLANK('Monitor Data'!K40)),"",IF(AND('Smoke Data'!M42="YES",'Outlier Flags'!E40="YES"),"FILTERED OUT",'Monitor Data'!K40))</f>
        <v/>
      </c>
    </row>
    <row r="41" spans="1:5" x14ac:dyDescent="0.25">
      <c r="A41" s="34">
        <v>44236</v>
      </c>
      <c r="B41" s="35">
        <f>IF(OR('Monitor Data'!D41="",ISBLANK('Monitor Data'!D41)),"",IF(AND('Smoke Data'!J43="YES",'Outlier Flags'!B41="YES"),"FILTERED OUT",'Monitor Data'!B41))</f>
        <v>15.7</v>
      </c>
      <c r="C41" s="35">
        <f>IF(OR('Monitor Data'!G41="",ISBLANK('Monitor Data'!G41)),"",IF(AND('Smoke Data'!K43="YES",'Outlier Flags'!C41="YES"),"FILTERED OUT",'Monitor Data'!G41))</f>
        <v>13.4</v>
      </c>
      <c r="D41" s="35">
        <f>IF(OR('Monitor Data'!J41="",ISBLANK('Monitor Data'!J41)),"",IF(AND('Smoke Data'!L43="YES",'Outlier Flags'!D41="YES"),"FILTERED OUT",'Monitor Data'!J41))</f>
        <v>15.7</v>
      </c>
      <c r="E41" s="35">
        <f>IF(OR('Monitor Data'!K41="",ISBLANK('Monitor Data'!K41)),"",IF(AND('Smoke Data'!M43="YES",'Outlier Flags'!E41="YES"),"FILTERED OUT",'Monitor Data'!K41))</f>
        <v>10.6</v>
      </c>
    </row>
    <row r="42" spans="1:5" x14ac:dyDescent="0.25">
      <c r="A42" s="34">
        <v>44237</v>
      </c>
      <c r="B42" s="35" t="str">
        <f>IF(OR('Monitor Data'!D42="",ISBLANK('Monitor Data'!D42)),"",IF(AND('Smoke Data'!J44="YES",'Outlier Flags'!B42="YES"),"FILTERED OUT",'Monitor Data'!B42))</f>
        <v/>
      </c>
      <c r="C42" s="35" t="str">
        <f>IF(OR('Monitor Data'!G42="",ISBLANK('Monitor Data'!G42)),"",IF(AND('Smoke Data'!K44="YES",'Outlier Flags'!C42="YES"),"FILTERED OUT",'Monitor Data'!G42))</f>
        <v/>
      </c>
      <c r="D42" s="35" t="str">
        <f>IF(OR('Monitor Data'!J42="",ISBLANK('Monitor Data'!J42)),"",IF(AND('Smoke Data'!L44="YES",'Outlier Flags'!D42="YES"),"FILTERED OUT",'Monitor Data'!J42))</f>
        <v/>
      </c>
      <c r="E42" s="35" t="str">
        <f>IF(OR('Monitor Data'!K42="",ISBLANK('Monitor Data'!K42)),"",IF(AND('Smoke Data'!M44="YES",'Outlier Flags'!E42="YES"),"FILTERED OUT",'Monitor Data'!K42))</f>
        <v/>
      </c>
    </row>
    <row r="43" spans="1:5" x14ac:dyDescent="0.25">
      <c r="A43" s="34">
        <v>44238</v>
      </c>
      <c r="B43" s="35" t="str">
        <f>IF(OR('Monitor Data'!D43="",ISBLANK('Monitor Data'!D43)),"",IF(AND('Smoke Data'!J45="YES",'Outlier Flags'!B43="YES"),"FILTERED OUT",'Monitor Data'!B43))</f>
        <v/>
      </c>
      <c r="C43" s="35" t="str">
        <f>IF(OR('Monitor Data'!G43="",ISBLANK('Monitor Data'!G43)),"",IF(AND('Smoke Data'!K45="YES",'Outlier Flags'!C43="YES"),"FILTERED OUT",'Monitor Data'!G43))</f>
        <v/>
      </c>
      <c r="D43" s="35" t="str">
        <f>IF(OR('Monitor Data'!J43="",ISBLANK('Monitor Data'!J43)),"",IF(AND('Smoke Data'!L45="YES",'Outlier Flags'!D43="YES"),"FILTERED OUT",'Monitor Data'!J43))</f>
        <v/>
      </c>
      <c r="E43" s="35" t="str">
        <f>IF(OR('Monitor Data'!K43="",ISBLANK('Monitor Data'!K43)),"",IF(AND('Smoke Data'!M45="YES",'Outlier Flags'!E43="YES"),"FILTERED OUT",'Monitor Data'!K43))</f>
        <v/>
      </c>
    </row>
    <row r="44" spans="1:5" x14ac:dyDescent="0.25">
      <c r="A44" s="34">
        <v>44239</v>
      </c>
      <c r="B44" s="35">
        <f>IF(OR('Monitor Data'!D44="",ISBLANK('Monitor Data'!D44)),"",IF(AND('Smoke Data'!J46="YES",'Outlier Flags'!B44="YES"),"FILTERED OUT",'Monitor Data'!B44))</f>
        <v>11.4</v>
      </c>
      <c r="C44" s="35">
        <f>IF(OR('Monitor Data'!G44="",ISBLANK('Monitor Data'!G44)),"",IF(AND('Smoke Data'!K46="YES",'Outlier Flags'!C44="YES"),"FILTERED OUT",'Monitor Data'!G44))</f>
        <v>12.6</v>
      </c>
      <c r="D44" s="35">
        <f>IF(OR('Monitor Data'!J44="",ISBLANK('Monitor Data'!J44)),"",IF(AND('Smoke Data'!L46="YES",'Outlier Flags'!D44="YES"),"FILTERED OUT",'Monitor Data'!J44))</f>
        <v>11.1</v>
      </c>
      <c r="E44" s="35">
        <f>IF(OR('Monitor Data'!K44="",ISBLANK('Monitor Data'!K44)),"",IF(AND('Smoke Data'!M46="YES",'Outlier Flags'!E44="YES"),"FILTERED OUT",'Monitor Data'!K44))</f>
        <v>11.2</v>
      </c>
    </row>
    <row r="45" spans="1:5" x14ac:dyDescent="0.25">
      <c r="A45" s="34">
        <v>44240</v>
      </c>
      <c r="B45" s="35" t="str">
        <f>IF(OR('Monitor Data'!D45="",ISBLANK('Monitor Data'!D45)),"",IF(AND('Smoke Data'!J47="YES",'Outlier Flags'!B45="YES"),"FILTERED OUT",'Monitor Data'!B45))</f>
        <v/>
      </c>
      <c r="C45" s="35" t="str">
        <f>IF(OR('Monitor Data'!G45="",ISBLANK('Monitor Data'!G45)),"",IF(AND('Smoke Data'!K47="YES",'Outlier Flags'!C45="YES"),"FILTERED OUT",'Monitor Data'!G45))</f>
        <v/>
      </c>
      <c r="D45" s="35" t="str">
        <f>IF(OR('Monitor Data'!J45="",ISBLANK('Monitor Data'!J45)),"",IF(AND('Smoke Data'!L47="YES",'Outlier Flags'!D45="YES"),"FILTERED OUT",'Monitor Data'!J45))</f>
        <v/>
      </c>
      <c r="E45" s="35" t="str">
        <f>IF(OR('Monitor Data'!K45="",ISBLANK('Monitor Data'!K45)),"",IF(AND('Smoke Data'!M47="YES",'Outlier Flags'!E45="YES"),"FILTERED OUT",'Monitor Data'!K45))</f>
        <v/>
      </c>
    </row>
    <row r="46" spans="1:5" x14ac:dyDescent="0.25">
      <c r="A46" s="34">
        <v>44241</v>
      </c>
      <c r="B46" s="35" t="str">
        <f>IF(OR('Monitor Data'!D46="",ISBLANK('Monitor Data'!D46)),"",IF(AND('Smoke Data'!J48="YES",'Outlier Flags'!B46="YES"),"FILTERED OUT",'Monitor Data'!B46))</f>
        <v/>
      </c>
      <c r="C46" s="35" t="str">
        <f>IF(OR('Monitor Data'!G46="",ISBLANK('Monitor Data'!G46)),"",IF(AND('Smoke Data'!K48="YES",'Outlier Flags'!C46="YES"),"FILTERED OUT",'Monitor Data'!G46))</f>
        <v/>
      </c>
      <c r="D46" s="35" t="str">
        <f>IF(OR('Monitor Data'!J46="",ISBLANK('Monitor Data'!J46)),"",IF(AND('Smoke Data'!L48="YES",'Outlier Flags'!D46="YES"),"FILTERED OUT",'Monitor Data'!J46))</f>
        <v/>
      </c>
      <c r="E46" s="35" t="str">
        <f>IF(OR('Monitor Data'!K46="",ISBLANK('Monitor Data'!K46)),"",IF(AND('Smoke Data'!M48="YES",'Outlier Flags'!E46="YES"),"FILTERED OUT",'Monitor Data'!K46))</f>
        <v/>
      </c>
    </row>
    <row r="47" spans="1:5" x14ac:dyDescent="0.25">
      <c r="A47" s="34">
        <v>44242</v>
      </c>
      <c r="B47" s="35">
        <f>IF(OR('Monitor Data'!D47="",ISBLANK('Monitor Data'!D47)),"",IF(AND('Smoke Data'!J49="YES",'Outlier Flags'!B47="YES"),"FILTERED OUT",'Monitor Data'!B47))</f>
        <v>8.6</v>
      </c>
      <c r="C47" s="35">
        <f>IF(OR('Monitor Data'!G47="",ISBLANK('Monitor Data'!G47)),"",IF(AND('Smoke Data'!K49="YES",'Outlier Flags'!C47="YES"),"FILTERED OUT",'Monitor Data'!G47))</f>
        <v>15.600000000000001</v>
      </c>
      <c r="D47" s="35">
        <f>IF(OR('Monitor Data'!J47="",ISBLANK('Monitor Data'!J47)),"",IF(AND('Smoke Data'!L49="YES",'Outlier Flags'!D47="YES"),"FILTERED OUT",'Monitor Data'!J47))</f>
        <v>7.7</v>
      </c>
      <c r="E47" s="35">
        <f>IF(OR('Monitor Data'!K47="",ISBLANK('Monitor Data'!K47)),"",IF(AND('Smoke Data'!M49="YES",'Outlier Flags'!E47="YES"),"FILTERED OUT",'Monitor Data'!K47))</f>
        <v>8.1</v>
      </c>
    </row>
    <row r="48" spans="1:5" x14ac:dyDescent="0.25">
      <c r="A48" s="34">
        <v>44243</v>
      </c>
      <c r="B48" s="35" t="str">
        <f>IF(OR('Monitor Data'!D48="",ISBLANK('Monitor Data'!D48)),"",IF(AND('Smoke Data'!J50="YES",'Outlier Flags'!B48="YES"),"FILTERED OUT",'Monitor Data'!B48))</f>
        <v/>
      </c>
      <c r="C48" s="35" t="str">
        <f>IF(OR('Monitor Data'!G48="",ISBLANK('Monitor Data'!G48)),"",IF(AND('Smoke Data'!K50="YES",'Outlier Flags'!C48="YES"),"FILTERED OUT",'Monitor Data'!G48))</f>
        <v/>
      </c>
      <c r="D48" s="35" t="str">
        <f>IF(OR('Monitor Data'!J48="",ISBLANK('Monitor Data'!J48)),"",IF(AND('Smoke Data'!L50="YES",'Outlier Flags'!D48="YES"),"FILTERED OUT",'Monitor Data'!J48))</f>
        <v/>
      </c>
      <c r="E48" s="35" t="str">
        <f>IF(OR('Monitor Data'!K48="",ISBLANK('Monitor Data'!K48)),"",IF(AND('Smoke Data'!M50="YES",'Outlier Flags'!E48="YES"),"FILTERED OUT",'Monitor Data'!K48))</f>
        <v/>
      </c>
    </row>
    <row r="49" spans="1:5" x14ac:dyDescent="0.25">
      <c r="A49" s="34">
        <v>44244</v>
      </c>
      <c r="B49" s="35" t="str">
        <f>IF(OR('Monitor Data'!D49="",ISBLANK('Monitor Data'!D49)),"",IF(AND('Smoke Data'!J51="YES",'Outlier Flags'!B49="YES"),"FILTERED OUT",'Monitor Data'!B49))</f>
        <v/>
      </c>
      <c r="C49" s="35" t="str">
        <f>IF(OR('Monitor Data'!G49="",ISBLANK('Monitor Data'!G49)),"",IF(AND('Smoke Data'!K51="YES",'Outlier Flags'!C49="YES"),"FILTERED OUT",'Monitor Data'!G49))</f>
        <v/>
      </c>
      <c r="D49" s="35" t="str">
        <f>IF(OR('Monitor Data'!J49="",ISBLANK('Monitor Data'!J49)),"",IF(AND('Smoke Data'!L51="YES",'Outlier Flags'!D49="YES"),"FILTERED OUT",'Monitor Data'!J49))</f>
        <v/>
      </c>
      <c r="E49" s="35" t="str">
        <f>IF(OR('Monitor Data'!K49="",ISBLANK('Monitor Data'!K49)),"",IF(AND('Smoke Data'!M51="YES",'Outlier Flags'!E49="YES"),"FILTERED OUT",'Monitor Data'!K49))</f>
        <v/>
      </c>
    </row>
    <row r="50" spans="1:5" x14ac:dyDescent="0.25">
      <c r="A50" s="34">
        <v>44245</v>
      </c>
      <c r="B50" s="35">
        <f>IF(OR('Monitor Data'!D50="",ISBLANK('Monitor Data'!D50)),"",IF(AND('Smoke Data'!J52="YES",'Outlier Flags'!B50="YES"),"FILTERED OUT",'Monitor Data'!B50))</f>
        <v>29.9</v>
      </c>
      <c r="C50" s="35">
        <f>IF(OR('Monitor Data'!G50="",ISBLANK('Monitor Data'!G50)),"",IF(AND('Smoke Data'!K52="YES",'Outlier Flags'!C50="YES"),"FILTERED OUT",'Monitor Data'!G50))</f>
        <v>27.7</v>
      </c>
      <c r="D50" s="35">
        <f>IF(OR('Monitor Data'!J50="",ISBLANK('Monitor Data'!J50)),"",IF(AND('Smoke Data'!L52="YES",'Outlier Flags'!D50="YES"),"FILTERED OUT",'Monitor Data'!J50))</f>
        <v>26.3</v>
      </c>
      <c r="E50" s="35">
        <f>IF(OR('Monitor Data'!K50="",ISBLANK('Monitor Data'!K50)),"",IF(AND('Smoke Data'!M52="YES",'Outlier Flags'!E50="YES"),"FILTERED OUT",'Monitor Data'!K50))</f>
        <v>22.8</v>
      </c>
    </row>
    <row r="51" spans="1:5" x14ac:dyDescent="0.25">
      <c r="A51" s="34">
        <v>44246</v>
      </c>
      <c r="B51" s="35" t="str">
        <f>IF(OR('Monitor Data'!D51="",ISBLANK('Monitor Data'!D51)),"",IF(AND('Smoke Data'!J53="YES",'Outlier Flags'!B51="YES"),"FILTERED OUT",'Monitor Data'!B51))</f>
        <v/>
      </c>
      <c r="C51" s="35" t="str">
        <f>IF(OR('Monitor Data'!G51="",ISBLANK('Monitor Data'!G51)),"",IF(AND('Smoke Data'!K53="YES",'Outlier Flags'!C51="YES"),"FILTERED OUT",'Monitor Data'!G51))</f>
        <v/>
      </c>
      <c r="D51" s="35" t="str">
        <f>IF(OR('Monitor Data'!J51="",ISBLANK('Monitor Data'!J51)),"",IF(AND('Smoke Data'!L53="YES",'Outlier Flags'!D51="YES"),"FILTERED OUT",'Monitor Data'!J51))</f>
        <v/>
      </c>
      <c r="E51" s="35" t="str">
        <f>IF(OR('Monitor Data'!K51="",ISBLANK('Monitor Data'!K51)),"",IF(AND('Smoke Data'!M53="YES",'Outlier Flags'!E51="YES"),"FILTERED OUT",'Monitor Data'!K51))</f>
        <v/>
      </c>
    </row>
    <row r="52" spans="1:5" x14ac:dyDescent="0.25">
      <c r="A52" s="34">
        <v>44247</v>
      </c>
      <c r="B52" s="35" t="str">
        <f>IF(OR('Monitor Data'!D52="",ISBLANK('Monitor Data'!D52)),"",IF(AND('Smoke Data'!J54="YES",'Outlier Flags'!B52="YES"),"FILTERED OUT",'Monitor Data'!B52))</f>
        <v/>
      </c>
      <c r="C52" s="35" t="str">
        <f>IF(OR('Monitor Data'!G52="",ISBLANK('Monitor Data'!G52)),"",IF(AND('Smoke Data'!K54="YES",'Outlier Flags'!C52="YES"),"FILTERED OUT",'Monitor Data'!G52))</f>
        <v/>
      </c>
      <c r="D52" s="35" t="str">
        <f>IF(OR('Monitor Data'!J52="",ISBLANK('Monitor Data'!J52)),"",IF(AND('Smoke Data'!L54="YES",'Outlier Flags'!D52="YES"),"FILTERED OUT",'Monitor Data'!J52))</f>
        <v/>
      </c>
      <c r="E52" s="35" t="str">
        <f>IF(OR('Monitor Data'!K52="",ISBLANK('Monitor Data'!K52)),"",IF(AND('Smoke Data'!M54="YES",'Outlier Flags'!E52="YES"),"FILTERED OUT",'Monitor Data'!K52))</f>
        <v/>
      </c>
    </row>
    <row r="53" spans="1:5" x14ac:dyDescent="0.25">
      <c r="A53" s="34">
        <v>44248</v>
      </c>
      <c r="B53" s="35">
        <f>IF(OR('Monitor Data'!D53="",ISBLANK('Monitor Data'!D53)),"",IF(AND('Smoke Data'!J55="YES",'Outlier Flags'!B53="YES"),"FILTERED OUT",'Monitor Data'!B53))</f>
        <v>22.3</v>
      </c>
      <c r="C53" s="35">
        <f>IF(OR('Monitor Data'!G53="",ISBLANK('Monitor Data'!G53)),"",IF(AND('Smoke Data'!K55="YES",'Outlier Flags'!C53="YES"),"FILTERED OUT",'Monitor Data'!G53))</f>
        <v>21.35</v>
      </c>
      <c r="D53" s="35">
        <f>IF(OR('Monitor Data'!J53="",ISBLANK('Monitor Data'!J53)),"",IF(AND('Smoke Data'!L55="YES",'Outlier Flags'!D53="YES"),"FILTERED OUT",'Monitor Data'!J53))</f>
        <v>18.8</v>
      </c>
      <c r="E53" s="35">
        <f>IF(OR('Monitor Data'!K53="",ISBLANK('Monitor Data'!K53)),"",IF(AND('Smoke Data'!M55="YES",'Outlier Flags'!E53="YES"),"FILTERED OUT",'Monitor Data'!K53))</f>
        <v>13.7</v>
      </c>
    </row>
    <row r="54" spans="1:5" x14ac:dyDescent="0.25">
      <c r="A54" s="34">
        <v>44249</v>
      </c>
      <c r="B54" s="35" t="str">
        <f>IF(OR('Monitor Data'!D54="",ISBLANK('Monitor Data'!D54)),"",IF(AND('Smoke Data'!J56="YES",'Outlier Flags'!B54="YES"),"FILTERED OUT",'Monitor Data'!B54))</f>
        <v/>
      </c>
      <c r="C54" s="35" t="str">
        <f>IF(OR('Monitor Data'!G54="",ISBLANK('Monitor Data'!G54)),"",IF(AND('Smoke Data'!K56="YES",'Outlier Flags'!C54="YES"),"FILTERED OUT",'Monitor Data'!G54))</f>
        <v/>
      </c>
      <c r="D54" s="35">
        <f>IF(OR('Monitor Data'!J54="",ISBLANK('Monitor Data'!J54)),"",IF(AND('Smoke Data'!L56="YES",'Outlier Flags'!D54="YES"),"FILTERED OUT",'Monitor Data'!J54))</f>
        <v>18.7</v>
      </c>
      <c r="E54" s="35" t="str">
        <f>IF(OR('Monitor Data'!K54="",ISBLANK('Monitor Data'!K54)),"",IF(AND('Smoke Data'!M56="YES",'Outlier Flags'!E54="YES"),"FILTERED OUT",'Monitor Data'!K54))</f>
        <v/>
      </c>
    </row>
    <row r="55" spans="1:5" x14ac:dyDescent="0.25">
      <c r="A55" s="34">
        <v>44250</v>
      </c>
      <c r="B55" s="35" t="str">
        <f>IF(OR('Monitor Data'!D55="",ISBLANK('Monitor Data'!D55)),"",IF(AND('Smoke Data'!J57="YES",'Outlier Flags'!B55="YES"),"FILTERED OUT",'Monitor Data'!B55))</f>
        <v/>
      </c>
      <c r="C55" s="35" t="str">
        <f>IF(OR('Monitor Data'!G55="",ISBLANK('Monitor Data'!G55)),"",IF(AND('Smoke Data'!K57="YES",'Outlier Flags'!C55="YES"),"FILTERED OUT",'Monitor Data'!G55))</f>
        <v/>
      </c>
      <c r="D55" s="35" t="str">
        <f>IF(OR('Monitor Data'!J55="",ISBLANK('Monitor Data'!J55)),"",IF(AND('Smoke Data'!L57="YES",'Outlier Flags'!D55="YES"),"FILTERED OUT",'Monitor Data'!J55))</f>
        <v/>
      </c>
      <c r="E55" s="35" t="str">
        <f>IF(OR('Monitor Data'!K55="",ISBLANK('Monitor Data'!K55)),"",IF(AND('Smoke Data'!M57="YES",'Outlier Flags'!E55="YES"),"FILTERED OUT",'Monitor Data'!K55))</f>
        <v/>
      </c>
    </row>
    <row r="56" spans="1:5" x14ac:dyDescent="0.25">
      <c r="A56" s="34">
        <v>44251</v>
      </c>
      <c r="B56" s="35">
        <f>IF(OR('Monitor Data'!D56="",ISBLANK('Monitor Data'!D56)),"",IF(AND('Smoke Data'!J58="YES",'Outlier Flags'!B56="YES"),"FILTERED OUT",'Monitor Data'!B56))</f>
        <v>7.6</v>
      </c>
      <c r="C56" s="35">
        <f>IF(OR('Monitor Data'!G56="",ISBLANK('Monitor Data'!G56)),"",IF(AND('Smoke Data'!K58="YES",'Outlier Flags'!C56="YES"),"FILTERED OUT",'Monitor Data'!G56))</f>
        <v>8.4</v>
      </c>
      <c r="D56" s="35">
        <f>IF(OR('Monitor Data'!J56="",ISBLANK('Monitor Data'!J56)),"",IF(AND('Smoke Data'!L58="YES",'Outlier Flags'!D56="YES"),"FILTERED OUT",'Monitor Data'!J56))</f>
        <v>11.6</v>
      </c>
      <c r="E56" s="35">
        <f>IF(OR('Monitor Data'!K56="",ISBLANK('Monitor Data'!K56)),"",IF(AND('Smoke Data'!M58="YES",'Outlier Flags'!E56="YES"),"FILTERED OUT",'Monitor Data'!K56))</f>
        <v>7.3</v>
      </c>
    </row>
    <row r="57" spans="1:5" x14ac:dyDescent="0.25">
      <c r="A57" s="34">
        <v>44252</v>
      </c>
      <c r="B57" s="35" t="str">
        <f>IF(OR('Monitor Data'!D57="",ISBLANK('Monitor Data'!D57)),"",IF(AND('Smoke Data'!J59="YES",'Outlier Flags'!B57="YES"),"FILTERED OUT",'Monitor Data'!B57))</f>
        <v/>
      </c>
      <c r="C57" s="35" t="str">
        <f>IF(OR('Monitor Data'!G57="",ISBLANK('Monitor Data'!G57)),"",IF(AND('Smoke Data'!K59="YES",'Outlier Flags'!C57="YES"),"FILTERED OUT",'Monitor Data'!G57))</f>
        <v/>
      </c>
      <c r="D57" s="35" t="str">
        <f>IF(OR('Monitor Data'!J57="",ISBLANK('Monitor Data'!J57)),"",IF(AND('Smoke Data'!L59="YES",'Outlier Flags'!D57="YES"),"FILTERED OUT",'Monitor Data'!J57))</f>
        <v/>
      </c>
      <c r="E57" s="35" t="str">
        <f>IF(OR('Monitor Data'!K57="",ISBLANK('Monitor Data'!K57)),"",IF(AND('Smoke Data'!M59="YES",'Outlier Flags'!E57="YES"),"FILTERED OUT",'Monitor Data'!K57))</f>
        <v/>
      </c>
    </row>
    <row r="58" spans="1:5" x14ac:dyDescent="0.25">
      <c r="A58" s="34">
        <v>44253</v>
      </c>
      <c r="B58" s="35" t="str">
        <f>IF(OR('Monitor Data'!D58="",ISBLANK('Monitor Data'!D58)),"",IF(AND('Smoke Data'!J60="YES",'Outlier Flags'!B58="YES"),"FILTERED OUT",'Monitor Data'!B58))</f>
        <v/>
      </c>
      <c r="C58" s="35" t="str">
        <f>IF(OR('Monitor Data'!G58="",ISBLANK('Monitor Data'!G58)),"",IF(AND('Smoke Data'!K60="YES",'Outlier Flags'!C58="YES"),"FILTERED OUT",'Monitor Data'!G58))</f>
        <v/>
      </c>
      <c r="D58" s="35" t="str">
        <f>IF(OR('Monitor Data'!J58="",ISBLANK('Monitor Data'!J58)),"",IF(AND('Smoke Data'!L60="YES",'Outlier Flags'!D58="YES"),"FILTERED OUT",'Monitor Data'!J58))</f>
        <v/>
      </c>
      <c r="E58" s="35" t="str">
        <f>IF(OR('Monitor Data'!K58="",ISBLANK('Monitor Data'!K58)),"",IF(AND('Smoke Data'!M60="YES",'Outlier Flags'!E58="YES"),"FILTERED OUT",'Monitor Data'!K58))</f>
        <v/>
      </c>
    </row>
    <row r="59" spans="1:5" x14ac:dyDescent="0.25">
      <c r="A59" s="34">
        <v>44254</v>
      </c>
      <c r="B59" s="35">
        <f>IF(OR('Monitor Data'!D59="",ISBLANK('Monitor Data'!D59)),"",IF(AND('Smoke Data'!J61="YES",'Outlier Flags'!B59="YES"),"FILTERED OUT",'Monitor Data'!B59))</f>
        <v>21.9</v>
      </c>
      <c r="C59" s="35">
        <f>IF(OR('Monitor Data'!G59="",ISBLANK('Monitor Data'!G59)),"",IF(AND('Smoke Data'!K61="YES",'Outlier Flags'!C59="YES"),"FILTERED OUT",'Monitor Data'!G59))</f>
        <v>21.05</v>
      </c>
      <c r="D59" s="35">
        <f>IF(OR('Monitor Data'!J59="",ISBLANK('Monitor Data'!J59)),"",IF(AND('Smoke Data'!L61="YES",'Outlier Flags'!D59="YES"),"FILTERED OUT",'Monitor Data'!J59))</f>
        <v>20.25</v>
      </c>
      <c r="E59" s="35">
        <f>IF(OR('Monitor Data'!K59="",ISBLANK('Monitor Data'!K59)),"",IF(AND('Smoke Data'!M61="YES",'Outlier Flags'!E59="YES"),"FILTERED OUT",'Monitor Data'!K59))</f>
        <v>14.7</v>
      </c>
    </row>
    <row r="60" spans="1:5" x14ac:dyDescent="0.25">
      <c r="A60" s="34">
        <v>44255</v>
      </c>
      <c r="B60" s="35" t="str">
        <f>IF(OR('Monitor Data'!D60="",ISBLANK('Monitor Data'!D60)),"",IF(AND('Smoke Data'!J62="YES",'Outlier Flags'!B60="YES"),"FILTERED OUT",'Monitor Data'!B60))</f>
        <v/>
      </c>
      <c r="C60" s="35" t="str">
        <f>IF(OR('Monitor Data'!G60="",ISBLANK('Monitor Data'!G60)),"",IF(AND('Smoke Data'!K62="YES",'Outlier Flags'!C60="YES"),"FILTERED OUT",'Monitor Data'!G60))</f>
        <v/>
      </c>
      <c r="D60" s="35" t="str">
        <f>IF(OR('Monitor Data'!J60="",ISBLANK('Monitor Data'!J60)),"",IF(AND('Smoke Data'!L62="YES",'Outlier Flags'!D60="YES"),"FILTERED OUT",'Monitor Data'!J60))</f>
        <v/>
      </c>
      <c r="E60" s="35" t="str">
        <f>IF(OR('Monitor Data'!K60="",ISBLANK('Monitor Data'!K60)),"",IF(AND('Smoke Data'!M62="YES",'Outlier Flags'!E60="YES"),"FILTERED OUT",'Monitor Data'!K60))</f>
        <v/>
      </c>
    </row>
    <row r="61" spans="1:5" x14ac:dyDescent="0.25">
      <c r="A61" s="34">
        <v>44256</v>
      </c>
      <c r="B61" s="35" t="str">
        <f>IF(OR('Monitor Data'!D61="",ISBLANK('Monitor Data'!D61)),"",IF(AND('Smoke Data'!J63="YES",'Outlier Flags'!B61="YES"),"FILTERED OUT",'Monitor Data'!B61))</f>
        <v/>
      </c>
      <c r="C61" s="35" t="str">
        <f>IF(OR('Monitor Data'!G61="",ISBLANK('Monitor Data'!G61)),"",IF(AND('Smoke Data'!K63="YES",'Outlier Flags'!C61="YES"),"FILTERED OUT",'Monitor Data'!G61))</f>
        <v/>
      </c>
      <c r="D61" s="35" t="str">
        <f>IF(OR('Monitor Data'!J61="",ISBLANK('Monitor Data'!J61)),"",IF(AND('Smoke Data'!L63="YES",'Outlier Flags'!D61="YES"),"FILTERED OUT",'Monitor Data'!J61))</f>
        <v/>
      </c>
      <c r="E61" s="35" t="str">
        <f>IF(OR('Monitor Data'!K61="",ISBLANK('Monitor Data'!K61)),"",IF(AND('Smoke Data'!M63="YES",'Outlier Flags'!E61="YES"),"FILTERED OUT",'Monitor Data'!K61))</f>
        <v/>
      </c>
    </row>
    <row r="62" spans="1:5" x14ac:dyDescent="0.25">
      <c r="A62" s="34">
        <v>44257</v>
      </c>
      <c r="B62" s="35">
        <f>IF(OR('Monitor Data'!D62="",ISBLANK('Monitor Data'!D62)),"",IF(AND('Smoke Data'!J64="YES",'Outlier Flags'!B62="YES"),"FILTERED OUT",'Monitor Data'!B62))</f>
        <v>23</v>
      </c>
      <c r="C62" s="35">
        <f>IF(OR('Monitor Data'!G62="",ISBLANK('Monitor Data'!G62)),"",IF(AND('Smoke Data'!K64="YES",'Outlier Flags'!C62="YES"),"FILTERED OUT",'Monitor Data'!G62))</f>
        <v>22</v>
      </c>
      <c r="D62" s="35">
        <f>IF(OR('Monitor Data'!J62="",ISBLANK('Monitor Data'!J62)),"",IF(AND('Smoke Data'!L64="YES",'Outlier Flags'!D62="YES"),"FILTERED OUT",'Monitor Data'!J62))</f>
        <v>19.399999999999999</v>
      </c>
      <c r="E62" s="35">
        <f>IF(OR('Monitor Data'!K62="",ISBLANK('Monitor Data'!K62)),"",IF(AND('Smoke Data'!M64="YES",'Outlier Flags'!E62="YES"),"FILTERED OUT",'Monitor Data'!K62))</f>
        <v>12.4</v>
      </c>
    </row>
    <row r="63" spans="1:5" x14ac:dyDescent="0.25">
      <c r="A63" s="34">
        <v>44258</v>
      </c>
      <c r="B63" s="35" t="str">
        <f>IF(OR('Monitor Data'!D63="",ISBLANK('Monitor Data'!D63)),"",IF(AND('Smoke Data'!J65="YES",'Outlier Flags'!B63="YES"),"FILTERED OUT",'Monitor Data'!B63))</f>
        <v/>
      </c>
      <c r="C63" s="35" t="str">
        <f>IF(OR('Monitor Data'!G63="",ISBLANK('Monitor Data'!G63)),"",IF(AND('Smoke Data'!K65="YES",'Outlier Flags'!C63="YES"),"FILTERED OUT",'Monitor Data'!G63))</f>
        <v/>
      </c>
      <c r="D63" s="35" t="str">
        <f>IF(OR('Monitor Data'!J63="",ISBLANK('Monitor Data'!J63)),"",IF(AND('Smoke Data'!L65="YES",'Outlier Flags'!D63="YES"),"FILTERED OUT",'Monitor Data'!J63))</f>
        <v/>
      </c>
      <c r="E63" s="35" t="str">
        <f>IF(OR('Monitor Data'!K63="",ISBLANK('Monitor Data'!K63)),"",IF(AND('Smoke Data'!M65="YES",'Outlier Flags'!E63="YES"),"FILTERED OUT",'Monitor Data'!K63))</f>
        <v/>
      </c>
    </row>
    <row r="64" spans="1:5" x14ac:dyDescent="0.25">
      <c r="A64" s="34">
        <v>44259</v>
      </c>
      <c r="B64" s="35" t="str">
        <f>IF(OR('Monitor Data'!D64="",ISBLANK('Monitor Data'!D64)),"",IF(AND('Smoke Data'!J66="YES",'Outlier Flags'!B64="YES"),"FILTERED OUT",'Monitor Data'!B64))</f>
        <v/>
      </c>
      <c r="C64" s="35" t="str">
        <f>IF(OR('Monitor Data'!G64="",ISBLANK('Monitor Data'!G64)),"",IF(AND('Smoke Data'!K66="YES",'Outlier Flags'!C64="YES"),"FILTERED OUT",'Monitor Data'!G64))</f>
        <v/>
      </c>
      <c r="D64" s="35" t="str">
        <f>IF(OR('Monitor Data'!J64="",ISBLANK('Monitor Data'!J64)),"",IF(AND('Smoke Data'!L66="YES",'Outlier Flags'!D64="YES"),"FILTERED OUT",'Monitor Data'!J64))</f>
        <v/>
      </c>
      <c r="E64" s="35" t="str">
        <f>IF(OR('Monitor Data'!K64="",ISBLANK('Monitor Data'!K64)),"",IF(AND('Smoke Data'!M66="YES",'Outlier Flags'!E64="YES"),"FILTERED OUT",'Monitor Data'!K64))</f>
        <v/>
      </c>
    </row>
    <row r="65" spans="1:5" x14ac:dyDescent="0.25">
      <c r="A65" s="34">
        <v>44260</v>
      </c>
      <c r="B65" s="35">
        <f>IF(OR('Monitor Data'!D65="",ISBLANK('Monitor Data'!D65)),"",IF(AND('Smoke Data'!J67="YES",'Outlier Flags'!B65="YES"),"FILTERED OUT",'Monitor Data'!B65))</f>
        <v>29.8</v>
      </c>
      <c r="C65" s="35">
        <f>IF(OR('Monitor Data'!G65="",ISBLANK('Monitor Data'!G65)),"",IF(AND('Smoke Data'!K67="YES",'Outlier Flags'!C65="YES"),"FILTERED OUT",'Monitor Data'!G65))</f>
        <v>29.200000000000003</v>
      </c>
      <c r="D65" s="35">
        <f>IF(OR('Monitor Data'!J65="",ISBLANK('Monitor Data'!J65)),"",IF(AND('Smoke Data'!L67="YES",'Outlier Flags'!D65="YES"),"FILTERED OUT",'Monitor Data'!J65))</f>
        <v>18.149999999999999</v>
      </c>
      <c r="E65" s="35">
        <f>IF(OR('Monitor Data'!K65="",ISBLANK('Monitor Data'!K65)),"",IF(AND('Smoke Data'!M67="YES",'Outlier Flags'!E65="YES"),"FILTERED OUT",'Monitor Data'!K65))</f>
        <v>11.4</v>
      </c>
    </row>
    <row r="66" spans="1:5" x14ac:dyDescent="0.25">
      <c r="A66" s="34">
        <v>44261</v>
      </c>
      <c r="B66" s="35" t="str">
        <f>IF(OR('Monitor Data'!D66="",ISBLANK('Monitor Data'!D66)),"",IF(AND('Smoke Data'!J68="YES",'Outlier Flags'!B66="YES"),"FILTERED OUT",'Monitor Data'!B66))</f>
        <v/>
      </c>
      <c r="C66" s="35" t="str">
        <f>IF(OR('Monitor Data'!G66="",ISBLANK('Monitor Data'!G66)),"",IF(AND('Smoke Data'!K68="YES",'Outlier Flags'!C66="YES"),"FILTERED OUT",'Monitor Data'!G66))</f>
        <v/>
      </c>
      <c r="D66" s="35" t="str">
        <f>IF(OR('Monitor Data'!J66="",ISBLANK('Monitor Data'!J66)),"",IF(AND('Smoke Data'!L68="YES",'Outlier Flags'!D66="YES"),"FILTERED OUT",'Monitor Data'!J66))</f>
        <v/>
      </c>
      <c r="E66" s="35" t="str">
        <f>IF(OR('Monitor Data'!K66="",ISBLANK('Monitor Data'!K66)),"",IF(AND('Smoke Data'!M68="YES",'Outlier Flags'!E66="YES"),"FILTERED OUT",'Monitor Data'!K66))</f>
        <v/>
      </c>
    </row>
    <row r="67" spans="1:5" x14ac:dyDescent="0.25">
      <c r="A67" s="34">
        <v>44262</v>
      </c>
      <c r="B67" s="35" t="str">
        <f>IF(OR('Monitor Data'!D67="",ISBLANK('Monitor Data'!D67)),"",IF(AND('Smoke Data'!J69="YES",'Outlier Flags'!B67="YES"),"FILTERED OUT",'Monitor Data'!B67))</f>
        <v/>
      </c>
      <c r="C67" s="35" t="str">
        <f>IF(OR('Monitor Data'!G67="",ISBLANK('Monitor Data'!G67)),"",IF(AND('Smoke Data'!K69="YES",'Outlier Flags'!C67="YES"),"FILTERED OUT",'Monitor Data'!G67))</f>
        <v/>
      </c>
      <c r="D67" s="35" t="str">
        <f>IF(OR('Monitor Data'!J67="",ISBLANK('Monitor Data'!J67)),"",IF(AND('Smoke Data'!L69="YES",'Outlier Flags'!D67="YES"),"FILTERED OUT",'Monitor Data'!J67))</f>
        <v/>
      </c>
      <c r="E67" s="35" t="str">
        <f>IF(OR('Monitor Data'!K67="",ISBLANK('Monitor Data'!K67)),"",IF(AND('Smoke Data'!M69="YES",'Outlier Flags'!E67="YES"),"FILTERED OUT",'Monitor Data'!K67))</f>
        <v/>
      </c>
    </row>
    <row r="68" spans="1:5" x14ac:dyDescent="0.25">
      <c r="A68" s="34">
        <v>44263</v>
      </c>
      <c r="B68" s="35">
        <f>IF(OR('Monitor Data'!D68="",ISBLANK('Monitor Data'!D68)),"",IF(AND('Smoke Data'!J70="YES",'Outlier Flags'!B68="YES"),"FILTERED OUT",'Monitor Data'!B68))</f>
        <v>46.6</v>
      </c>
      <c r="C68" s="35">
        <f>IF(OR('Monitor Data'!G68="",ISBLANK('Monitor Data'!G68)),"",IF(AND('Smoke Data'!K70="YES",'Outlier Flags'!C68="YES"),"FILTERED OUT",'Monitor Data'!G68))</f>
        <v>34.5</v>
      </c>
      <c r="D68" s="35">
        <f>IF(OR('Monitor Data'!J68="",ISBLANK('Monitor Data'!J68)),"",IF(AND('Smoke Data'!L70="YES",'Outlier Flags'!D68="YES"),"FILTERED OUT",'Monitor Data'!J68))</f>
        <v>29.5</v>
      </c>
      <c r="E68" s="35">
        <f>IF(OR('Monitor Data'!K68="",ISBLANK('Monitor Data'!K68)),"",IF(AND('Smoke Data'!M70="YES",'Outlier Flags'!E68="YES"),"FILTERED OUT",'Monitor Data'!K68))</f>
        <v>19.2</v>
      </c>
    </row>
    <row r="69" spans="1:5" x14ac:dyDescent="0.25">
      <c r="A69" s="34">
        <v>44264</v>
      </c>
      <c r="B69" s="35" t="str">
        <f>IF(OR('Monitor Data'!D69="",ISBLANK('Monitor Data'!D69)),"",IF(AND('Smoke Data'!J71="YES",'Outlier Flags'!B69="YES"),"FILTERED OUT",'Monitor Data'!B69))</f>
        <v/>
      </c>
      <c r="C69" s="35" t="str">
        <f>IF(OR('Monitor Data'!G69="",ISBLANK('Monitor Data'!G69)),"",IF(AND('Smoke Data'!K71="YES",'Outlier Flags'!C69="YES"),"FILTERED OUT",'Monitor Data'!G69))</f>
        <v/>
      </c>
      <c r="D69" s="35" t="str">
        <f>IF(OR('Monitor Data'!J69="",ISBLANK('Monitor Data'!J69)),"",IF(AND('Smoke Data'!L71="YES",'Outlier Flags'!D69="YES"),"FILTERED OUT",'Monitor Data'!J69))</f>
        <v/>
      </c>
      <c r="E69" s="35" t="str">
        <f>IF(OR('Monitor Data'!K69="",ISBLANK('Monitor Data'!K69)),"",IF(AND('Smoke Data'!M71="YES",'Outlier Flags'!E69="YES"),"FILTERED OUT",'Monitor Data'!K69))</f>
        <v/>
      </c>
    </row>
    <row r="70" spans="1:5" x14ac:dyDescent="0.25">
      <c r="A70" s="34">
        <v>44265</v>
      </c>
      <c r="B70" s="35" t="str">
        <f>IF(OR('Monitor Data'!D70="",ISBLANK('Monitor Data'!D70)),"",IF(AND('Smoke Data'!J72="YES",'Outlier Flags'!B70="YES"),"FILTERED OUT",'Monitor Data'!B70))</f>
        <v/>
      </c>
      <c r="C70" s="35" t="str">
        <f>IF(OR('Monitor Data'!G70="",ISBLANK('Monitor Data'!G70)),"",IF(AND('Smoke Data'!K72="YES",'Outlier Flags'!C70="YES"),"FILTERED OUT",'Monitor Data'!G70))</f>
        <v/>
      </c>
      <c r="D70" s="35" t="str">
        <f>IF(OR('Monitor Data'!J70="",ISBLANK('Monitor Data'!J70)),"",IF(AND('Smoke Data'!L72="YES",'Outlier Flags'!D70="YES"),"FILTERED OUT",'Monitor Data'!J70))</f>
        <v/>
      </c>
      <c r="E70" s="35" t="str">
        <f>IF(OR('Monitor Data'!K70="",ISBLANK('Monitor Data'!K70)),"",IF(AND('Smoke Data'!M72="YES",'Outlier Flags'!E70="YES"),"FILTERED OUT",'Monitor Data'!K70))</f>
        <v/>
      </c>
    </row>
    <row r="71" spans="1:5" x14ac:dyDescent="0.25">
      <c r="A71" s="34">
        <v>44266</v>
      </c>
      <c r="B71" s="35">
        <f>IF(OR('Monitor Data'!D71="",ISBLANK('Monitor Data'!D71)),"",IF(AND('Smoke Data'!J73="YES",'Outlier Flags'!B71="YES"),"FILTERED OUT",'Monitor Data'!B71))</f>
        <v>7.5</v>
      </c>
      <c r="C71" s="35">
        <f>IF(OR('Monitor Data'!G71="",ISBLANK('Monitor Data'!G71)),"",IF(AND('Smoke Data'!K73="YES",'Outlier Flags'!C71="YES"),"FILTERED OUT",'Monitor Data'!G71))</f>
        <v>13.5</v>
      </c>
      <c r="D71" s="35">
        <f>IF(OR('Monitor Data'!J71="",ISBLANK('Monitor Data'!J71)),"",IF(AND('Smoke Data'!L73="YES",'Outlier Flags'!D71="YES"),"FILTERED OUT",'Monitor Data'!J71))</f>
        <v>7.25</v>
      </c>
      <c r="E71" s="35">
        <f>IF(OR('Monitor Data'!K71="",ISBLANK('Monitor Data'!K71)),"",IF(AND('Smoke Data'!M73="YES",'Outlier Flags'!E71="YES"),"FILTERED OUT",'Monitor Data'!K71))</f>
        <v>4.3</v>
      </c>
    </row>
    <row r="72" spans="1:5" x14ac:dyDescent="0.25">
      <c r="A72" s="34">
        <v>44267</v>
      </c>
      <c r="B72" s="35" t="str">
        <f>IF(OR('Monitor Data'!D72="",ISBLANK('Monitor Data'!D72)),"",IF(AND('Smoke Data'!J74="YES",'Outlier Flags'!B72="YES"),"FILTERED OUT",'Monitor Data'!B72))</f>
        <v/>
      </c>
      <c r="C72" s="35" t="str">
        <f>IF(OR('Monitor Data'!G72="",ISBLANK('Monitor Data'!G72)),"",IF(AND('Smoke Data'!K74="YES",'Outlier Flags'!C72="YES"),"FILTERED OUT",'Monitor Data'!G72))</f>
        <v/>
      </c>
      <c r="D72" s="35" t="str">
        <f>IF(OR('Monitor Data'!J72="",ISBLANK('Monitor Data'!J72)),"",IF(AND('Smoke Data'!L74="YES",'Outlier Flags'!D72="YES"),"FILTERED OUT",'Monitor Data'!J72))</f>
        <v/>
      </c>
      <c r="E72" s="35" t="str">
        <f>IF(OR('Monitor Data'!K72="",ISBLANK('Monitor Data'!K72)),"",IF(AND('Smoke Data'!M74="YES",'Outlier Flags'!E72="YES"),"FILTERED OUT",'Monitor Data'!K72))</f>
        <v/>
      </c>
    </row>
    <row r="73" spans="1:5" x14ac:dyDescent="0.25">
      <c r="A73" s="34">
        <v>44268</v>
      </c>
      <c r="B73" s="35" t="str">
        <f>IF(OR('Monitor Data'!D73="",ISBLANK('Monitor Data'!D73)),"",IF(AND('Smoke Data'!J75="YES",'Outlier Flags'!B73="YES"),"FILTERED OUT",'Monitor Data'!B73))</f>
        <v/>
      </c>
      <c r="C73" s="35" t="str">
        <f>IF(OR('Monitor Data'!G73="",ISBLANK('Monitor Data'!G73)),"",IF(AND('Smoke Data'!K75="YES",'Outlier Flags'!C73="YES"),"FILTERED OUT",'Monitor Data'!G73))</f>
        <v/>
      </c>
      <c r="D73" s="35" t="str">
        <f>IF(OR('Monitor Data'!J73="",ISBLANK('Monitor Data'!J73)),"",IF(AND('Smoke Data'!L75="YES",'Outlier Flags'!D73="YES"),"FILTERED OUT",'Monitor Data'!J73))</f>
        <v/>
      </c>
      <c r="E73" s="35" t="str">
        <f>IF(OR('Monitor Data'!K73="",ISBLANK('Monitor Data'!K73)),"",IF(AND('Smoke Data'!M75="YES",'Outlier Flags'!E73="YES"),"FILTERED OUT",'Monitor Data'!K73))</f>
        <v/>
      </c>
    </row>
    <row r="74" spans="1:5" x14ac:dyDescent="0.25">
      <c r="A74" s="34">
        <v>44269</v>
      </c>
      <c r="B74" s="35">
        <f>IF(OR('Monitor Data'!D74="",ISBLANK('Monitor Data'!D74)),"",IF(AND('Smoke Data'!J76="YES",'Outlier Flags'!B74="YES"),"FILTERED OUT",'Monitor Data'!B74))</f>
        <v>26.9</v>
      </c>
      <c r="C74" s="35">
        <f>IF(OR('Monitor Data'!G74="",ISBLANK('Monitor Data'!G74)),"",IF(AND('Smoke Data'!K76="YES",'Outlier Flags'!C74="YES"),"FILTERED OUT",'Monitor Data'!G74))</f>
        <v>13.1</v>
      </c>
      <c r="D74" s="35">
        <f>IF(OR('Monitor Data'!J74="",ISBLANK('Monitor Data'!J74)),"",IF(AND('Smoke Data'!L76="YES",'Outlier Flags'!D74="YES"),"FILTERED OUT",'Monitor Data'!J74))</f>
        <v>15.4</v>
      </c>
      <c r="E74" s="35">
        <f>IF(OR('Monitor Data'!K74="",ISBLANK('Monitor Data'!K74)),"",IF(AND('Smoke Data'!M76="YES",'Outlier Flags'!E74="YES"),"FILTERED OUT",'Monitor Data'!K74))</f>
        <v>12.3</v>
      </c>
    </row>
    <row r="75" spans="1:5" x14ac:dyDescent="0.25">
      <c r="A75" s="34">
        <v>44270</v>
      </c>
      <c r="B75" s="35" t="str">
        <f>IF(OR('Monitor Data'!D75="",ISBLANK('Monitor Data'!D75)),"",IF(AND('Smoke Data'!J77="YES",'Outlier Flags'!B75="YES"),"FILTERED OUT",'Monitor Data'!B75))</f>
        <v/>
      </c>
      <c r="C75" s="35" t="str">
        <f>IF(OR('Monitor Data'!G75="",ISBLANK('Monitor Data'!G75)),"",IF(AND('Smoke Data'!K77="YES",'Outlier Flags'!C75="YES"),"FILTERED OUT",'Monitor Data'!G75))</f>
        <v/>
      </c>
      <c r="D75" s="35" t="str">
        <f>IF(OR('Monitor Data'!J75="",ISBLANK('Monitor Data'!J75)),"",IF(AND('Smoke Data'!L77="YES",'Outlier Flags'!D75="YES"),"FILTERED OUT",'Monitor Data'!J75))</f>
        <v/>
      </c>
      <c r="E75" s="35" t="str">
        <f>IF(OR('Monitor Data'!K75="",ISBLANK('Monitor Data'!K75)),"",IF(AND('Smoke Data'!M77="YES",'Outlier Flags'!E75="YES"),"FILTERED OUT",'Monitor Data'!K75))</f>
        <v/>
      </c>
    </row>
    <row r="76" spans="1:5" x14ac:dyDescent="0.25">
      <c r="A76" s="34">
        <v>44271</v>
      </c>
      <c r="B76" s="35" t="str">
        <f>IF(OR('Monitor Data'!D76="",ISBLANK('Monitor Data'!D76)),"",IF(AND('Smoke Data'!J78="YES",'Outlier Flags'!B76="YES"),"FILTERED OUT",'Monitor Data'!B76))</f>
        <v/>
      </c>
      <c r="C76" s="35" t="str">
        <f>IF(OR('Monitor Data'!G76="",ISBLANK('Monitor Data'!G76)),"",IF(AND('Smoke Data'!K78="YES",'Outlier Flags'!C76="YES"),"FILTERED OUT",'Monitor Data'!G76))</f>
        <v/>
      </c>
      <c r="D76" s="35" t="str">
        <f>IF(OR('Monitor Data'!J76="",ISBLANK('Monitor Data'!J76)),"",IF(AND('Smoke Data'!L78="YES",'Outlier Flags'!D76="YES"),"FILTERED OUT",'Monitor Data'!J76))</f>
        <v/>
      </c>
      <c r="E76" s="35" t="str">
        <f>IF(OR('Monitor Data'!K76="",ISBLANK('Monitor Data'!K76)),"",IF(AND('Smoke Data'!M78="YES",'Outlier Flags'!E76="YES"),"FILTERED OUT",'Monitor Data'!K76))</f>
        <v/>
      </c>
    </row>
    <row r="77" spans="1:5" x14ac:dyDescent="0.25">
      <c r="A77" s="34">
        <v>44272</v>
      </c>
      <c r="B77" s="35">
        <f>IF(OR('Monitor Data'!D77="",ISBLANK('Monitor Data'!D77)),"",IF(AND('Smoke Data'!J79="YES",'Outlier Flags'!B77="YES"),"FILTERED OUT",'Monitor Data'!B77))</f>
        <v>16.100000000000001</v>
      </c>
      <c r="C77" s="35">
        <f>IF(OR('Monitor Data'!G77="",ISBLANK('Monitor Data'!G77)),"",IF(AND('Smoke Data'!K79="YES",'Outlier Flags'!C77="YES"),"FILTERED OUT",'Monitor Data'!G77))</f>
        <v>19.2</v>
      </c>
      <c r="D77" s="35">
        <f>IF(OR('Monitor Data'!J77="",ISBLANK('Monitor Data'!J77)),"",IF(AND('Smoke Data'!L79="YES",'Outlier Flags'!D77="YES"),"FILTERED OUT",'Monitor Data'!J77))</f>
        <v>16.399999999999999</v>
      </c>
      <c r="E77" s="35">
        <f>IF(OR('Monitor Data'!K77="",ISBLANK('Monitor Data'!K77)),"",IF(AND('Smoke Data'!M79="YES",'Outlier Flags'!E77="YES"),"FILTERED OUT",'Monitor Data'!K77))</f>
        <v>7.7</v>
      </c>
    </row>
    <row r="78" spans="1:5" x14ac:dyDescent="0.25">
      <c r="A78" s="34">
        <v>44273</v>
      </c>
      <c r="B78" s="35" t="str">
        <f>IF(OR('Monitor Data'!D78="",ISBLANK('Monitor Data'!D78)),"",IF(AND('Smoke Data'!J80="YES",'Outlier Flags'!B78="YES"),"FILTERED OUT",'Monitor Data'!B78))</f>
        <v/>
      </c>
      <c r="C78" s="35" t="str">
        <f>IF(OR('Monitor Data'!G78="",ISBLANK('Monitor Data'!G78)),"",IF(AND('Smoke Data'!K80="YES",'Outlier Flags'!C78="YES"),"FILTERED OUT",'Monitor Data'!G78))</f>
        <v/>
      </c>
      <c r="D78" s="35" t="str">
        <f>IF(OR('Monitor Data'!J78="",ISBLANK('Monitor Data'!J78)),"",IF(AND('Smoke Data'!L80="YES",'Outlier Flags'!D78="YES"),"FILTERED OUT",'Monitor Data'!J78))</f>
        <v/>
      </c>
      <c r="E78" s="35" t="str">
        <f>IF(OR('Monitor Data'!K78="",ISBLANK('Monitor Data'!K78)),"",IF(AND('Smoke Data'!M80="YES",'Outlier Flags'!E78="YES"),"FILTERED OUT",'Monitor Data'!K78))</f>
        <v/>
      </c>
    </row>
    <row r="79" spans="1:5" x14ac:dyDescent="0.25">
      <c r="A79" s="34">
        <v>44274</v>
      </c>
      <c r="B79" s="35" t="str">
        <f>IF(OR('Monitor Data'!D79="",ISBLANK('Monitor Data'!D79)),"",IF(AND('Smoke Data'!J81="YES",'Outlier Flags'!B79="YES"),"FILTERED OUT",'Monitor Data'!B79))</f>
        <v/>
      </c>
      <c r="C79" s="35" t="str">
        <f>IF(OR('Monitor Data'!G79="",ISBLANK('Monitor Data'!G79)),"",IF(AND('Smoke Data'!K81="YES",'Outlier Flags'!C79="YES"),"FILTERED OUT",'Monitor Data'!G79))</f>
        <v/>
      </c>
      <c r="D79" s="35" t="str">
        <f>IF(OR('Monitor Data'!J79="",ISBLANK('Monitor Data'!J79)),"",IF(AND('Smoke Data'!L81="YES",'Outlier Flags'!D79="YES"),"FILTERED OUT",'Monitor Data'!J79))</f>
        <v/>
      </c>
      <c r="E79" s="35" t="str">
        <f>IF(OR('Monitor Data'!K79="",ISBLANK('Monitor Data'!K79)),"",IF(AND('Smoke Data'!M81="YES",'Outlier Flags'!E79="YES"),"FILTERED OUT",'Monitor Data'!K79))</f>
        <v/>
      </c>
    </row>
    <row r="80" spans="1:5" x14ac:dyDescent="0.25">
      <c r="A80" s="34">
        <v>44275</v>
      </c>
      <c r="B80" s="35">
        <f>IF(OR('Monitor Data'!D80="",ISBLANK('Monitor Data'!D80)),"",IF(AND('Smoke Data'!J82="YES",'Outlier Flags'!B80="YES"),"FILTERED OUT",'Monitor Data'!B80))</f>
        <v>20.5</v>
      </c>
      <c r="C80" s="35">
        <f>IF(OR('Monitor Data'!G80="",ISBLANK('Monitor Data'!G80)),"",IF(AND('Smoke Data'!K82="YES",'Outlier Flags'!C80="YES"),"FILTERED OUT",'Monitor Data'!G80))</f>
        <v>12.2</v>
      </c>
      <c r="D80" s="35">
        <f>IF(OR('Monitor Data'!J80="",ISBLANK('Monitor Data'!J80)),"",IF(AND('Smoke Data'!L82="YES",'Outlier Flags'!D80="YES"),"FILTERED OUT",'Monitor Data'!J80))</f>
        <v>14</v>
      </c>
      <c r="E80" s="35">
        <f>IF(OR('Monitor Data'!K80="",ISBLANK('Monitor Data'!K80)),"",IF(AND('Smoke Data'!M82="YES",'Outlier Flags'!E80="YES"),"FILTERED OUT",'Monitor Data'!K80))</f>
        <v>5.3</v>
      </c>
    </row>
    <row r="81" spans="1:5" x14ac:dyDescent="0.25">
      <c r="A81" s="34">
        <v>44276</v>
      </c>
      <c r="B81" s="35" t="str">
        <f>IF(OR('Monitor Data'!D81="",ISBLANK('Monitor Data'!D81)),"",IF(AND('Smoke Data'!J83="YES",'Outlier Flags'!B81="YES"),"FILTERED OUT",'Monitor Data'!B81))</f>
        <v/>
      </c>
      <c r="C81" s="35" t="str">
        <f>IF(OR('Monitor Data'!G81="",ISBLANK('Monitor Data'!G81)),"",IF(AND('Smoke Data'!K83="YES",'Outlier Flags'!C81="YES"),"FILTERED OUT",'Monitor Data'!G81))</f>
        <v/>
      </c>
      <c r="D81" s="35" t="str">
        <f>IF(OR('Monitor Data'!J81="",ISBLANK('Monitor Data'!J81)),"",IF(AND('Smoke Data'!L83="YES",'Outlier Flags'!D81="YES"),"FILTERED OUT",'Monitor Data'!J81))</f>
        <v/>
      </c>
      <c r="E81" s="35" t="str">
        <f>IF(OR('Monitor Data'!K81="",ISBLANK('Monitor Data'!K81)),"",IF(AND('Smoke Data'!M83="YES",'Outlier Flags'!E81="YES"),"FILTERED OUT",'Monitor Data'!K81))</f>
        <v/>
      </c>
    </row>
    <row r="82" spans="1:5" x14ac:dyDescent="0.25">
      <c r="A82" s="34">
        <v>44277</v>
      </c>
      <c r="B82" s="35" t="str">
        <f>IF(OR('Monitor Data'!D82="",ISBLANK('Monitor Data'!D82)),"",IF(AND('Smoke Data'!J84="YES",'Outlier Flags'!B82="YES"),"FILTERED OUT",'Monitor Data'!B82))</f>
        <v/>
      </c>
      <c r="C82" s="35" t="str">
        <f>IF(OR('Monitor Data'!G82="",ISBLANK('Monitor Data'!G82)),"",IF(AND('Smoke Data'!K84="YES",'Outlier Flags'!C82="YES"),"FILTERED OUT",'Monitor Data'!G82))</f>
        <v/>
      </c>
      <c r="D82" s="35" t="str">
        <f>IF(OR('Monitor Data'!J82="",ISBLANK('Monitor Data'!J82)),"",IF(AND('Smoke Data'!L84="YES",'Outlier Flags'!D82="YES"),"FILTERED OUT",'Monitor Data'!J82))</f>
        <v/>
      </c>
      <c r="E82" s="35" t="str">
        <f>IF(OR('Monitor Data'!K82="",ISBLANK('Monitor Data'!K82)),"",IF(AND('Smoke Data'!M84="YES",'Outlier Flags'!E82="YES"),"FILTERED OUT",'Monitor Data'!K82))</f>
        <v/>
      </c>
    </row>
    <row r="83" spans="1:5" x14ac:dyDescent="0.25">
      <c r="A83" s="34">
        <v>44278</v>
      </c>
      <c r="B83" s="35">
        <f>IF(OR('Monitor Data'!D83="",ISBLANK('Monitor Data'!D83)),"",IF(AND('Smoke Data'!J85="YES",'Outlier Flags'!B83="YES"),"FILTERED OUT",'Monitor Data'!B83))</f>
        <v>14.2</v>
      </c>
      <c r="C83" s="35">
        <f>IF(OR('Monitor Data'!G83="",ISBLANK('Monitor Data'!G83)),"",IF(AND('Smoke Data'!K85="YES",'Outlier Flags'!C83="YES"),"FILTERED OUT",'Monitor Data'!G83))</f>
        <v>14.55</v>
      </c>
      <c r="D83" s="35">
        <f>IF(OR('Monitor Data'!J83="",ISBLANK('Monitor Data'!J83)),"",IF(AND('Smoke Data'!L85="YES",'Outlier Flags'!D83="YES"),"FILTERED OUT",'Monitor Data'!J83))</f>
        <v>12.75</v>
      </c>
      <c r="E83" s="35">
        <f>IF(OR('Monitor Data'!K83="",ISBLANK('Monitor Data'!K83)),"",IF(AND('Smoke Data'!M85="YES",'Outlier Flags'!E83="YES"),"FILTERED OUT",'Monitor Data'!K83))</f>
        <v>11.2</v>
      </c>
    </row>
    <row r="84" spans="1:5" x14ac:dyDescent="0.25">
      <c r="A84" s="34">
        <v>44279</v>
      </c>
      <c r="B84" s="35" t="str">
        <f>IF(OR('Monitor Data'!D84="",ISBLANK('Monitor Data'!D84)),"",IF(AND('Smoke Data'!J86="YES",'Outlier Flags'!B84="YES"),"FILTERED OUT",'Monitor Data'!B84))</f>
        <v/>
      </c>
      <c r="C84" s="35" t="str">
        <f>IF(OR('Monitor Data'!G84="",ISBLANK('Monitor Data'!G84)),"",IF(AND('Smoke Data'!K86="YES",'Outlier Flags'!C84="YES"),"FILTERED OUT",'Monitor Data'!G84))</f>
        <v/>
      </c>
      <c r="D84" s="35" t="str">
        <f>IF(OR('Monitor Data'!J84="",ISBLANK('Monitor Data'!J84)),"",IF(AND('Smoke Data'!L86="YES",'Outlier Flags'!D84="YES"),"FILTERED OUT",'Monitor Data'!J84))</f>
        <v/>
      </c>
      <c r="E84" s="35" t="str">
        <f>IF(OR('Monitor Data'!K84="",ISBLANK('Monitor Data'!K84)),"",IF(AND('Smoke Data'!M86="YES",'Outlier Flags'!E84="YES"),"FILTERED OUT",'Monitor Data'!K84))</f>
        <v/>
      </c>
    </row>
    <row r="85" spans="1:5" x14ac:dyDescent="0.25">
      <c r="A85" s="34">
        <v>44280</v>
      </c>
      <c r="B85" s="35" t="str">
        <f>IF(OR('Monitor Data'!D85="",ISBLANK('Monitor Data'!D85)),"",IF(AND('Smoke Data'!J87="YES",'Outlier Flags'!B85="YES"),"FILTERED OUT",'Monitor Data'!B85))</f>
        <v/>
      </c>
      <c r="C85" s="35" t="str">
        <f>IF(OR('Monitor Data'!G85="",ISBLANK('Monitor Data'!G85)),"",IF(AND('Smoke Data'!K87="YES",'Outlier Flags'!C85="YES"),"FILTERED OUT",'Monitor Data'!G85))</f>
        <v/>
      </c>
      <c r="D85" s="35" t="str">
        <f>IF(OR('Monitor Data'!J85="",ISBLANK('Monitor Data'!J85)),"",IF(AND('Smoke Data'!L87="YES",'Outlier Flags'!D85="YES"),"FILTERED OUT",'Monitor Data'!J85))</f>
        <v/>
      </c>
      <c r="E85" s="35" t="str">
        <f>IF(OR('Monitor Data'!K85="",ISBLANK('Monitor Data'!K85)),"",IF(AND('Smoke Data'!M87="YES",'Outlier Flags'!E85="YES"),"FILTERED OUT",'Monitor Data'!K85))</f>
        <v/>
      </c>
    </row>
    <row r="86" spans="1:5" x14ac:dyDescent="0.25">
      <c r="A86" s="34">
        <v>44281</v>
      </c>
      <c r="B86" s="35">
        <f>IF(OR('Monitor Data'!D86="",ISBLANK('Monitor Data'!D86)),"",IF(AND('Smoke Data'!J88="YES",'Outlier Flags'!B86="YES"),"FILTERED OUT",'Monitor Data'!B86))</f>
        <v>8.9</v>
      </c>
      <c r="C86" s="35">
        <f>IF(OR('Monitor Data'!G86="",ISBLANK('Monitor Data'!G86)),"",IF(AND('Smoke Data'!K88="YES",'Outlier Flags'!C86="YES"),"FILTERED OUT",'Monitor Data'!G86))</f>
        <v>13.7</v>
      </c>
      <c r="D86" s="35">
        <f>IF(OR('Monitor Data'!J86="",ISBLANK('Monitor Data'!J86)),"",IF(AND('Smoke Data'!L88="YES",'Outlier Flags'!D86="YES"),"FILTERED OUT",'Monitor Data'!J86))</f>
        <v>11.1</v>
      </c>
      <c r="E86" s="35">
        <f>IF(OR('Monitor Data'!K86="",ISBLANK('Monitor Data'!K86)),"",IF(AND('Smoke Data'!M88="YES",'Outlier Flags'!E86="YES"),"FILTERED OUT",'Monitor Data'!K86))</f>
        <v>3.8</v>
      </c>
    </row>
    <row r="87" spans="1:5" x14ac:dyDescent="0.25">
      <c r="A87" s="34">
        <v>44282</v>
      </c>
      <c r="B87" s="35" t="str">
        <f>IF(OR('Monitor Data'!D87="",ISBLANK('Monitor Data'!D87)),"",IF(AND('Smoke Data'!J89="YES",'Outlier Flags'!B87="YES"),"FILTERED OUT",'Monitor Data'!B87))</f>
        <v/>
      </c>
      <c r="C87" s="35" t="str">
        <f>IF(OR('Monitor Data'!G87="",ISBLANK('Monitor Data'!G87)),"",IF(AND('Smoke Data'!K89="YES",'Outlier Flags'!C87="YES"),"FILTERED OUT",'Monitor Data'!G87))</f>
        <v/>
      </c>
      <c r="D87" s="35" t="str">
        <f>IF(OR('Monitor Data'!J87="",ISBLANK('Monitor Data'!J87)),"",IF(AND('Smoke Data'!L89="YES",'Outlier Flags'!D87="YES"),"FILTERED OUT",'Monitor Data'!J87))</f>
        <v/>
      </c>
      <c r="E87" s="35" t="str">
        <f>IF(OR('Monitor Data'!K87="",ISBLANK('Monitor Data'!K87)),"",IF(AND('Smoke Data'!M89="YES",'Outlier Flags'!E87="YES"),"FILTERED OUT",'Monitor Data'!K87))</f>
        <v/>
      </c>
    </row>
    <row r="88" spans="1:5" x14ac:dyDescent="0.25">
      <c r="A88" s="34">
        <v>44283</v>
      </c>
      <c r="B88" s="35" t="str">
        <f>IF(OR('Monitor Data'!D88="",ISBLANK('Monitor Data'!D88)),"",IF(AND('Smoke Data'!J90="YES",'Outlier Flags'!B88="YES"),"FILTERED OUT",'Monitor Data'!B88))</f>
        <v/>
      </c>
      <c r="C88" s="35" t="str">
        <f>IF(OR('Monitor Data'!G88="",ISBLANK('Monitor Data'!G88)),"",IF(AND('Smoke Data'!K90="YES",'Outlier Flags'!C88="YES"),"FILTERED OUT",'Monitor Data'!G88))</f>
        <v/>
      </c>
      <c r="D88" s="35" t="str">
        <f>IF(OR('Monitor Data'!J88="",ISBLANK('Monitor Data'!J88)),"",IF(AND('Smoke Data'!L90="YES",'Outlier Flags'!D88="YES"),"FILTERED OUT",'Monitor Data'!J88))</f>
        <v/>
      </c>
      <c r="E88" s="35" t="str">
        <f>IF(OR('Monitor Data'!K88="",ISBLANK('Monitor Data'!K88)),"",IF(AND('Smoke Data'!M90="YES",'Outlier Flags'!E88="YES"),"FILTERED OUT",'Monitor Data'!K88))</f>
        <v/>
      </c>
    </row>
    <row r="89" spans="1:5" x14ac:dyDescent="0.25">
      <c r="A89" s="34">
        <v>44284</v>
      </c>
      <c r="B89" s="35">
        <f>IF(OR('Monitor Data'!D89="",ISBLANK('Monitor Data'!D89)),"",IF(AND('Smoke Data'!J91="YES",'Outlier Flags'!B89="YES"),"FILTERED OUT",'Monitor Data'!B89))</f>
        <v>15.2</v>
      </c>
      <c r="C89" s="35">
        <f>IF(OR('Monitor Data'!G89="",ISBLANK('Monitor Data'!G89)),"",IF(AND('Smoke Data'!K91="YES",'Outlier Flags'!C89="YES"),"FILTERED OUT",'Monitor Data'!G89))</f>
        <v>28</v>
      </c>
      <c r="D89" s="35">
        <f>IF(OR('Monitor Data'!J89="",ISBLANK('Monitor Data'!J89)),"",IF(AND('Smoke Data'!L91="YES",'Outlier Flags'!D89="YES"),"FILTERED OUT",'Monitor Data'!J89))</f>
        <v>12.1</v>
      </c>
      <c r="E89" s="35">
        <f>IF(OR('Monitor Data'!K89="",ISBLANK('Monitor Data'!K89)),"",IF(AND('Smoke Data'!M91="YES",'Outlier Flags'!E89="YES"),"FILTERED OUT",'Monitor Data'!K89))</f>
        <v>11.5</v>
      </c>
    </row>
    <row r="90" spans="1:5" x14ac:dyDescent="0.25">
      <c r="A90" s="34">
        <v>44285</v>
      </c>
      <c r="B90" s="35" t="str">
        <f>IF(OR('Monitor Data'!D90="",ISBLANK('Monitor Data'!D90)),"",IF(AND('Smoke Data'!J92="YES",'Outlier Flags'!B90="YES"),"FILTERED OUT",'Monitor Data'!B90))</f>
        <v/>
      </c>
      <c r="C90" s="35" t="str">
        <f>IF(OR('Monitor Data'!G90="",ISBLANK('Monitor Data'!G90)),"",IF(AND('Smoke Data'!K92="YES",'Outlier Flags'!C90="YES"),"FILTERED OUT",'Monitor Data'!G90))</f>
        <v/>
      </c>
      <c r="D90" s="35" t="str">
        <f>IF(OR('Monitor Data'!J90="",ISBLANK('Monitor Data'!J90)),"",IF(AND('Smoke Data'!L92="YES",'Outlier Flags'!D90="YES"),"FILTERED OUT",'Monitor Data'!J90))</f>
        <v/>
      </c>
      <c r="E90" s="35" t="str">
        <f>IF(OR('Monitor Data'!K90="",ISBLANK('Monitor Data'!K90)),"",IF(AND('Smoke Data'!M92="YES",'Outlier Flags'!E90="YES"),"FILTERED OUT",'Monitor Data'!K90))</f>
        <v/>
      </c>
    </row>
    <row r="91" spans="1:5" x14ac:dyDescent="0.25">
      <c r="A91" s="34">
        <v>44286</v>
      </c>
      <c r="B91" s="35" t="str">
        <f>IF(OR('Monitor Data'!D91="",ISBLANK('Monitor Data'!D91)),"",IF(AND('Smoke Data'!J93="YES",'Outlier Flags'!B91="YES"),"FILTERED OUT",'Monitor Data'!B91))</f>
        <v/>
      </c>
      <c r="C91" s="35" t="str">
        <f>IF(OR('Monitor Data'!G91="",ISBLANK('Monitor Data'!G91)),"",IF(AND('Smoke Data'!K93="YES",'Outlier Flags'!C91="YES"),"FILTERED OUT",'Monitor Data'!G91))</f>
        <v/>
      </c>
      <c r="D91" s="35" t="str">
        <f>IF(OR('Monitor Data'!J91="",ISBLANK('Monitor Data'!J91)),"",IF(AND('Smoke Data'!L93="YES",'Outlier Flags'!D91="YES"),"FILTERED OUT",'Monitor Data'!J91))</f>
        <v/>
      </c>
      <c r="E91" s="35" t="str">
        <f>IF(OR('Monitor Data'!K91="",ISBLANK('Monitor Data'!K91)),"",IF(AND('Smoke Data'!M93="YES",'Outlier Flags'!E91="YES"),"FILTERED OUT",'Monitor Data'!K91))</f>
        <v/>
      </c>
    </row>
    <row r="92" spans="1:5" x14ac:dyDescent="0.25">
      <c r="A92" s="34">
        <v>44287</v>
      </c>
      <c r="B92" s="35">
        <f>IF(OR('Monitor Data'!D92="",ISBLANK('Monitor Data'!D92)),"",IF(AND('Smoke Data'!J94="YES",'Outlier Flags'!B92="YES"),"FILTERED OUT",'Monitor Data'!B92))</f>
        <v>30.4</v>
      </c>
      <c r="C92" s="35">
        <f>IF(OR('Monitor Data'!G92="",ISBLANK('Monitor Data'!G92)),"",IF(AND('Smoke Data'!K94="YES",'Outlier Flags'!C92="YES"),"FILTERED OUT",'Monitor Data'!G92))</f>
        <v>20.100000000000001</v>
      </c>
      <c r="D92" s="35">
        <f>IF(OR('Monitor Data'!J92="",ISBLANK('Monitor Data'!J92)),"",IF(AND('Smoke Data'!L94="YES",'Outlier Flags'!D92="YES"),"FILTERED OUT",'Monitor Data'!J92))</f>
        <v>11.7</v>
      </c>
      <c r="E92" s="35">
        <f>IF(OR('Monitor Data'!K92="",ISBLANK('Monitor Data'!K92)),"",IF(AND('Smoke Data'!M94="YES",'Outlier Flags'!E92="YES"),"FILTERED OUT",'Monitor Data'!K92))</f>
        <v>14.7</v>
      </c>
    </row>
    <row r="93" spans="1:5" x14ac:dyDescent="0.25">
      <c r="A93" s="34">
        <v>44288</v>
      </c>
      <c r="B93" s="35" t="str">
        <f>IF(OR('Monitor Data'!D93="",ISBLANK('Monitor Data'!D93)),"",IF(AND('Smoke Data'!J95="YES",'Outlier Flags'!B93="YES"),"FILTERED OUT",'Monitor Data'!B93))</f>
        <v/>
      </c>
      <c r="C93" s="35" t="str">
        <f>IF(OR('Monitor Data'!G93="",ISBLANK('Monitor Data'!G93)),"",IF(AND('Smoke Data'!K95="YES",'Outlier Flags'!C93="YES"),"FILTERED OUT",'Monitor Data'!G93))</f>
        <v/>
      </c>
      <c r="D93" s="35" t="str">
        <f>IF(OR('Monitor Data'!J93="",ISBLANK('Monitor Data'!J93)),"",IF(AND('Smoke Data'!L95="YES",'Outlier Flags'!D93="YES"),"FILTERED OUT",'Monitor Data'!J93))</f>
        <v/>
      </c>
      <c r="E93" s="35" t="str">
        <f>IF(OR('Monitor Data'!K93="",ISBLANK('Monitor Data'!K93)),"",IF(AND('Smoke Data'!M95="YES",'Outlier Flags'!E93="YES"),"FILTERED OUT",'Monitor Data'!K93))</f>
        <v/>
      </c>
    </row>
    <row r="94" spans="1:5" x14ac:dyDescent="0.25">
      <c r="A94" s="34">
        <v>44289</v>
      </c>
      <c r="B94" s="35" t="str">
        <f>IF(OR('Monitor Data'!D94="",ISBLANK('Monitor Data'!D94)),"",IF(AND('Smoke Data'!J96="YES",'Outlier Flags'!B94="YES"),"FILTERED OUT",'Monitor Data'!B94))</f>
        <v/>
      </c>
      <c r="C94" s="35" t="str">
        <f>IF(OR('Monitor Data'!G94="",ISBLANK('Monitor Data'!G94)),"",IF(AND('Smoke Data'!K96="YES",'Outlier Flags'!C94="YES"),"FILTERED OUT",'Monitor Data'!G94))</f>
        <v/>
      </c>
      <c r="D94" s="35" t="str">
        <f>IF(OR('Monitor Data'!J94="",ISBLANK('Monitor Data'!J94)),"",IF(AND('Smoke Data'!L96="YES",'Outlier Flags'!D94="YES"),"FILTERED OUT",'Monitor Data'!J94))</f>
        <v/>
      </c>
      <c r="E94" s="35" t="str">
        <f>IF(OR('Monitor Data'!K94="",ISBLANK('Monitor Data'!K94)),"",IF(AND('Smoke Data'!M96="YES",'Outlier Flags'!E94="YES"),"FILTERED OUT",'Monitor Data'!K94))</f>
        <v/>
      </c>
    </row>
    <row r="95" spans="1:5" x14ac:dyDescent="0.25">
      <c r="A95" s="34">
        <v>44290</v>
      </c>
      <c r="B95" s="35" t="str">
        <f>IF(OR('Monitor Data'!D95="",ISBLANK('Monitor Data'!D95)),"",IF(AND('Smoke Data'!J97="YES",'Outlier Flags'!B95="YES"),"FILTERED OUT",'Monitor Data'!B95))</f>
        <v>FILTERED OUT</v>
      </c>
      <c r="C95" s="35" t="str">
        <f>IF(OR('Monitor Data'!G95="",ISBLANK('Monitor Data'!G95)),"",IF(AND('Smoke Data'!K97="YES",'Outlier Flags'!C95="YES"),"FILTERED OUT",'Monitor Data'!G95))</f>
        <v>FILTERED OUT</v>
      </c>
      <c r="D95" s="35" t="str">
        <f>IF(OR('Monitor Data'!J95="",ISBLANK('Monitor Data'!J95)),"",IF(AND('Smoke Data'!L97="YES",'Outlier Flags'!D95="YES"),"FILTERED OUT",'Monitor Data'!J95))</f>
        <v>FILTERED OUT</v>
      </c>
      <c r="E95" s="35" t="str">
        <f>IF(OR('Monitor Data'!K95="",ISBLANK('Monitor Data'!K95)),"",IF(AND('Smoke Data'!M97="YES",'Outlier Flags'!E95="YES"),"FILTERED OUT",'Monitor Data'!K95))</f>
        <v>FILTERED OUT</v>
      </c>
    </row>
    <row r="96" spans="1:5" x14ac:dyDescent="0.25">
      <c r="A96" s="34">
        <v>44291</v>
      </c>
      <c r="B96" s="35" t="str">
        <f>IF(OR('Monitor Data'!D96="",ISBLANK('Monitor Data'!D96)),"",IF(AND('Smoke Data'!J98="YES",'Outlier Flags'!B96="YES"),"FILTERED OUT",'Monitor Data'!B96))</f>
        <v/>
      </c>
      <c r="C96" s="35" t="str">
        <f>IF(OR('Monitor Data'!G96="",ISBLANK('Monitor Data'!G96)),"",IF(AND('Smoke Data'!K98="YES",'Outlier Flags'!C96="YES"),"FILTERED OUT",'Monitor Data'!G96))</f>
        <v/>
      </c>
      <c r="D96" s="35" t="str">
        <f>IF(OR('Monitor Data'!J96="",ISBLANK('Monitor Data'!J96)),"",IF(AND('Smoke Data'!L98="YES",'Outlier Flags'!D96="YES"),"FILTERED OUT",'Monitor Data'!J96))</f>
        <v/>
      </c>
      <c r="E96" s="35" t="str">
        <f>IF(OR('Monitor Data'!K96="",ISBLANK('Monitor Data'!K96)),"",IF(AND('Smoke Data'!M98="YES",'Outlier Flags'!E96="YES"),"FILTERED OUT",'Monitor Data'!K96))</f>
        <v/>
      </c>
    </row>
    <row r="97" spans="1:5" x14ac:dyDescent="0.25">
      <c r="A97" s="34">
        <v>44292</v>
      </c>
      <c r="B97" s="35" t="str">
        <f>IF(OR('Monitor Data'!D97="",ISBLANK('Monitor Data'!D97)),"",IF(AND('Smoke Data'!J99="YES",'Outlier Flags'!B97="YES"),"FILTERED OUT",'Monitor Data'!B97))</f>
        <v/>
      </c>
      <c r="C97" s="35" t="str">
        <f>IF(OR('Monitor Data'!G97="",ISBLANK('Monitor Data'!G97)),"",IF(AND('Smoke Data'!K99="YES",'Outlier Flags'!C97="YES"),"FILTERED OUT",'Monitor Data'!G97))</f>
        <v/>
      </c>
      <c r="D97" s="35" t="str">
        <f>IF(OR('Monitor Data'!J97="",ISBLANK('Monitor Data'!J97)),"",IF(AND('Smoke Data'!L99="YES",'Outlier Flags'!D97="YES"),"FILTERED OUT",'Monitor Data'!J97))</f>
        <v/>
      </c>
      <c r="E97" s="35" t="str">
        <f>IF(OR('Monitor Data'!K97="",ISBLANK('Monitor Data'!K97)),"",IF(AND('Smoke Data'!M99="YES",'Outlier Flags'!E97="YES"),"FILTERED OUT",'Monitor Data'!K97))</f>
        <v/>
      </c>
    </row>
    <row r="98" spans="1:5" x14ac:dyDescent="0.25">
      <c r="A98" s="34">
        <v>44293</v>
      </c>
      <c r="B98" s="35">
        <f>IF(OR('Monitor Data'!D98="",ISBLANK('Monitor Data'!D98)),"",IF(AND('Smoke Data'!J100="YES",'Outlier Flags'!B98="YES"),"FILTERED OUT",'Monitor Data'!B98))</f>
        <v>22.8</v>
      </c>
      <c r="C98" s="35">
        <f>IF(OR('Monitor Data'!G98="",ISBLANK('Monitor Data'!G98)),"",IF(AND('Smoke Data'!K100="YES",'Outlier Flags'!C98="YES"),"FILTERED OUT",'Monitor Data'!G98))</f>
        <v>18.100000000000001</v>
      </c>
      <c r="D98" s="35" t="str">
        <f>IF(OR('Monitor Data'!J98="",ISBLANK('Monitor Data'!J98)),"",IF(AND('Smoke Data'!L100="YES",'Outlier Flags'!D98="YES"),"FILTERED OUT",'Monitor Data'!J98))</f>
        <v/>
      </c>
      <c r="E98" s="35">
        <f>IF(OR('Monitor Data'!K98="",ISBLANK('Monitor Data'!K98)),"",IF(AND('Smoke Data'!M100="YES",'Outlier Flags'!E98="YES"),"FILTERED OUT",'Monitor Data'!K98))</f>
        <v>13.1</v>
      </c>
    </row>
    <row r="99" spans="1:5" x14ac:dyDescent="0.25">
      <c r="A99" s="34">
        <v>44294</v>
      </c>
      <c r="B99" s="35" t="str">
        <f>IF(OR('Monitor Data'!D99="",ISBLANK('Monitor Data'!D99)),"",IF(AND('Smoke Data'!J101="YES",'Outlier Flags'!B99="YES"),"FILTERED OUT",'Monitor Data'!B99))</f>
        <v/>
      </c>
      <c r="C99" s="35" t="str">
        <f>IF(OR('Monitor Data'!G99="",ISBLANK('Monitor Data'!G99)),"",IF(AND('Smoke Data'!K101="YES",'Outlier Flags'!C99="YES"),"FILTERED OUT",'Monitor Data'!G99))</f>
        <v/>
      </c>
      <c r="D99" s="35" t="str">
        <f>IF(OR('Monitor Data'!J99="",ISBLANK('Monitor Data'!J99)),"",IF(AND('Smoke Data'!L101="YES",'Outlier Flags'!D99="YES"),"FILTERED OUT",'Monitor Data'!J99))</f>
        <v/>
      </c>
      <c r="E99" s="35" t="str">
        <f>IF(OR('Monitor Data'!K99="",ISBLANK('Monitor Data'!K99)),"",IF(AND('Smoke Data'!M101="YES",'Outlier Flags'!E99="YES"),"FILTERED OUT",'Monitor Data'!K99))</f>
        <v/>
      </c>
    </row>
    <row r="100" spans="1:5" x14ac:dyDescent="0.25">
      <c r="A100" s="34">
        <v>44295</v>
      </c>
      <c r="B100" s="35" t="str">
        <f>IF(OR('Monitor Data'!D100="",ISBLANK('Monitor Data'!D100)),"",IF(AND('Smoke Data'!J102="YES",'Outlier Flags'!B100="YES"),"FILTERED OUT",'Monitor Data'!B100))</f>
        <v/>
      </c>
      <c r="C100" s="35" t="str">
        <f>IF(OR('Monitor Data'!G100="",ISBLANK('Monitor Data'!G100)),"",IF(AND('Smoke Data'!K102="YES",'Outlier Flags'!C100="YES"),"FILTERED OUT",'Monitor Data'!G100))</f>
        <v/>
      </c>
      <c r="D100" s="35" t="str">
        <f>IF(OR('Monitor Data'!J100="",ISBLANK('Monitor Data'!J100)),"",IF(AND('Smoke Data'!L102="YES",'Outlier Flags'!D100="YES"),"FILTERED OUT",'Monitor Data'!J100))</f>
        <v/>
      </c>
      <c r="E100" s="35" t="str">
        <f>IF(OR('Monitor Data'!K100="",ISBLANK('Monitor Data'!K100)),"",IF(AND('Smoke Data'!M102="YES",'Outlier Flags'!E100="YES"),"FILTERED OUT",'Monitor Data'!K100))</f>
        <v/>
      </c>
    </row>
    <row r="101" spans="1:5" x14ac:dyDescent="0.25">
      <c r="A101" s="34">
        <v>44296</v>
      </c>
      <c r="B101" s="35">
        <f>IF(OR('Monitor Data'!D101="",ISBLANK('Monitor Data'!D101)),"",IF(AND('Smoke Data'!J103="YES",'Outlier Flags'!B101="YES"),"FILTERED OUT",'Monitor Data'!B101))</f>
        <v>2.6</v>
      </c>
      <c r="C101" s="35">
        <f>IF(OR('Monitor Data'!G101="",ISBLANK('Monitor Data'!G101)),"",IF(AND('Smoke Data'!K103="YES",'Outlier Flags'!C101="YES"),"FILTERED OUT",'Monitor Data'!G101))</f>
        <v>8.4</v>
      </c>
      <c r="D101" s="35" t="str">
        <f>IF(OR('Monitor Data'!J101="",ISBLANK('Monitor Data'!J101)),"",IF(AND('Smoke Data'!L103="YES",'Outlier Flags'!D101="YES"),"FILTERED OUT",'Monitor Data'!J101))</f>
        <v/>
      </c>
      <c r="E101" s="35">
        <f>IF(OR('Monitor Data'!K101="",ISBLANK('Monitor Data'!K101)),"",IF(AND('Smoke Data'!M103="YES",'Outlier Flags'!E101="YES"),"FILTERED OUT",'Monitor Data'!K101))</f>
        <v>2.6</v>
      </c>
    </row>
    <row r="102" spans="1:5" x14ac:dyDescent="0.25">
      <c r="A102" s="34">
        <v>44297</v>
      </c>
      <c r="B102" s="35" t="str">
        <f>IF(OR('Monitor Data'!D102="",ISBLANK('Monitor Data'!D102)),"",IF(AND('Smoke Data'!J104="YES",'Outlier Flags'!B102="YES"),"FILTERED OUT",'Monitor Data'!B102))</f>
        <v/>
      </c>
      <c r="C102" s="35" t="str">
        <f>IF(OR('Monitor Data'!G102="",ISBLANK('Monitor Data'!G102)),"",IF(AND('Smoke Data'!K104="YES",'Outlier Flags'!C102="YES"),"FILTERED OUT",'Monitor Data'!G102))</f>
        <v/>
      </c>
      <c r="D102" s="35" t="str">
        <f>IF(OR('Monitor Data'!J102="",ISBLANK('Monitor Data'!J102)),"",IF(AND('Smoke Data'!L104="YES",'Outlier Flags'!D102="YES"),"FILTERED OUT",'Monitor Data'!J102))</f>
        <v/>
      </c>
      <c r="E102" s="35" t="str">
        <f>IF(OR('Monitor Data'!K102="",ISBLANK('Monitor Data'!K102)),"",IF(AND('Smoke Data'!M104="YES",'Outlier Flags'!E102="YES"),"FILTERED OUT",'Monitor Data'!K102))</f>
        <v/>
      </c>
    </row>
    <row r="103" spans="1:5" x14ac:dyDescent="0.25">
      <c r="A103" s="34">
        <v>44298</v>
      </c>
      <c r="B103" s="35" t="str">
        <f>IF(OR('Monitor Data'!D103="",ISBLANK('Monitor Data'!D103)),"",IF(AND('Smoke Data'!J105="YES",'Outlier Flags'!B103="YES"),"FILTERED OUT",'Monitor Data'!B103))</f>
        <v/>
      </c>
      <c r="C103" s="35" t="str">
        <f>IF(OR('Monitor Data'!G103="",ISBLANK('Monitor Data'!G103)),"",IF(AND('Smoke Data'!K105="YES",'Outlier Flags'!C103="YES"),"FILTERED OUT",'Monitor Data'!G103))</f>
        <v/>
      </c>
      <c r="D103" s="35" t="str">
        <f>IF(OR('Monitor Data'!J103="",ISBLANK('Monitor Data'!J103)),"",IF(AND('Smoke Data'!L105="YES",'Outlier Flags'!D103="YES"),"FILTERED OUT",'Monitor Data'!J103))</f>
        <v/>
      </c>
      <c r="E103" s="35" t="str">
        <f>IF(OR('Monitor Data'!K103="",ISBLANK('Monitor Data'!K103)),"",IF(AND('Smoke Data'!M105="YES",'Outlier Flags'!E103="YES"),"FILTERED OUT",'Monitor Data'!K103))</f>
        <v/>
      </c>
    </row>
    <row r="104" spans="1:5" x14ac:dyDescent="0.25">
      <c r="A104" s="34">
        <v>44299</v>
      </c>
      <c r="B104" s="35">
        <f>IF(OR('Monitor Data'!D104="",ISBLANK('Monitor Data'!D104)),"",IF(AND('Smoke Data'!J106="YES",'Outlier Flags'!B104="YES"),"FILTERED OUT",'Monitor Data'!B104))</f>
        <v>9.3000000000000007</v>
      </c>
      <c r="C104" s="35">
        <f>IF(OR('Monitor Data'!G104="",ISBLANK('Monitor Data'!G104)),"",IF(AND('Smoke Data'!K106="YES",'Outlier Flags'!C104="YES"),"FILTERED OUT",'Monitor Data'!G104))</f>
        <v>9.65</v>
      </c>
      <c r="D104" s="35">
        <f>IF(OR('Monitor Data'!J104="",ISBLANK('Monitor Data'!J104)),"",IF(AND('Smoke Data'!L106="YES",'Outlier Flags'!D104="YES"),"FILTERED OUT",'Monitor Data'!J104))</f>
        <v>8.3999999999999986</v>
      </c>
      <c r="E104" s="35">
        <f>IF(OR('Monitor Data'!K104="",ISBLANK('Monitor Data'!K104)),"",IF(AND('Smoke Data'!M106="YES",'Outlier Flags'!E104="YES"),"FILTERED OUT",'Monitor Data'!K104))</f>
        <v>8.9</v>
      </c>
    </row>
    <row r="105" spans="1:5" x14ac:dyDescent="0.25">
      <c r="A105" s="34">
        <v>44300</v>
      </c>
      <c r="B105" s="35" t="str">
        <f>IF(OR('Monitor Data'!D105="",ISBLANK('Monitor Data'!D105)),"",IF(AND('Smoke Data'!J107="YES",'Outlier Flags'!B105="YES"),"FILTERED OUT",'Monitor Data'!B105))</f>
        <v/>
      </c>
      <c r="C105" s="35" t="str">
        <f>IF(OR('Monitor Data'!G105="",ISBLANK('Monitor Data'!G105)),"",IF(AND('Smoke Data'!K107="YES",'Outlier Flags'!C105="YES"),"FILTERED OUT",'Monitor Data'!G105))</f>
        <v/>
      </c>
      <c r="D105" s="35" t="str">
        <f>IF(OR('Monitor Data'!J105="",ISBLANK('Monitor Data'!J105)),"",IF(AND('Smoke Data'!L107="YES",'Outlier Flags'!D105="YES"),"FILTERED OUT",'Monitor Data'!J105))</f>
        <v/>
      </c>
      <c r="E105" s="35" t="str">
        <f>IF(OR('Monitor Data'!K105="",ISBLANK('Monitor Data'!K105)),"",IF(AND('Smoke Data'!M107="YES",'Outlier Flags'!E105="YES"),"FILTERED OUT",'Monitor Data'!K105))</f>
        <v/>
      </c>
    </row>
    <row r="106" spans="1:5" x14ac:dyDescent="0.25">
      <c r="A106" s="34">
        <v>44301</v>
      </c>
      <c r="B106" s="35" t="str">
        <f>IF(OR('Monitor Data'!D106="",ISBLANK('Monitor Data'!D106)),"",IF(AND('Smoke Data'!J108="YES",'Outlier Flags'!B106="YES"),"FILTERED OUT",'Monitor Data'!B106))</f>
        <v/>
      </c>
      <c r="C106" s="35" t="str">
        <f>IF(OR('Monitor Data'!G106="",ISBLANK('Monitor Data'!G106)),"",IF(AND('Smoke Data'!K108="YES",'Outlier Flags'!C106="YES"),"FILTERED OUT",'Monitor Data'!G106))</f>
        <v/>
      </c>
      <c r="D106" s="35" t="str">
        <f>IF(OR('Monitor Data'!J106="",ISBLANK('Monitor Data'!J106)),"",IF(AND('Smoke Data'!L108="YES",'Outlier Flags'!D106="YES"),"FILTERED OUT",'Monitor Data'!J106))</f>
        <v/>
      </c>
      <c r="E106" s="35" t="str">
        <f>IF(OR('Monitor Data'!K106="",ISBLANK('Monitor Data'!K106)),"",IF(AND('Smoke Data'!M108="YES",'Outlier Flags'!E106="YES"),"FILTERED OUT",'Monitor Data'!K106))</f>
        <v/>
      </c>
    </row>
    <row r="107" spans="1:5" x14ac:dyDescent="0.25">
      <c r="A107" s="34">
        <v>44302</v>
      </c>
      <c r="B107" s="35">
        <f>IF(OR('Monitor Data'!D107="",ISBLANK('Monitor Data'!D107)),"",IF(AND('Smoke Data'!J109="YES",'Outlier Flags'!B107="YES"),"FILTERED OUT",'Monitor Data'!B107))</f>
        <v>29.7</v>
      </c>
      <c r="C107" s="35">
        <f>IF(OR('Monitor Data'!G107="",ISBLANK('Monitor Data'!G107)),"",IF(AND('Smoke Data'!K109="YES",'Outlier Flags'!C107="YES"),"FILTERED OUT",'Monitor Data'!G107))</f>
        <v>25</v>
      </c>
      <c r="D107" s="35">
        <f>IF(OR('Monitor Data'!J107="",ISBLANK('Monitor Data'!J107)),"",IF(AND('Smoke Data'!L109="YES",'Outlier Flags'!D107="YES"),"FILTERED OUT",'Monitor Data'!J107))</f>
        <v>15.2</v>
      </c>
      <c r="E107" s="35">
        <f>IF(OR('Monitor Data'!K107="",ISBLANK('Monitor Data'!K107)),"",IF(AND('Smoke Data'!M109="YES",'Outlier Flags'!E107="YES"),"FILTERED OUT",'Monitor Data'!K107))</f>
        <v>29</v>
      </c>
    </row>
    <row r="108" spans="1:5" x14ac:dyDescent="0.25">
      <c r="A108" s="34">
        <v>44303</v>
      </c>
      <c r="B108" s="35" t="str">
        <f>IF(OR('Monitor Data'!D108="",ISBLANK('Monitor Data'!D108)),"",IF(AND('Smoke Data'!J110="YES",'Outlier Flags'!B108="YES"),"FILTERED OUT",'Monitor Data'!B108))</f>
        <v/>
      </c>
      <c r="C108" s="35" t="str">
        <f>IF(OR('Monitor Data'!G108="",ISBLANK('Monitor Data'!G108)),"",IF(AND('Smoke Data'!K110="YES",'Outlier Flags'!C108="YES"),"FILTERED OUT",'Monitor Data'!G108))</f>
        <v/>
      </c>
      <c r="D108" s="35" t="str">
        <f>IF(OR('Monitor Data'!J108="",ISBLANK('Monitor Data'!J108)),"",IF(AND('Smoke Data'!L110="YES",'Outlier Flags'!D108="YES"),"FILTERED OUT",'Monitor Data'!J108))</f>
        <v/>
      </c>
      <c r="E108" s="35" t="str">
        <f>IF(OR('Monitor Data'!K108="",ISBLANK('Monitor Data'!K108)),"",IF(AND('Smoke Data'!M110="YES",'Outlier Flags'!E108="YES"),"FILTERED OUT",'Monitor Data'!K108))</f>
        <v/>
      </c>
    </row>
    <row r="109" spans="1:5" x14ac:dyDescent="0.25">
      <c r="A109" s="34">
        <v>44304</v>
      </c>
      <c r="B109" s="35" t="str">
        <f>IF(OR('Monitor Data'!D109="",ISBLANK('Monitor Data'!D109)),"",IF(AND('Smoke Data'!J111="YES",'Outlier Flags'!B109="YES"),"FILTERED OUT",'Monitor Data'!B109))</f>
        <v/>
      </c>
      <c r="C109" s="35" t="str">
        <f>IF(OR('Monitor Data'!G109="",ISBLANK('Monitor Data'!G109)),"",IF(AND('Smoke Data'!K111="YES",'Outlier Flags'!C109="YES"),"FILTERED OUT",'Monitor Data'!G109))</f>
        <v/>
      </c>
      <c r="D109" s="35" t="str">
        <f>IF(OR('Monitor Data'!J109="",ISBLANK('Monitor Data'!J109)),"",IF(AND('Smoke Data'!L111="YES",'Outlier Flags'!D109="YES"),"FILTERED OUT",'Monitor Data'!J109))</f>
        <v/>
      </c>
      <c r="E109" s="35" t="str">
        <f>IF(OR('Monitor Data'!K109="",ISBLANK('Monitor Data'!K109)),"",IF(AND('Smoke Data'!M111="YES",'Outlier Flags'!E109="YES"),"FILTERED OUT",'Monitor Data'!K109))</f>
        <v/>
      </c>
    </row>
    <row r="110" spans="1:5" x14ac:dyDescent="0.25">
      <c r="A110" s="34">
        <v>44305</v>
      </c>
      <c r="B110" s="35">
        <f>IF(OR('Monitor Data'!D110="",ISBLANK('Monitor Data'!D110)),"",IF(AND('Smoke Data'!J112="YES",'Outlier Flags'!B110="YES"),"FILTERED OUT",'Monitor Data'!B110))</f>
        <v>14.4</v>
      </c>
      <c r="C110" s="35">
        <f>IF(OR('Monitor Data'!G110="",ISBLANK('Monitor Data'!G110)),"",IF(AND('Smoke Data'!K112="YES",'Outlier Flags'!C110="YES"),"FILTERED OUT",'Monitor Data'!G110))</f>
        <v>10.8</v>
      </c>
      <c r="D110" s="35">
        <f>IF(OR('Monitor Data'!J110="",ISBLANK('Monitor Data'!J110)),"",IF(AND('Smoke Data'!L112="YES",'Outlier Flags'!D110="YES"),"FILTERED OUT",'Monitor Data'!J110))</f>
        <v>13.4</v>
      </c>
      <c r="E110" s="35">
        <f>IF(OR('Monitor Data'!K110="",ISBLANK('Monitor Data'!K110)),"",IF(AND('Smoke Data'!M112="YES",'Outlier Flags'!E110="YES"),"FILTERED OUT",'Monitor Data'!K110))</f>
        <v>10.199999999999999</v>
      </c>
    </row>
    <row r="111" spans="1:5" x14ac:dyDescent="0.25">
      <c r="A111" s="34">
        <v>44306</v>
      </c>
      <c r="B111" s="35" t="str">
        <f>IF(OR('Monitor Data'!D111="",ISBLANK('Monitor Data'!D111)),"",IF(AND('Smoke Data'!J113="YES",'Outlier Flags'!B111="YES"),"FILTERED OUT",'Monitor Data'!B111))</f>
        <v/>
      </c>
      <c r="C111" s="35" t="str">
        <f>IF(OR('Monitor Data'!G111="",ISBLANK('Monitor Data'!G111)),"",IF(AND('Smoke Data'!K113="YES",'Outlier Flags'!C111="YES"),"FILTERED OUT",'Monitor Data'!G111))</f>
        <v/>
      </c>
      <c r="D111" s="35" t="str">
        <f>IF(OR('Monitor Data'!J111="",ISBLANK('Monitor Data'!J111)),"",IF(AND('Smoke Data'!L113="YES",'Outlier Flags'!D111="YES"),"FILTERED OUT",'Monitor Data'!J111))</f>
        <v/>
      </c>
      <c r="E111" s="35" t="str">
        <f>IF(OR('Monitor Data'!K111="",ISBLANK('Monitor Data'!K111)),"",IF(AND('Smoke Data'!M113="YES",'Outlier Flags'!E111="YES"),"FILTERED OUT",'Monitor Data'!K111))</f>
        <v/>
      </c>
    </row>
    <row r="112" spans="1:5" x14ac:dyDescent="0.25">
      <c r="A112" s="34">
        <v>44307</v>
      </c>
      <c r="B112" s="35" t="str">
        <f>IF(OR('Monitor Data'!D112="",ISBLANK('Monitor Data'!D112)),"",IF(AND('Smoke Data'!J114="YES",'Outlier Flags'!B112="YES"),"FILTERED OUT",'Monitor Data'!B112))</f>
        <v/>
      </c>
      <c r="C112" s="35" t="str">
        <f>IF(OR('Monitor Data'!G112="",ISBLANK('Monitor Data'!G112)),"",IF(AND('Smoke Data'!K114="YES",'Outlier Flags'!C112="YES"),"FILTERED OUT",'Monitor Data'!G112))</f>
        <v/>
      </c>
      <c r="D112" s="35" t="str">
        <f>IF(OR('Monitor Data'!J112="",ISBLANK('Monitor Data'!J112)),"",IF(AND('Smoke Data'!L114="YES",'Outlier Flags'!D112="YES"),"FILTERED OUT",'Monitor Data'!J112))</f>
        <v/>
      </c>
      <c r="E112" s="35" t="str">
        <f>IF(OR('Monitor Data'!K112="",ISBLANK('Monitor Data'!K112)),"",IF(AND('Smoke Data'!M114="YES",'Outlier Flags'!E112="YES"),"FILTERED OUT",'Monitor Data'!K112))</f>
        <v/>
      </c>
    </row>
    <row r="113" spans="1:5" x14ac:dyDescent="0.25">
      <c r="A113" s="34">
        <v>44308</v>
      </c>
      <c r="B113" s="35">
        <f>IF(OR('Monitor Data'!D113="",ISBLANK('Monitor Data'!D113)),"",IF(AND('Smoke Data'!J115="YES",'Outlier Flags'!B113="YES"),"FILTERED OUT",'Monitor Data'!B113))</f>
        <v>36.4</v>
      </c>
      <c r="C113" s="35">
        <f>IF(OR('Monitor Data'!G113="",ISBLANK('Monitor Data'!G113)),"",IF(AND('Smoke Data'!K115="YES",'Outlier Flags'!C113="YES"),"FILTERED OUT",'Monitor Data'!G113))</f>
        <v>22.799999999999997</v>
      </c>
      <c r="D113" s="35">
        <f>IF(OR('Monitor Data'!J113="",ISBLANK('Monitor Data'!J113)),"",IF(AND('Smoke Data'!L115="YES",'Outlier Flags'!D113="YES"),"FILTERED OUT",'Monitor Data'!J113))</f>
        <v>24.35</v>
      </c>
      <c r="E113" s="35">
        <f>IF(OR('Monitor Data'!K113="",ISBLANK('Monitor Data'!K113)),"",IF(AND('Smoke Data'!M115="YES",'Outlier Flags'!E113="YES"),"FILTERED OUT",'Monitor Data'!K113))</f>
        <v>30.6</v>
      </c>
    </row>
    <row r="114" spans="1:5" x14ac:dyDescent="0.25">
      <c r="A114" s="34">
        <v>44309</v>
      </c>
      <c r="B114" s="35" t="str">
        <f>IF(OR('Monitor Data'!D114="",ISBLANK('Monitor Data'!D114)),"",IF(AND('Smoke Data'!J116="YES",'Outlier Flags'!B114="YES"),"FILTERED OUT",'Monitor Data'!B114))</f>
        <v/>
      </c>
      <c r="C114" s="35" t="str">
        <f>IF(OR('Monitor Data'!G114="",ISBLANK('Monitor Data'!G114)),"",IF(AND('Smoke Data'!K116="YES",'Outlier Flags'!C114="YES"),"FILTERED OUT",'Monitor Data'!G114))</f>
        <v/>
      </c>
      <c r="D114" s="35" t="str">
        <f>IF(OR('Monitor Data'!J114="",ISBLANK('Monitor Data'!J114)),"",IF(AND('Smoke Data'!L116="YES",'Outlier Flags'!D114="YES"),"FILTERED OUT",'Monitor Data'!J114))</f>
        <v/>
      </c>
      <c r="E114" s="35" t="str">
        <f>IF(OR('Monitor Data'!K114="",ISBLANK('Monitor Data'!K114)),"",IF(AND('Smoke Data'!M116="YES",'Outlier Flags'!E114="YES"),"FILTERED OUT",'Monitor Data'!K114))</f>
        <v/>
      </c>
    </row>
    <row r="115" spans="1:5" x14ac:dyDescent="0.25">
      <c r="A115" s="34">
        <v>44310</v>
      </c>
      <c r="B115" s="35" t="str">
        <f>IF(OR('Monitor Data'!D115="",ISBLANK('Monitor Data'!D115)),"",IF(AND('Smoke Data'!J117="YES",'Outlier Flags'!B115="YES"),"FILTERED OUT",'Monitor Data'!B115))</f>
        <v/>
      </c>
      <c r="C115" s="35" t="str">
        <f>IF(OR('Monitor Data'!G115="",ISBLANK('Monitor Data'!G115)),"",IF(AND('Smoke Data'!K117="YES",'Outlier Flags'!C115="YES"),"FILTERED OUT",'Monitor Data'!G115))</f>
        <v/>
      </c>
      <c r="D115" s="35" t="str">
        <f>IF(OR('Monitor Data'!J115="",ISBLANK('Monitor Data'!J115)),"",IF(AND('Smoke Data'!L117="YES",'Outlier Flags'!D115="YES"),"FILTERED OUT",'Monitor Data'!J115))</f>
        <v/>
      </c>
      <c r="E115" s="35" t="str">
        <f>IF(OR('Monitor Data'!K115="",ISBLANK('Monitor Data'!K115)),"",IF(AND('Smoke Data'!M117="YES",'Outlier Flags'!E115="YES"),"FILTERED OUT",'Monitor Data'!K115))</f>
        <v/>
      </c>
    </row>
    <row r="116" spans="1:5" x14ac:dyDescent="0.25">
      <c r="A116" s="34">
        <v>44311</v>
      </c>
      <c r="B116" s="35">
        <f>IF(OR('Monitor Data'!D116="",ISBLANK('Monitor Data'!D116)),"",IF(AND('Smoke Data'!J118="YES",'Outlier Flags'!B116="YES"),"FILTERED OUT",'Monitor Data'!B116))</f>
        <v>14.4</v>
      </c>
      <c r="C116" s="35">
        <f>IF(OR('Monitor Data'!G116="",ISBLANK('Monitor Data'!G116)),"",IF(AND('Smoke Data'!K118="YES",'Outlier Flags'!C116="YES"),"FILTERED OUT",'Monitor Data'!G116))</f>
        <v>26.7</v>
      </c>
      <c r="D116" s="35">
        <f>IF(OR('Monitor Data'!J116="",ISBLANK('Monitor Data'!J116)),"",IF(AND('Smoke Data'!L118="YES",'Outlier Flags'!D116="YES"),"FILTERED OUT",'Monitor Data'!J116))</f>
        <v>8.6</v>
      </c>
      <c r="E116" s="35">
        <f>IF(OR('Monitor Data'!K116="",ISBLANK('Monitor Data'!K116)),"",IF(AND('Smoke Data'!M118="YES",'Outlier Flags'!E116="YES"),"FILTERED OUT",'Monitor Data'!K116))</f>
        <v>17</v>
      </c>
    </row>
    <row r="117" spans="1:5" x14ac:dyDescent="0.25">
      <c r="A117" s="34">
        <v>44312</v>
      </c>
      <c r="B117" s="35" t="str">
        <f>IF(OR('Monitor Data'!D117="",ISBLANK('Monitor Data'!D117)),"",IF(AND('Smoke Data'!J119="YES",'Outlier Flags'!B117="YES"),"FILTERED OUT",'Monitor Data'!B117))</f>
        <v/>
      </c>
      <c r="C117" s="35" t="str">
        <f>IF(OR('Monitor Data'!G117="",ISBLANK('Monitor Data'!G117)),"",IF(AND('Smoke Data'!K119="YES",'Outlier Flags'!C117="YES"),"FILTERED OUT",'Monitor Data'!G117))</f>
        <v/>
      </c>
      <c r="D117" s="35" t="str">
        <f>IF(OR('Monitor Data'!J117="",ISBLANK('Monitor Data'!J117)),"",IF(AND('Smoke Data'!L119="YES",'Outlier Flags'!D117="YES"),"FILTERED OUT",'Monitor Data'!J117))</f>
        <v/>
      </c>
      <c r="E117" s="35" t="str">
        <f>IF(OR('Monitor Data'!K117="",ISBLANK('Monitor Data'!K117)),"",IF(AND('Smoke Data'!M119="YES",'Outlier Flags'!E117="YES"),"FILTERED OUT",'Monitor Data'!K117))</f>
        <v/>
      </c>
    </row>
    <row r="118" spans="1:5" x14ac:dyDescent="0.25">
      <c r="A118" s="34">
        <v>44313</v>
      </c>
      <c r="B118" s="35" t="str">
        <f>IF(OR('Monitor Data'!D118="",ISBLANK('Monitor Data'!D118)),"",IF(AND('Smoke Data'!J120="YES",'Outlier Flags'!B118="YES"),"FILTERED OUT",'Monitor Data'!B118))</f>
        <v/>
      </c>
      <c r="C118" s="35" t="str">
        <f>IF(OR('Monitor Data'!G118="",ISBLANK('Monitor Data'!G118)),"",IF(AND('Smoke Data'!K120="YES",'Outlier Flags'!C118="YES"),"FILTERED OUT",'Monitor Data'!G118))</f>
        <v/>
      </c>
      <c r="D118" s="35" t="str">
        <f>IF(OR('Monitor Data'!J118="",ISBLANK('Monitor Data'!J118)),"",IF(AND('Smoke Data'!L120="YES",'Outlier Flags'!D118="YES"),"FILTERED OUT",'Monitor Data'!J118))</f>
        <v/>
      </c>
      <c r="E118" s="35" t="str">
        <f>IF(OR('Monitor Data'!K118="",ISBLANK('Monitor Data'!K118)),"",IF(AND('Smoke Data'!M120="YES",'Outlier Flags'!E118="YES"),"FILTERED OUT",'Monitor Data'!K118))</f>
        <v/>
      </c>
    </row>
    <row r="119" spans="1:5" x14ac:dyDescent="0.25">
      <c r="A119" s="34">
        <v>44314</v>
      </c>
      <c r="B119" s="35">
        <f>IF(OR('Monitor Data'!D119="",ISBLANK('Monitor Data'!D119)),"",IF(AND('Smoke Data'!J121="YES",'Outlier Flags'!B119="YES"),"FILTERED OUT",'Monitor Data'!B119))</f>
        <v>38</v>
      </c>
      <c r="C119" s="35">
        <f>IF(OR('Monitor Data'!G119="",ISBLANK('Monitor Data'!G119)),"",IF(AND('Smoke Data'!K121="YES",'Outlier Flags'!C119="YES"),"FILTERED OUT",'Monitor Data'!G119))</f>
        <v>34.299999999999997</v>
      </c>
      <c r="D119" s="35" t="str">
        <f>IF(OR('Monitor Data'!J119="",ISBLANK('Monitor Data'!J119)),"",IF(AND('Smoke Data'!L121="YES",'Outlier Flags'!D119="YES"),"FILTERED OUT",'Monitor Data'!J119))</f>
        <v>FILTERED OUT</v>
      </c>
      <c r="E119" s="35">
        <f>IF(OR('Monitor Data'!K119="",ISBLANK('Monitor Data'!K119)),"",IF(AND('Smoke Data'!M121="YES",'Outlier Flags'!E119="YES"),"FILTERED OUT",'Monitor Data'!K119))</f>
        <v>37.6</v>
      </c>
    </row>
    <row r="120" spans="1:5" x14ac:dyDescent="0.25">
      <c r="A120" s="34">
        <v>44315</v>
      </c>
      <c r="B120" s="35" t="str">
        <f>IF(OR('Monitor Data'!D120="",ISBLANK('Monitor Data'!D120)),"",IF(AND('Smoke Data'!J122="YES",'Outlier Flags'!B120="YES"),"FILTERED OUT",'Monitor Data'!B120))</f>
        <v/>
      </c>
      <c r="C120" s="35" t="str">
        <f>IF(OR('Monitor Data'!G120="",ISBLANK('Monitor Data'!G120)),"",IF(AND('Smoke Data'!K122="YES",'Outlier Flags'!C120="YES"),"FILTERED OUT",'Monitor Data'!G120))</f>
        <v/>
      </c>
      <c r="D120" s="35" t="str">
        <f>IF(OR('Monitor Data'!J120="",ISBLANK('Monitor Data'!J120)),"",IF(AND('Smoke Data'!L122="YES",'Outlier Flags'!D120="YES"),"FILTERED OUT",'Monitor Data'!J120))</f>
        <v/>
      </c>
      <c r="E120" s="35" t="str">
        <f>IF(OR('Monitor Data'!K120="",ISBLANK('Monitor Data'!K120)),"",IF(AND('Smoke Data'!M122="YES",'Outlier Flags'!E120="YES"),"FILTERED OUT",'Monitor Data'!K120))</f>
        <v/>
      </c>
    </row>
    <row r="121" spans="1:5" x14ac:dyDescent="0.25">
      <c r="A121" s="34">
        <v>44316</v>
      </c>
      <c r="B121" s="35" t="str">
        <f>IF(OR('Monitor Data'!D121="",ISBLANK('Monitor Data'!D121)),"",IF(AND('Smoke Data'!J123="YES",'Outlier Flags'!B121="YES"),"FILTERED OUT",'Monitor Data'!B121))</f>
        <v/>
      </c>
      <c r="C121" s="35" t="str">
        <f>IF(OR('Monitor Data'!G121="",ISBLANK('Monitor Data'!G121)),"",IF(AND('Smoke Data'!K123="YES",'Outlier Flags'!C121="YES"),"FILTERED OUT",'Monitor Data'!G121))</f>
        <v/>
      </c>
      <c r="D121" s="35" t="str">
        <f>IF(OR('Monitor Data'!J121="",ISBLANK('Monitor Data'!J121)),"",IF(AND('Smoke Data'!L123="YES",'Outlier Flags'!D121="YES"),"FILTERED OUT",'Monitor Data'!J121))</f>
        <v/>
      </c>
      <c r="E121" s="35" t="str">
        <f>IF(OR('Monitor Data'!K121="",ISBLANK('Monitor Data'!K121)),"",IF(AND('Smoke Data'!M123="YES",'Outlier Flags'!E121="YES"),"FILTERED OUT",'Monitor Data'!K121))</f>
        <v/>
      </c>
    </row>
    <row r="122" spans="1:5" x14ac:dyDescent="0.25">
      <c r="A122" s="34">
        <v>44317</v>
      </c>
      <c r="B122" s="35" t="str">
        <f>IF(OR('Monitor Data'!D122="",ISBLANK('Monitor Data'!D122)),"",IF(AND('Smoke Data'!J124="YES",'Outlier Flags'!B122="YES"),"FILTERED OUT",'Monitor Data'!B122))</f>
        <v>FILTERED OUT</v>
      </c>
      <c r="C122" s="35">
        <f>IF(OR('Monitor Data'!G122="",ISBLANK('Monitor Data'!G122)),"",IF(AND('Smoke Data'!K124="YES",'Outlier Flags'!C122="YES"),"FILTERED OUT",'Monitor Data'!G122))</f>
        <v>37.799999999999997</v>
      </c>
      <c r="D122" s="35">
        <f>IF(OR('Monitor Data'!J122="",ISBLANK('Monitor Data'!J122)),"",IF(AND('Smoke Data'!L124="YES",'Outlier Flags'!D122="YES"),"FILTERED OUT",'Monitor Data'!J122))</f>
        <v>28.3</v>
      </c>
      <c r="E122" s="35">
        <f>IF(OR('Monitor Data'!K122="",ISBLANK('Monitor Data'!K122)),"",IF(AND('Smoke Data'!M124="YES",'Outlier Flags'!E122="YES"),"FILTERED OUT",'Monitor Data'!K122))</f>
        <v>17.7</v>
      </c>
    </row>
    <row r="123" spans="1:5" x14ac:dyDescent="0.25">
      <c r="A123" s="34">
        <v>44318</v>
      </c>
      <c r="B123" s="35" t="str">
        <f>IF(OR('Monitor Data'!D123="",ISBLANK('Monitor Data'!D123)),"",IF(AND('Smoke Data'!J125="YES",'Outlier Flags'!B123="YES"),"FILTERED OUT",'Monitor Data'!B123))</f>
        <v/>
      </c>
      <c r="C123" s="35" t="str">
        <f>IF(OR('Monitor Data'!G123="",ISBLANK('Monitor Data'!G123)),"",IF(AND('Smoke Data'!K125="YES",'Outlier Flags'!C123="YES"),"FILTERED OUT",'Monitor Data'!G123))</f>
        <v/>
      </c>
      <c r="D123" s="35" t="str">
        <f>IF(OR('Monitor Data'!J123="",ISBLANK('Monitor Data'!J123)),"",IF(AND('Smoke Data'!L125="YES",'Outlier Flags'!D123="YES"),"FILTERED OUT",'Monitor Data'!J123))</f>
        <v/>
      </c>
      <c r="E123" s="35" t="str">
        <f>IF(OR('Monitor Data'!K123="",ISBLANK('Monitor Data'!K123)),"",IF(AND('Smoke Data'!M125="YES",'Outlier Flags'!E123="YES"),"FILTERED OUT",'Monitor Data'!K123))</f>
        <v/>
      </c>
    </row>
    <row r="124" spans="1:5" x14ac:dyDescent="0.25">
      <c r="A124" s="34">
        <v>44319</v>
      </c>
      <c r="B124" s="35" t="str">
        <f>IF(OR('Monitor Data'!D124="",ISBLANK('Monitor Data'!D124)),"",IF(AND('Smoke Data'!J126="YES",'Outlier Flags'!B124="YES"),"FILTERED OUT",'Monitor Data'!B124))</f>
        <v/>
      </c>
      <c r="C124" s="35" t="str">
        <f>IF(OR('Monitor Data'!G124="",ISBLANK('Monitor Data'!G124)),"",IF(AND('Smoke Data'!K126="YES",'Outlier Flags'!C124="YES"),"FILTERED OUT",'Monitor Data'!G124))</f>
        <v/>
      </c>
      <c r="D124" s="35" t="str">
        <f>IF(OR('Monitor Data'!J124="",ISBLANK('Monitor Data'!J124)),"",IF(AND('Smoke Data'!L126="YES",'Outlier Flags'!D124="YES"),"FILTERED OUT",'Monitor Data'!J124))</f>
        <v/>
      </c>
      <c r="E124" s="35" t="str">
        <f>IF(OR('Monitor Data'!K124="",ISBLANK('Monitor Data'!K124)),"",IF(AND('Smoke Data'!M126="YES",'Outlier Flags'!E124="YES"),"FILTERED OUT",'Monitor Data'!K124))</f>
        <v/>
      </c>
    </row>
    <row r="125" spans="1:5" x14ac:dyDescent="0.25">
      <c r="A125" s="34">
        <v>44320</v>
      </c>
      <c r="B125" s="35">
        <f>IF(OR('Monitor Data'!D125="",ISBLANK('Monitor Data'!D125)),"",IF(AND('Smoke Data'!J127="YES",'Outlier Flags'!B125="YES"),"FILTERED OUT",'Monitor Data'!B125))</f>
        <v>9.9</v>
      </c>
      <c r="C125" s="35">
        <f>IF(OR('Monitor Data'!G125="",ISBLANK('Monitor Data'!G125)),"",IF(AND('Smoke Data'!K127="YES",'Outlier Flags'!C125="YES"),"FILTERED OUT",'Monitor Data'!G125))</f>
        <v>14.9</v>
      </c>
      <c r="D125" s="35">
        <f>IF(OR('Monitor Data'!J125="",ISBLANK('Monitor Data'!J125)),"",IF(AND('Smoke Data'!L127="YES",'Outlier Flags'!D125="YES"),"FILTERED OUT",'Monitor Data'!J125))</f>
        <v>7.4</v>
      </c>
      <c r="E125" s="35">
        <f>IF(OR('Monitor Data'!K125="",ISBLANK('Monitor Data'!K125)),"",IF(AND('Smoke Data'!M127="YES",'Outlier Flags'!E125="YES"),"FILTERED OUT",'Monitor Data'!K125))</f>
        <v>9.9</v>
      </c>
    </row>
    <row r="126" spans="1:5" x14ac:dyDescent="0.25">
      <c r="A126" s="34">
        <v>44321</v>
      </c>
      <c r="B126" s="35" t="str">
        <f>IF(OR('Monitor Data'!D126="",ISBLANK('Monitor Data'!D126)),"",IF(AND('Smoke Data'!J128="YES",'Outlier Flags'!B126="YES"),"FILTERED OUT",'Monitor Data'!B126))</f>
        <v/>
      </c>
      <c r="C126" s="35" t="str">
        <f>IF(OR('Monitor Data'!G126="",ISBLANK('Monitor Data'!G126)),"",IF(AND('Smoke Data'!K128="YES",'Outlier Flags'!C126="YES"),"FILTERED OUT",'Monitor Data'!G126))</f>
        <v/>
      </c>
      <c r="D126" s="35" t="str">
        <f>IF(OR('Monitor Data'!J126="",ISBLANK('Monitor Data'!J126)),"",IF(AND('Smoke Data'!L128="YES",'Outlier Flags'!D126="YES"),"FILTERED OUT",'Monitor Data'!J126))</f>
        <v/>
      </c>
      <c r="E126" s="35" t="str">
        <f>IF(OR('Monitor Data'!K126="",ISBLANK('Monitor Data'!K126)),"",IF(AND('Smoke Data'!M128="YES",'Outlier Flags'!E126="YES"),"FILTERED OUT",'Monitor Data'!K126))</f>
        <v/>
      </c>
    </row>
    <row r="127" spans="1:5" x14ac:dyDescent="0.25">
      <c r="A127" s="34">
        <v>44322</v>
      </c>
      <c r="B127" s="35" t="str">
        <f>IF(OR('Monitor Data'!D127="",ISBLANK('Monitor Data'!D127)),"",IF(AND('Smoke Data'!J129="YES",'Outlier Flags'!B127="YES"),"FILTERED OUT",'Monitor Data'!B127))</f>
        <v/>
      </c>
      <c r="C127" s="35" t="str">
        <f>IF(OR('Monitor Data'!G127="",ISBLANK('Monitor Data'!G127)),"",IF(AND('Smoke Data'!K129="YES",'Outlier Flags'!C127="YES"),"FILTERED OUT",'Monitor Data'!G127))</f>
        <v/>
      </c>
      <c r="D127" s="35" t="str">
        <f>IF(OR('Monitor Data'!J127="",ISBLANK('Monitor Data'!J127)),"",IF(AND('Smoke Data'!L129="YES",'Outlier Flags'!D127="YES"),"FILTERED OUT",'Monitor Data'!J127))</f>
        <v/>
      </c>
      <c r="E127" s="35" t="str">
        <f>IF(OR('Monitor Data'!K127="",ISBLANK('Monitor Data'!K127)),"",IF(AND('Smoke Data'!M129="YES",'Outlier Flags'!E127="YES"),"FILTERED OUT",'Monitor Data'!K127))</f>
        <v/>
      </c>
    </row>
    <row r="128" spans="1:5" x14ac:dyDescent="0.25">
      <c r="A128" s="34">
        <v>44323</v>
      </c>
      <c r="B128" s="35">
        <f>IF(OR('Monitor Data'!D128="",ISBLANK('Monitor Data'!D128)),"",IF(AND('Smoke Data'!J130="YES",'Outlier Flags'!B128="YES"),"FILTERED OUT",'Monitor Data'!B128))</f>
        <v>18</v>
      </c>
      <c r="C128" s="35">
        <f>IF(OR('Monitor Data'!G128="",ISBLANK('Monitor Data'!G128)),"",IF(AND('Smoke Data'!K130="YES",'Outlier Flags'!C128="YES"),"FILTERED OUT",'Monitor Data'!G128))</f>
        <v>24.6</v>
      </c>
      <c r="D128" s="35">
        <f>IF(OR('Monitor Data'!J128="",ISBLANK('Monitor Data'!J128)),"",IF(AND('Smoke Data'!L130="YES",'Outlier Flags'!D128="YES"),"FILTERED OUT",'Monitor Data'!J128))</f>
        <v>17.3</v>
      </c>
      <c r="E128" s="35">
        <f>IF(OR('Monitor Data'!K128="",ISBLANK('Monitor Data'!K128)),"",IF(AND('Smoke Data'!M130="YES",'Outlier Flags'!E128="YES"),"FILTERED OUT",'Monitor Data'!K128))</f>
        <v>23.1</v>
      </c>
    </row>
    <row r="129" spans="1:5" x14ac:dyDescent="0.25">
      <c r="A129" s="34">
        <v>44324</v>
      </c>
      <c r="B129" s="35" t="str">
        <f>IF(OR('Monitor Data'!D129="",ISBLANK('Monitor Data'!D129)),"",IF(AND('Smoke Data'!J131="YES",'Outlier Flags'!B129="YES"),"FILTERED OUT",'Monitor Data'!B129))</f>
        <v/>
      </c>
      <c r="C129" s="35" t="str">
        <f>IF(OR('Monitor Data'!G129="",ISBLANK('Monitor Data'!G129)),"",IF(AND('Smoke Data'!K131="YES",'Outlier Flags'!C129="YES"),"FILTERED OUT",'Monitor Data'!G129))</f>
        <v/>
      </c>
      <c r="D129" s="35" t="str">
        <f>IF(OR('Monitor Data'!J129="",ISBLANK('Monitor Data'!J129)),"",IF(AND('Smoke Data'!L131="YES",'Outlier Flags'!D129="YES"),"FILTERED OUT",'Monitor Data'!J129))</f>
        <v/>
      </c>
      <c r="E129" s="35" t="str">
        <f>IF(OR('Monitor Data'!K129="",ISBLANK('Monitor Data'!K129)),"",IF(AND('Smoke Data'!M131="YES",'Outlier Flags'!E129="YES"),"FILTERED OUT",'Monitor Data'!K129))</f>
        <v/>
      </c>
    </row>
    <row r="130" spans="1:5" x14ac:dyDescent="0.25">
      <c r="A130" s="34">
        <v>44325</v>
      </c>
      <c r="B130" s="35" t="str">
        <f>IF(OR('Monitor Data'!D130="",ISBLANK('Monitor Data'!D130)),"",IF(AND('Smoke Data'!J132="YES",'Outlier Flags'!B130="YES"),"FILTERED OUT",'Monitor Data'!B130))</f>
        <v/>
      </c>
      <c r="C130" s="35" t="str">
        <f>IF(OR('Monitor Data'!G130="",ISBLANK('Monitor Data'!G130)),"",IF(AND('Smoke Data'!K132="YES",'Outlier Flags'!C130="YES"),"FILTERED OUT",'Monitor Data'!G130))</f>
        <v/>
      </c>
      <c r="D130" s="35" t="str">
        <f>IF(OR('Monitor Data'!J130="",ISBLANK('Monitor Data'!J130)),"",IF(AND('Smoke Data'!L132="YES",'Outlier Flags'!D130="YES"),"FILTERED OUT",'Monitor Data'!J130))</f>
        <v/>
      </c>
      <c r="E130" s="35" t="str">
        <f>IF(OR('Monitor Data'!K130="",ISBLANK('Monitor Data'!K130)),"",IF(AND('Smoke Data'!M132="YES",'Outlier Flags'!E130="YES"),"FILTERED OUT",'Monitor Data'!K130))</f>
        <v/>
      </c>
    </row>
    <row r="131" spans="1:5" x14ac:dyDescent="0.25">
      <c r="A131" s="34">
        <v>44326</v>
      </c>
      <c r="B131" s="35">
        <f>IF(OR('Monitor Data'!D131="",ISBLANK('Monitor Data'!D131)),"",IF(AND('Smoke Data'!J133="YES",'Outlier Flags'!B131="YES"),"FILTERED OUT",'Monitor Data'!B131))</f>
        <v>11.3</v>
      </c>
      <c r="C131" s="35">
        <f>IF(OR('Monitor Data'!G131="",ISBLANK('Monitor Data'!G131)),"",IF(AND('Smoke Data'!K133="YES",'Outlier Flags'!C131="YES"),"FILTERED OUT",'Monitor Data'!G131))</f>
        <v>14.5</v>
      </c>
      <c r="D131" s="35">
        <f>IF(OR('Monitor Data'!J131="",ISBLANK('Monitor Data'!J131)),"",IF(AND('Smoke Data'!L133="YES",'Outlier Flags'!D131="YES"),"FILTERED OUT",'Monitor Data'!J131))</f>
        <v>13.3</v>
      </c>
      <c r="E131" s="35">
        <f>IF(OR('Monitor Data'!K131="",ISBLANK('Monitor Data'!K131)),"",IF(AND('Smoke Data'!M133="YES",'Outlier Flags'!E131="YES"),"FILTERED OUT",'Monitor Data'!K131))</f>
        <v>8.6999999999999993</v>
      </c>
    </row>
    <row r="132" spans="1:5" x14ac:dyDescent="0.25">
      <c r="A132" s="34">
        <v>44327</v>
      </c>
      <c r="B132" s="35" t="str">
        <f>IF(OR('Monitor Data'!D132="",ISBLANK('Monitor Data'!D132)),"",IF(AND('Smoke Data'!J134="YES",'Outlier Flags'!B132="YES"),"FILTERED OUT",'Monitor Data'!B132))</f>
        <v/>
      </c>
      <c r="C132" s="35" t="str">
        <f>IF(OR('Monitor Data'!G132="",ISBLANK('Monitor Data'!G132)),"",IF(AND('Smoke Data'!K134="YES",'Outlier Flags'!C132="YES"),"FILTERED OUT",'Monitor Data'!G132))</f>
        <v/>
      </c>
      <c r="D132" s="35" t="str">
        <f>IF(OR('Monitor Data'!J132="",ISBLANK('Monitor Data'!J132)),"",IF(AND('Smoke Data'!L134="YES",'Outlier Flags'!D132="YES"),"FILTERED OUT",'Monitor Data'!J132))</f>
        <v/>
      </c>
      <c r="E132" s="35" t="str">
        <f>IF(OR('Monitor Data'!K132="",ISBLANK('Monitor Data'!K132)),"",IF(AND('Smoke Data'!M134="YES",'Outlier Flags'!E132="YES"),"FILTERED OUT",'Monitor Data'!K132))</f>
        <v/>
      </c>
    </row>
    <row r="133" spans="1:5" x14ac:dyDescent="0.25">
      <c r="A133" s="34">
        <v>44328</v>
      </c>
      <c r="B133" s="35" t="str">
        <f>IF(OR('Monitor Data'!D133="",ISBLANK('Monitor Data'!D133)),"",IF(AND('Smoke Data'!J135="YES",'Outlier Flags'!B133="YES"),"FILTERED OUT",'Monitor Data'!B133))</f>
        <v/>
      </c>
      <c r="C133" s="35" t="str">
        <f>IF(OR('Monitor Data'!G133="",ISBLANK('Monitor Data'!G133)),"",IF(AND('Smoke Data'!K135="YES",'Outlier Flags'!C133="YES"),"FILTERED OUT",'Monitor Data'!G133))</f>
        <v/>
      </c>
      <c r="D133" s="35" t="str">
        <f>IF(OR('Monitor Data'!J133="",ISBLANK('Monitor Data'!J133)),"",IF(AND('Smoke Data'!L135="YES",'Outlier Flags'!D133="YES"),"FILTERED OUT",'Monitor Data'!J133))</f>
        <v/>
      </c>
      <c r="E133" s="35" t="str">
        <f>IF(OR('Monitor Data'!K133="",ISBLANK('Monitor Data'!K133)),"",IF(AND('Smoke Data'!M135="YES",'Outlier Flags'!E133="YES"),"FILTERED OUT",'Monitor Data'!K133))</f>
        <v/>
      </c>
    </row>
    <row r="134" spans="1:5" x14ac:dyDescent="0.25">
      <c r="A134" s="34">
        <v>44329</v>
      </c>
      <c r="B134" s="35">
        <f>IF(OR('Monitor Data'!D134="",ISBLANK('Monitor Data'!D134)),"",IF(AND('Smoke Data'!J136="YES",'Outlier Flags'!B134="YES"),"FILTERED OUT",'Monitor Data'!B134))</f>
        <v>47.6</v>
      </c>
      <c r="C134" s="35">
        <f>IF(OR('Monitor Data'!G134="",ISBLANK('Monitor Data'!G134)),"",IF(AND('Smoke Data'!K136="YES",'Outlier Flags'!C134="YES"),"FILTERED OUT",'Monitor Data'!G134))</f>
        <v>23.4</v>
      </c>
      <c r="D134" s="35">
        <f>IF(OR('Monitor Data'!J134="",ISBLANK('Monitor Data'!J134)),"",IF(AND('Smoke Data'!L136="YES",'Outlier Flags'!D134="YES"),"FILTERED OUT",'Monitor Data'!J134))</f>
        <v>21.2</v>
      </c>
      <c r="E134" s="35">
        <f>IF(OR('Monitor Data'!K134="",ISBLANK('Monitor Data'!K134)),"",IF(AND('Smoke Data'!M136="YES",'Outlier Flags'!E134="YES"),"FILTERED OUT",'Monitor Data'!K134))</f>
        <v>9.9</v>
      </c>
    </row>
    <row r="135" spans="1:5" x14ac:dyDescent="0.25">
      <c r="A135" s="34">
        <v>44330</v>
      </c>
      <c r="B135" s="35" t="str">
        <f>IF(OR('Monitor Data'!D135="",ISBLANK('Monitor Data'!D135)),"",IF(AND('Smoke Data'!J137="YES",'Outlier Flags'!B135="YES"),"FILTERED OUT",'Monitor Data'!B135))</f>
        <v/>
      </c>
      <c r="C135" s="35" t="str">
        <f>IF(OR('Monitor Data'!G135="",ISBLANK('Monitor Data'!G135)),"",IF(AND('Smoke Data'!K137="YES",'Outlier Flags'!C135="YES"),"FILTERED OUT",'Monitor Data'!G135))</f>
        <v/>
      </c>
      <c r="D135" s="35" t="str">
        <f>IF(OR('Monitor Data'!J135="",ISBLANK('Monitor Data'!J135)),"",IF(AND('Smoke Data'!L137="YES",'Outlier Flags'!D135="YES"),"FILTERED OUT",'Monitor Data'!J135))</f>
        <v/>
      </c>
      <c r="E135" s="35" t="str">
        <f>IF(OR('Monitor Data'!K135="",ISBLANK('Monitor Data'!K135)),"",IF(AND('Smoke Data'!M137="YES",'Outlier Flags'!E135="YES"),"FILTERED OUT",'Monitor Data'!K135))</f>
        <v/>
      </c>
    </row>
    <row r="136" spans="1:5" x14ac:dyDescent="0.25">
      <c r="A136" s="34">
        <v>44331</v>
      </c>
      <c r="B136" s="35" t="str">
        <f>IF(OR('Monitor Data'!D136="",ISBLANK('Monitor Data'!D136)),"",IF(AND('Smoke Data'!J138="YES",'Outlier Flags'!B136="YES"),"FILTERED OUT",'Monitor Data'!B136))</f>
        <v/>
      </c>
      <c r="C136" s="35" t="str">
        <f>IF(OR('Monitor Data'!G136="",ISBLANK('Monitor Data'!G136)),"",IF(AND('Smoke Data'!K138="YES",'Outlier Flags'!C136="YES"),"FILTERED OUT",'Monitor Data'!G136))</f>
        <v/>
      </c>
      <c r="D136" s="35" t="str">
        <f>IF(OR('Monitor Data'!J136="",ISBLANK('Monitor Data'!J136)),"",IF(AND('Smoke Data'!L138="YES",'Outlier Flags'!D136="YES"),"FILTERED OUT",'Monitor Data'!J136))</f>
        <v/>
      </c>
      <c r="E136" s="35" t="str">
        <f>IF(OR('Monitor Data'!K136="",ISBLANK('Monitor Data'!K136)),"",IF(AND('Smoke Data'!M138="YES",'Outlier Flags'!E136="YES"),"FILTERED OUT",'Monitor Data'!K136))</f>
        <v/>
      </c>
    </row>
    <row r="137" spans="1:5" x14ac:dyDescent="0.25">
      <c r="A137" s="34">
        <v>44332</v>
      </c>
      <c r="B137" s="35">
        <f>IF(OR('Monitor Data'!D137="",ISBLANK('Monitor Data'!D137)),"",IF(AND('Smoke Data'!J139="YES",'Outlier Flags'!B137="YES"),"FILTERED OUT",'Monitor Data'!B137))</f>
        <v>16.3</v>
      </c>
      <c r="C137" s="35">
        <f>IF(OR('Monitor Data'!G137="",ISBLANK('Monitor Data'!G137)),"",IF(AND('Smoke Data'!K139="YES",'Outlier Flags'!C137="YES"),"FILTERED OUT",'Monitor Data'!G137))</f>
        <v>12.100000000000001</v>
      </c>
      <c r="D137" s="35">
        <f>IF(OR('Monitor Data'!J137="",ISBLANK('Monitor Data'!J137)),"",IF(AND('Smoke Data'!L139="YES",'Outlier Flags'!D137="YES"),"FILTERED OUT",'Monitor Data'!J137))</f>
        <v>14.2</v>
      </c>
      <c r="E137" s="35">
        <f>IF(OR('Monitor Data'!K137="",ISBLANK('Monitor Data'!K137)),"",IF(AND('Smoke Data'!M139="YES",'Outlier Flags'!E137="YES"),"FILTERED OUT",'Monitor Data'!K137))</f>
        <v>12.6</v>
      </c>
    </row>
    <row r="138" spans="1:5" x14ac:dyDescent="0.25">
      <c r="A138" s="34">
        <v>44333</v>
      </c>
      <c r="B138" s="35" t="str">
        <f>IF(OR('Monitor Data'!D138="",ISBLANK('Monitor Data'!D138)),"",IF(AND('Smoke Data'!J140="YES",'Outlier Flags'!B138="YES"),"FILTERED OUT",'Monitor Data'!B138))</f>
        <v/>
      </c>
      <c r="C138" s="35" t="str">
        <f>IF(OR('Monitor Data'!G138="",ISBLANK('Monitor Data'!G138)),"",IF(AND('Smoke Data'!K140="YES",'Outlier Flags'!C138="YES"),"FILTERED OUT",'Monitor Data'!G138))</f>
        <v/>
      </c>
      <c r="D138" s="35" t="str">
        <f>IF(OR('Monitor Data'!J138="",ISBLANK('Monitor Data'!J138)),"",IF(AND('Smoke Data'!L140="YES",'Outlier Flags'!D138="YES"),"FILTERED OUT",'Monitor Data'!J138))</f>
        <v/>
      </c>
      <c r="E138" s="35" t="str">
        <f>IF(OR('Monitor Data'!K138="",ISBLANK('Monitor Data'!K138)),"",IF(AND('Smoke Data'!M140="YES",'Outlier Flags'!E138="YES"),"FILTERED OUT",'Monitor Data'!K138))</f>
        <v/>
      </c>
    </row>
    <row r="139" spans="1:5" x14ac:dyDescent="0.25">
      <c r="A139" s="34">
        <v>44334</v>
      </c>
      <c r="B139" s="35" t="str">
        <f>IF(OR('Monitor Data'!D139="",ISBLANK('Monitor Data'!D139)),"",IF(AND('Smoke Data'!J141="YES",'Outlier Flags'!B139="YES"),"FILTERED OUT",'Monitor Data'!B139))</f>
        <v/>
      </c>
      <c r="C139" s="35" t="str">
        <f>IF(OR('Monitor Data'!G139="",ISBLANK('Monitor Data'!G139)),"",IF(AND('Smoke Data'!K141="YES",'Outlier Flags'!C139="YES"),"FILTERED OUT",'Monitor Data'!G139))</f>
        <v/>
      </c>
      <c r="D139" s="35" t="str">
        <f>IF(OR('Monitor Data'!J139="",ISBLANK('Monitor Data'!J139)),"",IF(AND('Smoke Data'!L141="YES",'Outlier Flags'!D139="YES"),"FILTERED OUT",'Monitor Data'!J139))</f>
        <v/>
      </c>
      <c r="E139" s="35" t="str">
        <f>IF(OR('Monitor Data'!K139="",ISBLANK('Monitor Data'!K139)),"",IF(AND('Smoke Data'!M141="YES",'Outlier Flags'!E139="YES"),"FILTERED OUT",'Monitor Data'!K139))</f>
        <v/>
      </c>
    </row>
    <row r="140" spans="1:5" x14ac:dyDescent="0.25">
      <c r="A140" s="34">
        <v>44335</v>
      </c>
      <c r="B140" s="35">
        <f>IF(OR('Monitor Data'!D140="",ISBLANK('Monitor Data'!D140)),"",IF(AND('Smoke Data'!J142="YES",'Outlier Flags'!B140="YES"),"FILTERED OUT",'Monitor Data'!B140))</f>
        <v>19.3</v>
      </c>
      <c r="C140" s="35">
        <f>IF(OR('Monitor Data'!G140="",ISBLANK('Monitor Data'!G140)),"",IF(AND('Smoke Data'!K142="YES",'Outlier Flags'!C140="YES"),"FILTERED OUT",'Monitor Data'!G140))</f>
        <v>15.2</v>
      </c>
      <c r="D140" s="35">
        <f>IF(OR('Monitor Data'!J140="",ISBLANK('Monitor Data'!J140)),"",IF(AND('Smoke Data'!L142="YES",'Outlier Flags'!D140="YES"),"FILTERED OUT",'Monitor Data'!J140))</f>
        <v>15.8</v>
      </c>
      <c r="E140" s="35">
        <f>IF(OR('Monitor Data'!K140="",ISBLANK('Monitor Data'!K140)),"",IF(AND('Smoke Data'!M142="YES",'Outlier Flags'!E140="YES"),"FILTERED OUT",'Monitor Data'!K140))</f>
        <v>14.9</v>
      </c>
    </row>
    <row r="141" spans="1:5" x14ac:dyDescent="0.25">
      <c r="A141" s="34">
        <v>44336</v>
      </c>
      <c r="B141" s="35" t="str">
        <f>IF(OR('Monitor Data'!D141="",ISBLANK('Monitor Data'!D141)),"",IF(AND('Smoke Data'!J143="YES",'Outlier Flags'!B141="YES"),"FILTERED OUT",'Monitor Data'!B141))</f>
        <v/>
      </c>
      <c r="C141" s="35" t="str">
        <f>IF(OR('Monitor Data'!G141="",ISBLANK('Monitor Data'!G141)),"",IF(AND('Smoke Data'!K143="YES",'Outlier Flags'!C141="YES"),"FILTERED OUT",'Monitor Data'!G141))</f>
        <v/>
      </c>
      <c r="D141" s="35" t="str">
        <f>IF(OR('Monitor Data'!J141="",ISBLANK('Monitor Data'!J141)),"",IF(AND('Smoke Data'!L143="YES",'Outlier Flags'!D141="YES"),"FILTERED OUT",'Monitor Data'!J141))</f>
        <v/>
      </c>
      <c r="E141" s="35" t="str">
        <f>IF(OR('Monitor Data'!K141="",ISBLANK('Monitor Data'!K141)),"",IF(AND('Smoke Data'!M143="YES",'Outlier Flags'!E141="YES"),"FILTERED OUT",'Monitor Data'!K141))</f>
        <v/>
      </c>
    </row>
    <row r="142" spans="1:5" x14ac:dyDescent="0.25">
      <c r="A142" s="34">
        <v>44337</v>
      </c>
      <c r="B142" s="35" t="str">
        <f>IF(OR('Monitor Data'!D142="",ISBLANK('Monitor Data'!D142)),"",IF(AND('Smoke Data'!J144="YES",'Outlier Flags'!B142="YES"),"FILTERED OUT",'Monitor Data'!B142))</f>
        <v/>
      </c>
      <c r="C142" s="35" t="str">
        <f>IF(OR('Monitor Data'!G142="",ISBLANK('Monitor Data'!G142)),"",IF(AND('Smoke Data'!K144="YES",'Outlier Flags'!C142="YES"),"FILTERED OUT",'Monitor Data'!G142))</f>
        <v/>
      </c>
      <c r="D142" s="35" t="str">
        <f>IF(OR('Monitor Data'!J142="",ISBLANK('Monitor Data'!J142)),"",IF(AND('Smoke Data'!L144="YES",'Outlier Flags'!D142="YES"),"FILTERED OUT",'Monitor Data'!J142))</f>
        <v/>
      </c>
      <c r="E142" s="35" t="str">
        <f>IF(OR('Monitor Data'!K142="",ISBLANK('Monitor Data'!K142)),"",IF(AND('Smoke Data'!M144="YES",'Outlier Flags'!E142="YES"),"FILTERED OUT",'Monitor Data'!K142))</f>
        <v/>
      </c>
    </row>
    <row r="143" spans="1:5" x14ac:dyDescent="0.25">
      <c r="A143" s="34">
        <v>44338</v>
      </c>
      <c r="B143" s="35">
        <f>IF(OR('Monitor Data'!D143="",ISBLANK('Monitor Data'!D143)),"",IF(AND('Smoke Data'!J145="YES",'Outlier Flags'!B143="YES"),"FILTERED OUT",'Monitor Data'!B143))</f>
        <v>13.2</v>
      </c>
      <c r="C143" s="35">
        <f>IF(OR('Monitor Data'!G143="",ISBLANK('Monitor Data'!G143)),"",IF(AND('Smoke Data'!K145="YES",'Outlier Flags'!C143="YES"),"FILTERED OUT",'Monitor Data'!G143))</f>
        <v>13</v>
      </c>
      <c r="D143" s="35">
        <f>IF(OR('Monitor Data'!J143="",ISBLANK('Monitor Data'!J143)),"",IF(AND('Smoke Data'!L145="YES",'Outlier Flags'!D143="YES"),"FILTERED OUT",'Monitor Data'!J143))</f>
        <v>14.7</v>
      </c>
      <c r="E143" s="35">
        <f>IF(OR('Monitor Data'!K143="",ISBLANK('Monitor Data'!K143)),"",IF(AND('Smoke Data'!M145="YES",'Outlier Flags'!E143="YES"),"FILTERED OUT",'Monitor Data'!K143))</f>
        <v>12.7</v>
      </c>
    </row>
    <row r="144" spans="1:5" x14ac:dyDescent="0.25">
      <c r="A144" s="34">
        <v>44339</v>
      </c>
      <c r="B144" s="35" t="str">
        <f>IF(OR('Monitor Data'!D144="",ISBLANK('Monitor Data'!D144)),"",IF(AND('Smoke Data'!J146="YES",'Outlier Flags'!B144="YES"),"FILTERED OUT",'Monitor Data'!B144))</f>
        <v/>
      </c>
      <c r="C144" s="35" t="str">
        <f>IF(OR('Monitor Data'!G144="",ISBLANK('Monitor Data'!G144)),"",IF(AND('Smoke Data'!K146="YES",'Outlier Flags'!C144="YES"),"FILTERED OUT",'Monitor Data'!G144))</f>
        <v/>
      </c>
      <c r="D144" s="35" t="str">
        <f>IF(OR('Monitor Data'!J144="",ISBLANK('Monitor Data'!J144)),"",IF(AND('Smoke Data'!L146="YES",'Outlier Flags'!D144="YES"),"FILTERED OUT",'Monitor Data'!J144))</f>
        <v/>
      </c>
      <c r="E144" s="35" t="str">
        <f>IF(OR('Monitor Data'!K144="",ISBLANK('Monitor Data'!K144)),"",IF(AND('Smoke Data'!M146="YES",'Outlier Flags'!E144="YES"),"FILTERED OUT",'Monitor Data'!K144))</f>
        <v/>
      </c>
    </row>
    <row r="145" spans="1:5" x14ac:dyDescent="0.25">
      <c r="A145" s="34">
        <v>44340</v>
      </c>
      <c r="B145" s="35" t="str">
        <f>IF(OR('Monitor Data'!D145="",ISBLANK('Monitor Data'!D145)),"",IF(AND('Smoke Data'!J147="YES",'Outlier Flags'!B145="YES"),"FILTERED OUT",'Monitor Data'!B145))</f>
        <v/>
      </c>
      <c r="C145" s="35" t="str">
        <f>IF(OR('Monitor Data'!G145="",ISBLANK('Monitor Data'!G145)),"",IF(AND('Smoke Data'!K147="YES",'Outlier Flags'!C145="YES"),"FILTERED OUT",'Monitor Data'!G145))</f>
        <v/>
      </c>
      <c r="D145" s="35" t="str">
        <f>IF(OR('Monitor Data'!J145="",ISBLANK('Monitor Data'!J145)),"",IF(AND('Smoke Data'!L147="YES",'Outlier Flags'!D145="YES"),"FILTERED OUT",'Monitor Data'!J145))</f>
        <v/>
      </c>
      <c r="E145" s="35" t="str">
        <f>IF(OR('Monitor Data'!K145="",ISBLANK('Monitor Data'!K145)),"",IF(AND('Smoke Data'!M147="YES",'Outlier Flags'!E145="YES"),"FILTERED OUT",'Monitor Data'!K145))</f>
        <v/>
      </c>
    </row>
    <row r="146" spans="1:5" x14ac:dyDescent="0.25">
      <c r="A146" s="34">
        <v>44341</v>
      </c>
      <c r="B146" s="35">
        <f>IF(OR('Monitor Data'!D146="",ISBLANK('Monitor Data'!D146)),"",IF(AND('Smoke Data'!J148="YES",'Outlier Flags'!B146="YES"),"FILTERED OUT",'Monitor Data'!B146))</f>
        <v>20</v>
      </c>
      <c r="C146" s="35">
        <f>IF(OR('Monitor Data'!G146="",ISBLANK('Monitor Data'!G146)),"",IF(AND('Smoke Data'!K148="YES",'Outlier Flags'!C146="YES"),"FILTERED OUT",'Monitor Data'!G146))</f>
        <v>18.7</v>
      </c>
      <c r="D146" s="35">
        <f>IF(OR('Monitor Data'!J146="",ISBLANK('Monitor Data'!J146)),"",IF(AND('Smoke Data'!L148="YES",'Outlier Flags'!D146="YES"),"FILTERED OUT",'Monitor Data'!J146))</f>
        <v>19.5</v>
      </c>
      <c r="E146" s="35">
        <f>IF(OR('Monitor Data'!K146="",ISBLANK('Monitor Data'!K146)),"",IF(AND('Smoke Data'!M148="YES",'Outlier Flags'!E146="YES"),"FILTERED OUT",'Monitor Data'!K146))</f>
        <v>9.6</v>
      </c>
    </row>
    <row r="147" spans="1:5" x14ac:dyDescent="0.25">
      <c r="A147" s="34">
        <v>44342</v>
      </c>
      <c r="B147" s="35" t="str">
        <f>IF(OR('Monitor Data'!D147="",ISBLANK('Monitor Data'!D147)),"",IF(AND('Smoke Data'!J149="YES",'Outlier Flags'!B147="YES"),"FILTERED OUT",'Monitor Data'!B147))</f>
        <v/>
      </c>
      <c r="C147" s="35" t="str">
        <f>IF(OR('Monitor Data'!G147="",ISBLANK('Monitor Data'!G147)),"",IF(AND('Smoke Data'!K149="YES",'Outlier Flags'!C147="YES"),"FILTERED OUT",'Monitor Data'!G147))</f>
        <v/>
      </c>
      <c r="D147" s="35" t="str">
        <f>IF(OR('Monitor Data'!J147="",ISBLANK('Monitor Data'!J147)),"",IF(AND('Smoke Data'!L149="YES",'Outlier Flags'!D147="YES"),"FILTERED OUT",'Monitor Data'!J147))</f>
        <v/>
      </c>
      <c r="E147" s="35" t="str">
        <f>IF(OR('Monitor Data'!K147="",ISBLANK('Monitor Data'!K147)),"",IF(AND('Smoke Data'!M149="YES",'Outlier Flags'!E147="YES"),"FILTERED OUT",'Monitor Data'!K147))</f>
        <v/>
      </c>
    </row>
    <row r="148" spans="1:5" x14ac:dyDescent="0.25">
      <c r="A148" s="34">
        <v>44343</v>
      </c>
      <c r="B148" s="35" t="str">
        <f>IF(OR('Monitor Data'!D148="",ISBLANK('Monitor Data'!D148)),"",IF(AND('Smoke Data'!J150="YES",'Outlier Flags'!B148="YES"),"FILTERED OUT",'Monitor Data'!B148))</f>
        <v/>
      </c>
      <c r="C148" s="35" t="str">
        <f>IF(OR('Monitor Data'!G148="",ISBLANK('Monitor Data'!G148)),"",IF(AND('Smoke Data'!K150="YES",'Outlier Flags'!C148="YES"),"FILTERED OUT",'Monitor Data'!G148))</f>
        <v/>
      </c>
      <c r="D148" s="35" t="str">
        <f>IF(OR('Monitor Data'!J148="",ISBLANK('Monitor Data'!J148)),"",IF(AND('Smoke Data'!L150="YES",'Outlier Flags'!D148="YES"),"FILTERED OUT",'Monitor Data'!J148))</f>
        <v/>
      </c>
      <c r="E148" s="35" t="str">
        <f>IF(OR('Monitor Data'!K148="",ISBLANK('Monitor Data'!K148)),"",IF(AND('Smoke Data'!M150="YES",'Outlier Flags'!E148="YES"),"FILTERED OUT",'Monitor Data'!K148))</f>
        <v/>
      </c>
    </row>
    <row r="149" spans="1:5" x14ac:dyDescent="0.25">
      <c r="A149" s="34">
        <v>44344</v>
      </c>
      <c r="B149" s="35">
        <f>IF(OR('Monitor Data'!D149="",ISBLANK('Monitor Data'!D149)),"",IF(AND('Smoke Data'!J151="YES",'Outlier Flags'!B149="YES"),"FILTERED OUT",'Monitor Data'!B149))</f>
        <v>3.5</v>
      </c>
      <c r="C149" s="35">
        <f>IF(OR('Monitor Data'!G149="",ISBLANK('Monitor Data'!G149)),"",IF(AND('Smoke Data'!K151="YES",'Outlier Flags'!C149="YES"),"FILTERED OUT",'Monitor Data'!G149))</f>
        <v>4.25</v>
      </c>
      <c r="D149" s="35">
        <f>IF(OR('Monitor Data'!J149="",ISBLANK('Monitor Data'!J149)),"",IF(AND('Smoke Data'!L151="YES",'Outlier Flags'!D149="YES"),"FILTERED OUT",'Monitor Data'!J149))</f>
        <v>4.3499999999999996</v>
      </c>
      <c r="E149" s="35">
        <f>IF(OR('Monitor Data'!K149="",ISBLANK('Monitor Data'!K149)),"",IF(AND('Smoke Data'!M151="YES",'Outlier Flags'!E149="YES"),"FILTERED OUT",'Monitor Data'!K149))</f>
        <v>6.8</v>
      </c>
    </row>
    <row r="150" spans="1:5" x14ac:dyDescent="0.25">
      <c r="A150" s="34">
        <v>44345</v>
      </c>
      <c r="B150" s="35" t="str">
        <f>IF(OR('Monitor Data'!D150="",ISBLANK('Monitor Data'!D150)),"",IF(AND('Smoke Data'!J152="YES",'Outlier Flags'!B150="YES"),"FILTERED OUT",'Monitor Data'!B150))</f>
        <v/>
      </c>
      <c r="C150" s="35" t="str">
        <f>IF(OR('Monitor Data'!G150="",ISBLANK('Monitor Data'!G150)),"",IF(AND('Smoke Data'!K152="YES",'Outlier Flags'!C150="YES"),"FILTERED OUT",'Monitor Data'!G150))</f>
        <v/>
      </c>
      <c r="D150" s="35" t="str">
        <f>IF(OR('Monitor Data'!J150="",ISBLANK('Monitor Data'!J150)),"",IF(AND('Smoke Data'!L152="YES",'Outlier Flags'!D150="YES"),"FILTERED OUT",'Monitor Data'!J150))</f>
        <v/>
      </c>
      <c r="E150" s="35" t="str">
        <f>IF(OR('Monitor Data'!K150="",ISBLANK('Monitor Data'!K150)),"",IF(AND('Smoke Data'!M152="YES",'Outlier Flags'!E150="YES"),"FILTERED OUT",'Monitor Data'!K150))</f>
        <v/>
      </c>
    </row>
    <row r="151" spans="1:5" x14ac:dyDescent="0.25">
      <c r="A151" s="34">
        <v>44346</v>
      </c>
      <c r="B151" s="35" t="str">
        <f>IF(OR('Monitor Data'!D151="",ISBLANK('Monitor Data'!D151)),"",IF(AND('Smoke Data'!J153="YES",'Outlier Flags'!B151="YES"),"FILTERED OUT",'Monitor Data'!B151))</f>
        <v/>
      </c>
      <c r="C151" s="35" t="str">
        <f>IF(OR('Monitor Data'!G151="",ISBLANK('Monitor Data'!G151)),"",IF(AND('Smoke Data'!K153="YES",'Outlier Flags'!C151="YES"),"FILTERED OUT",'Monitor Data'!G151))</f>
        <v/>
      </c>
      <c r="D151" s="35" t="str">
        <f>IF(OR('Monitor Data'!J151="",ISBLANK('Monitor Data'!J151)),"",IF(AND('Smoke Data'!L153="YES",'Outlier Flags'!D151="YES"),"FILTERED OUT",'Monitor Data'!J151))</f>
        <v/>
      </c>
      <c r="E151" s="35" t="str">
        <f>IF(OR('Monitor Data'!K151="",ISBLANK('Monitor Data'!K151)),"",IF(AND('Smoke Data'!M153="YES",'Outlier Flags'!E151="YES"),"FILTERED OUT",'Monitor Data'!K151))</f>
        <v/>
      </c>
    </row>
    <row r="152" spans="1:5" x14ac:dyDescent="0.25">
      <c r="A152" s="34">
        <v>44347</v>
      </c>
      <c r="B152" s="35">
        <f>IF(OR('Monitor Data'!D152="",ISBLANK('Monitor Data'!D152)),"",IF(AND('Smoke Data'!J154="YES",'Outlier Flags'!B152="YES"),"FILTERED OUT",'Monitor Data'!B152))</f>
        <v>24.4</v>
      </c>
      <c r="C152" s="35">
        <f>IF(OR('Monitor Data'!G152="",ISBLANK('Monitor Data'!G152)),"",IF(AND('Smoke Data'!K154="YES",'Outlier Flags'!C152="YES"),"FILTERED OUT",'Monitor Data'!G152))</f>
        <v>16.399999999999999</v>
      </c>
      <c r="D152" s="35">
        <f>IF(OR('Monitor Data'!J152="",ISBLANK('Monitor Data'!J152)),"",IF(AND('Smoke Data'!L154="YES",'Outlier Flags'!D152="YES"),"FILTERED OUT",'Monitor Data'!J152))</f>
        <v>19.100000000000001</v>
      </c>
      <c r="E152" s="35">
        <f>IF(OR('Monitor Data'!K152="",ISBLANK('Monitor Data'!K152)),"",IF(AND('Smoke Data'!M154="YES",'Outlier Flags'!E152="YES"),"FILTERED OUT",'Monitor Data'!K152))</f>
        <v>10.199999999999999</v>
      </c>
    </row>
    <row r="153" spans="1:5" x14ac:dyDescent="0.25">
      <c r="A153" s="34">
        <v>44348</v>
      </c>
      <c r="B153" s="35" t="str">
        <f>IF(OR('Monitor Data'!D153="",ISBLANK('Monitor Data'!D153)),"",IF(AND('Smoke Data'!J155="YES",'Outlier Flags'!B153="YES"),"FILTERED OUT",'Monitor Data'!B153))</f>
        <v/>
      </c>
      <c r="C153" s="35" t="str">
        <f>IF(OR('Monitor Data'!G153="",ISBLANK('Monitor Data'!G153)),"",IF(AND('Smoke Data'!K155="YES",'Outlier Flags'!C153="YES"),"FILTERED OUT",'Monitor Data'!G153))</f>
        <v/>
      </c>
      <c r="D153" s="35" t="str">
        <f>IF(OR('Monitor Data'!J153="",ISBLANK('Monitor Data'!J153)),"",IF(AND('Smoke Data'!L155="YES",'Outlier Flags'!D153="YES"),"FILTERED OUT",'Monitor Data'!J153))</f>
        <v/>
      </c>
      <c r="E153" s="35" t="str">
        <f>IF(OR('Monitor Data'!K153="",ISBLANK('Monitor Data'!K153)),"",IF(AND('Smoke Data'!M155="YES",'Outlier Flags'!E153="YES"),"FILTERED OUT",'Monitor Data'!K153))</f>
        <v/>
      </c>
    </row>
    <row r="154" spans="1:5" x14ac:dyDescent="0.25">
      <c r="A154" s="34">
        <v>44349</v>
      </c>
      <c r="B154" s="35" t="str">
        <f>IF(OR('Monitor Data'!D154="",ISBLANK('Monitor Data'!D154)),"",IF(AND('Smoke Data'!J156="YES",'Outlier Flags'!B154="YES"),"FILTERED OUT",'Monitor Data'!B154))</f>
        <v/>
      </c>
      <c r="C154" s="35" t="str">
        <f>IF(OR('Monitor Data'!G154="",ISBLANK('Monitor Data'!G154)),"",IF(AND('Smoke Data'!K156="YES",'Outlier Flags'!C154="YES"),"FILTERED OUT",'Monitor Data'!G154))</f>
        <v/>
      </c>
      <c r="D154" s="35" t="str">
        <f>IF(OR('Monitor Data'!J154="",ISBLANK('Monitor Data'!J154)),"",IF(AND('Smoke Data'!L156="YES",'Outlier Flags'!D154="YES"),"FILTERED OUT",'Monitor Data'!J154))</f>
        <v/>
      </c>
      <c r="E154" s="35" t="str">
        <f>IF(OR('Monitor Data'!K154="",ISBLANK('Monitor Data'!K154)),"",IF(AND('Smoke Data'!M156="YES",'Outlier Flags'!E154="YES"),"FILTERED OUT",'Monitor Data'!K154))</f>
        <v/>
      </c>
    </row>
    <row r="155" spans="1:5" x14ac:dyDescent="0.25">
      <c r="A155" s="34">
        <v>44350</v>
      </c>
      <c r="B155" s="35">
        <f>IF(OR('Monitor Data'!D155="",ISBLANK('Monitor Data'!D155)),"",IF(AND('Smoke Data'!J157="YES",'Outlier Flags'!B155="YES"),"FILTERED OUT",'Monitor Data'!B155))</f>
        <v>37.799999999999997</v>
      </c>
      <c r="C155" s="35">
        <f>IF(OR('Monitor Data'!G155="",ISBLANK('Monitor Data'!G155)),"",IF(AND('Smoke Data'!K157="YES",'Outlier Flags'!C155="YES"),"FILTERED OUT",'Monitor Data'!G155))</f>
        <v>31.35</v>
      </c>
      <c r="D155" s="35">
        <f>IF(OR('Monitor Data'!J155="",ISBLANK('Monitor Data'!J155)),"",IF(AND('Smoke Data'!L157="YES",'Outlier Flags'!D155="YES"),"FILTERED OUT",'Monitor Data'!J155))</f>
        <v>37.35</v>
      </c>
      <c r="E155" s="35">
        <f>IF(OR('Monitor Data'!K155="",ISBLANK('Monitor Data'!K155)),"",IF(AND('Smoke Data'!M157="YES",'Outlier Flags'!E155="YES"),"FILTERED OUT",'Monitor Data'!K155))</f>
        <v>13.2</v>
      </c>
    </row>
    <row r="156" spans="1:5" x14ac:dyDescent="0.25">
      <c r="A156" s="34">
        <v>44351</v>
      </c>
      <c r="B156" s="35" t="str">
        <f>IF(OR('Monitor Data'!D156="",ISBLANK('Monitor Data'!D156)),"",IF(AND('Smoke Data'!J158="YES",'Outlier Flags'!B156="YES"),"FILTERED OUT",'Monitor Data'!B156))</f>
        <v/>
      </c>
      <c r="C156" s="35" t="str">
        <f>IF(OR('Monitor Data'!G156="",ISBLANK('Monitor Data'!G156)),"",IF(AND('Smoke Data'!K158="YES",'Outlier Flags'!C156="YES"),"FILTERED OUT",'Monitor Data'!G156))</f>
        <v/>
      </c>
      <c r="D156" s="35" t="str">
        <f>IF(OR('Monitor Data'!J156="",ISBLANK('Monitor Data'!J156)),"",IF(AND('Smoke Data'!L158="YES",'Outlier Flags'!D156="YES"),"FILTERED OUT",'Monitor Data'!J156))</f>
        <v/>
      </c>
      <c r="E156" s="35" t="str">
        <f>IF(OR('Monitor Data'!K156="",ISBLANK('Monitor Data'!K156)),"",IF(AND('Smoke Data'!M158="YES",'Outlier Flags'!E156="YES"),"FILTERED OUT",'Monitor Data'!K156))</f>
        <v/>
      </c>
    </row>
    <row r="157" spans="1:5" x14ac:dyDescent="0.25">
      <c r="A157" s="34">
        <v>44352</v>
      </c>
      <c r="B157" s="35" t="str">
        <f>IF(OR('Monitor Data'!D157="",ISBLANK('Monitor Data'!D157)),"",IF(AND('Smoke Data'!J159="YES",'Outlier Flags'!B157="YES"),"FILTERED OUT",'Monitor Data'!B157))</f>
        <v/>
      </c>
      <c r="C157" s="35" t="str">
        <f>IF(OR('Monitor Data'!G157="",ISBLANK('Monitor Data'!G157)),"",IF(AND('Smoke Data'!K159="YES",'Outlier Flags'!C157="YES"),"FILTERED OUT",'Monitor Data'!G157))</f>
        <v/>
      </c>
      <c r="D157" s="35" t="str">
        <f>IF(OR('Monitor Data'!J157="",ISBLANK('Monitor Data'!J157)),"",IF(AND('Smoke Data'!L159="YES",'Outlier Flags'!D157="YES"),"FILTERED OUT",'Monitor Data'!J157))</f>
        <v/>
      </c>
      <c r="E157" s="35" t="str">
        <f>IF(OR('Monitor Data'!K157="",ISBLANK('Monitor Data'!K157)),"",IF(AND('Smoke Data'!M159="YES",'Outlier Flags'!E157="YES"),"FILTERED OUT",'Monitor Data'!K157))</f>
        <v/>
      </c>
    </row>
    <row r="158" spans="1:5" x14ac:dyDescent="0.25">
      <c r="A158" s="34">
        <v>44353</v>
      </c>
      <c r="B158" s="35">
        <f>IF(OR('Monitor Data'!D158="",ISBLANK('Monitor Data'!D158)),"",IF(AND('Smoke Data'!J160="YES",'Outlier Flags'!B158="YES"),"FILTERED OUT",'Monitor Data'!B158))</f>
        <v>25.6</v>
      </c>
      <c r="C158" s="35">
        <f>IF(OR('Monitor Data'!G158="",ISBLANK('Monitor Data'!G158)),"",IF(AND('Smoke Data'!K160="YES",'Outlier Flags'!C158="YES"),"FILTERED OUT",'Monitor Data'!G158))</f>
        <v>19.600000000000001</v>
      </c>
      <c r="D158" s="35">
        <f>IF(OR('Monitor Data'!J158="",ISBLANK('Monitor Data'!J158)),"",IF(AND('Smoke Data'!L160="YES",'Outlier Flags'!D158="YES"),"FILTERED OUT",'Monitor Data'!J158))</f>
        <v>14.9</v>
      </c>
      <c r="E158" s="35">
        <f>IF(OR('Monitor Data'!K158="",ISBLANK('Monitor Data'!K158)),"",IF(AND('Smoke Data'!M160="YES",'Outlier Flags'!E158="YES"),"FILTERED OUT",'Monitor Data'!K158))</f>
        <v>8.1</v>
      </c>
    </row>
    <row r="159" spans="1:5" x14ac:dyDescent="0.25">
      <c r="A159" s="34">
        <v>44354</v>
      </c>
      <c r="B159" s="35" t="str">
        <f>IF(OR('Monitor Data'!D159="",ISBLANK('Monitor Data'!D159)),"",IF(AND('Smoke Data'!J161="YES",'Outlier Flags'!B159="YES"),"FILTERED OUT",'Monitor Data'!B159))</f>
        <v/>
      </c>
      <c r="C159" s="35" t="str">
        <f>IF(OR('Monitor Data'!G159="",ISBLANK('Monitor Data'!G159)),"",IF(AND('Smoke Data'!K161="YES",'Outlier Flags'!C159="YES"),"FILTERED OUT",'Monitor Data'!G159))</f>
        <v/>
      </c>
      <c r="D159" s="35" t="str">
        <f>IF(OR('Monitor Data'!J159="",ISBLANK('Monitor Data'!J159)),"",IF(AND('Smoke Data'!L161="YES",'Outlier Flags'!D159="YES"),"FILTERED OUT",'Monitor Data'!J159))</f>
        <v/>
      </c>
      <c r="E159" s="35" t="str">
        <f>IF(OR('Monitor Data'!K159="",ISBLANK('Monitor Data'!K159)),"",IF(AND('Smoke Data'!M161="YES",'Outlier Flags'!E159="YES"),"FILTERED OUT",'Monitor Data'!K159))</f>
        <v/>
      </c>
    </row>
    <row r="160" spans="1:5" x14ac:dyDescent="0.25">
      <c r="A160" s="34">
        <v>44355</v>
      </c>
      <c r="B160" s="35" t="str">
        <f>IF(OR('Monitor Data'!D160="",ISBLANK('Monitor Data'!D160)),"",IF(AND('Smoke Data'!J162="YES",'Outlier Flags'!B160="YES"),"FILTERED OUT",'Monitor Data'!B160))</f>
        <v/>
      </c>
      <c r="C160" s="35" t="str">
        <f>IF(OR('Monitor Data'!G160="",ISBLANK('Monitor Data'!G160)),"",IF(AND('Smoke Data'!K162="YES",'Outlier Flags'!C160="YES"),"FILTERED OUT",'Monitor Data'!G160))</f>
        <v/>
      </c>
      <c r="D160" s="35" t="str">
        <f>IF(OR('Monitor Data'!J160="",ISBLANK('Monitor Data'!J160)),"",IF(AND('Smoke Data'!L162="YES",'Outlier Flags'!D160="YES"),"FILTERED OUT",'Monitor Data'!J160))</f>
        <v/>
      </c>
      <c r="E160" s="35" t="str">
        <f>IF(OR('Monitor Data'!K160="",ISBLANK('Monitor Data'!K160)),"",IF(AND('Smoke Data'!M162="YES",'Outlier Flags'!E160="YES"),"FILTERED OUT",'Monitor Data'!K160))</f>
        <v/>
      </c>
    </row>
    <row r="161" spans="1:5" x14ac:dyDescent="0.25">
      <c r="A161" s="34">
        <v>44356</v>
      </c>
      <c r="B161" s="35">
        <f>IF(OR('Monitor Data'!D161="",ISBLANK('Monitor Data'!D161)),"",IF(AND('Smoke Data'!J163="YES",'Outlier Flags'!B161="YES"),"FILTERED OUT",'Monitor Data'!B161))</f>
        <v>21.9</v>
      </c>
      <c r="C161" s="35">
        <f>IF(OR('Monitor Data'!G161="",ISBLANK('Monitor Data'!G161)),"",IF(AND('Smoke Data'!K163="YES",'Outlier Flags'!C161="YES"),"FILTERED OUT",'Monitor Data'!G161))</f>
        <v>32.700000000000003</v>
      </c>
      <c r="D161" s="35">
        <f>IF(OR('Monitor Data'!J161="",ISBLANK('Monitor Data'!J161)),"",IF(AND('Smoke Data'!L163="YES",'Outlier Flags'!D161="YES"),"FILTERED OUT",'Monitor Data'!J161))</f>
        <v>14.9</v>
      </c>
      <c r="E161" s="35">
        <f>IF(OR('Monitor Data'!K161="",ISBLANK('Monitor Data'!K161)),"",IF(AND('Smoke Data'!M163="YES",'Outlier Flags'!E161="YES"),"FILTERED OUT",'Monitor Data'!K161))</f>
        <v>9</v>
      </c>
    </row>
    <row r="162" spans="1:5" x14ac:dyDescent="0.25">
      <c r="A162" s="34">
        <v>44357</v>
      </c>
      <c r="B162" s="35" t="str">
        <f>IF(OR('Monitor Data'!D162="",ISBLANK('Monitor Data'!D162)),"",IF(AND('Smoke Data'!J164="YES",'Outlier Flags'!B162="YES"),"FILTERED OUT",'Monitor Data'!B162))</f>
        <v/>
      </c>
      <c r="C162" s="35" t="str">
        <f>IF(OR('Monitor Data'!G162="",ISBLANK('Monitor Data'!G162)),"",IF(AND('Smoke Data'!K164="YES",'Outlier Flags'!C162="YES"),"FILTERED OUT",'Monitor Data'!G162))</f>
        <v/>
      </c>
      <c r="D162" s="35" t="str">
        <f>IF(OR('Monitor Data'!J162="",ISBLANK('Monitor Data'!J162)),"",IF(AND('Smoke Data'!L164="YES",'Outlier Flags'!D162="YES"),"FILTERED OUT",'Monitor Data'!J162))</f>
        <v/>
      </c>
      <c r="E162" s="35" t="str">
        <f>IF(OR('Monitor Data'!K162="",ISBLANK('Monitor Data'!K162)),"",IF(AND('Smoke Data'!M164="YES",'Outlier Flags'!E162="YES"),"FILTERED OUT",'Monitor Data'!K162))</f>
        <v/>
      </c>
    </row>
    <row r="163" spans="1:5" x14ac:dyDescent="0.25">
      <c r="A163" s="34">
        <v>44358</v>
      </c>
      <c r="B163" s="35" t="str">
        <f>IF(OR('Monitor Data'!D163="",ISBLANK('Monitor Data'!D163)),"",IF(AND('Smoke Data'!J165="YES",'Outlier Flags'!B163="YES"),"FILTERED OUT",'Monitor Data'!B163))</f>
        <v/>
      </c>
      <c r="C163" s="35" t="str">
        <f>IF(OR('Monitor Data'!G163="",ISBLANK('Monitor Data'!G163)),"",IF(AND('Smoke Data'!K165="YES",'Outlier Flags'!C163="YES"),"FILTERED OUT",'Monitor Data'!G163))</f>
        <v/>
      </c>
      <c r="D163" s="35" t="str">
        <f>IF(OR('Monitor Data'!J163="",ISBLANK('Monitor Data'!J163)),"",IF(AND('Smoke Data'!L165="YES",'Outlier Flags'!D163="YES"),"FILTERED OUT",'Monitor Data'!J163))</f>
        <v/>
      </c>
      <c r="E163" s="35" t="str">
        <f>IF(OR('Monitor Data'!K163="",ISBLANK('Monitor Data'!K163)),"",IF(AND('Smoke Data'!M165="YES",'Outlier Flags'!E163="YES"),"FILTERED OUT",'Monitor Data'!K163))</f>
        <v/>
      </c>
    </row>
    <row r="164" spans="1:5" x14ac:dyDescent="0.25">
      <c r="A164" s="34">
        <v>44359</v>
      </c>
      <c r="B164" s="35">
        <f>IF(OR('Monitor Data'!D164="",ISBLANK('Monitor Data'!D164)),"",IF(AND('Smoke Data'!J166="YES",'Outlier Flags'!B164="YES"),"FILTERED OUT",'Monitor Data'!B164))</f>
        <v>29.2</v>
      </c>
      <c r="C164" s="35">
        <f>IF(OR('Monitor Data'!G164="",ISBLANK('Monitor Data'!G164)),"",IF(AND('Smoke Data'!K166="YES",'Outlier Flags'!C164="YES"),"FILTERED OUT",'Monitor Data'!G164))</f>
        <v>19.899999999999999</v>
      </c>
      <c r="D164" s="35">
        <f>IF(OR('Monitor Data'!J164="",ISBLANK('Monitor Data'!J164)),"",IF(AND('Smoke Data'!L166="YES",'Outlier Flags'!D164="YES"),"FILTERED OUT",'Monitor Data'!J164))</f>
        <v>26.9</v>
      </c>
      <c r="E164" s="35">
        <f>IF(OR('Monitor Data'!K164="",ISBLANK('Monitor Data'!K164)),"",IF(AND('Smoke Data'!M166="YES",'Outlier Flags'!E164="YES"),"FILTERED OUT",'Monitor Data'!K164))</f>
        <v>14.1</v>
      </c>
    </row>
    <row r="165" spans="1:5" x14ac:dyDescent="0.25">
      <c r="A165" s="34">
        <v>44360</v>
      </c>
      <c r="B165" s="35" t="str">
        <f>IF(OR('Monitor Data'!D165="",ISBLANK('Monitor Data'!D165)),"",IF(AND('Smoke Data'!J167="YES",'Outlier Flags'!B165="YES"),"FILTERED OUT",'Monitor Data'!B165))</f>
        <v/>
      </c>
      <c r="C165" s="35" t="str">
        <f>IF(OR('Monitor Data'!G165="",ISBLANK('Monitor Data'!G165)),"",IF(AND('Smoke Data'!K167="YES",'Outlier Flags'!C165="YES"),"FILTERED OUT",'Monitor Data'!G165))</f>
        <v/>
      </c>
      <c r="D165" s="35" t="str">
        <f>IF(OR('Monitor Data'!J165="",ISBLANK('Monitor Data'!J165)),"",IF(AND('Smoke Data'!L167="YES",'Outlier Flags'!D165="YES"),"FILTERED OUT",'Monitor Data'!J165))</f>
        <v/>
      </c>
      <c r="E165" s="35" t="str">
        <f>IF(OR('Monitor Data'!K165="",ISBLANK('Monitor Data'!K165)),"",IF(AND('Smoke Data'!M167="YES",'Outlier Flags'!E165="YES"),"FILTERED OUT",'Monitor Data'!K165))</f>
        <v/>
      </c>
    </row>
    <row r="166" spans="1:5" x14ac:dyDescent="0.25">
      <c r="A166" s="34">
        <v>44361</v>
      </c>
      <c r="B166" s="35" t="str">
        <f>IF(OR('Monitor Data'!D166="",ISBLANK('Monitor Data'!D166)),"",IF(AND('Smoke Data'!J168="YES",'Outlier Flags'!B166="YES"),"FILTERED OUT",'Monitor Data'!B166))</f>
        <v/>
      </c>
      <c r="C166" s="35" t="str">
        <f>IF(OR('Monitor Data'!G166="",ISBLANK('Monitor Data'!G166)),"",IF(AND('Smoke Data'!K168="YES",'Outlier Flags'!C166="YES"),"FILTERED OUT",'Monitor Data'!G166))</f>
        <v/>
      </c>
      <c r="D166" s="35" t="str">
        <f>IF(OR('Monitor Data'!J166="",ISBLANK('Monitor Data'!J166)),"",IF(AND('Smoke Data'!L168="YES",'Outlier Flags'!D166="YES"),"FILTERED OUT",'Monitor Data'!J166))</f>
        <v/>
      </c>
      <c r="E166" s="35" t="str">
        <f>IF(OR('Monitor Data'!K166="",ISBLANK('Monitor Data'!K166)),"",IF(AND('Smoke Data'!M168="YES",'Outlier Flags'!E166="YES"),"FILTERED OUT",'Monitor Data'!K166))</f>
        <v/>
      </c>
    </row>
    <row r="167" spans="1:5" x14ac:dyDescent="0.25">
      <c r="A167" s="34">
        <v>44362</v>
      </c>
      <c r="B167" s="35">
        <f>IF(OR('Monitor Data'!D167="",ISBLANK('Monitor Data'!D167)),"",IF(AND('Smoke Data'!J169="YES",'Outlier Flags'!B167="YES"),"FILTERED OUT",'Monitor Data'!B167))</f>
        <v>25.7</v>
      </c>
      <c r="C167" s="35">
        <f>IF(OR('Monitor Data'!G167="",ISBLANK('Monitor Data'!G167)),"",IF(AND('Smoke Data'!K169="YES",'Outlier Flags'!C167="YES"),"FILTERED OUT",'Monitor Data'!G167))</f>
        <v>31.15</v>
      </c>
      <c r="D167" s="35">
        <f>IF(OR('Monitor Data'!J167="",ISBLANK('Monitor Data'!J167)),"",IF(AND('Smoke Data'!L169="YES",'Outlier Flags'!D167="YES"),"FILTERED OUT",'Monitor Data'!J167))</f>
        <v>19.950000000000003</v>
      </c>
      <c r="E167" s="35">
        <f>IF(OR('Monitor Data'!K167="",ISBLANK('Monitor Data'!K167)),"",IF(AND('Smoke Data'!M169="YES",'Outlier Flags'!E167="YES"),"FILTERED OUT",'Monitor Data'!K167))</f>
        <v>24.6</v>
      </c>
    </row>
    <row r="168" spans="1:5" x14ac:dyDescent="0.25">
      <c r="A168" s="34">
        <v>44363</v>
      </c>
      <c r="B168" s="35" t="str">
        <f>IF(OR('Monitor Data'!D168="",ISBLANK('Monitor Data'!D168)),"",IF(AND('Smoke Data'!J170="YES",'Outlier Flags'!B168="YES"),"FILTERED OUT",'Monitor Data'!B168))</f>
        <v/>
      </c>
      <c r="C168" s="35" t="str">
        <f>IF(OR('Monitor Data'!G168="",ISBLANK('Monitor Data'!G168)),"",IF(AND('Smoke Data'!K170="YES",'Outlier Flags'!C168="YES"),"FILTERED OUT",'Monitor Data'!G168))</f>
        <v/>
      </c>
      <c r="D168" s="35" t="str">
        <f>IF(OR('Monitor Data'!J168="",ISBLANK('Monitor Data'!J168)),"",IF(AND('Smoke Data'!L170="YES",'Outlier Flags'!D168="YES"),"FILTERED OUT",'Monitor Data'!J168))</f>
        <v/>
      </c>
      <c r="E168" s="35" t="str">
        <f>IF(OR('Monitor Data'!K168="",ISBLANK('Monitor Data'!K168)),"",IF(AND('Smoke Data'!M170="YES",'Outlier Flags'!E168="YES"),"FILTERED OUT",'Monitor Data'!K168))</f>
        <v/>
      </c>
    </row>
    <row r="169" spans="1:5" x14ac:dyDescent="0.25">
      <c r="A169" s="34">
        <v>44364</v>
      </c>
      <c r="B169" s="35" t="str">
        <f>IF(OR('Monitor Data'!D169="",ISBLANK('Monitor Data'!D169)),"",IF(AND('Smoke Data'!J171="YES",'Outlier Flags'!B169="YES"),"FILTERED OUT",'Monitor Data'!B169))</f>
        <v/>
      </c>
      <c r="C169" s="35" t="str">
        <f>IF(OR('Monitor Data'!G169="",ISBLANK('Monitor Data'!G169)),"",IF(AND('Smoke Data'!K171="YES",'Outlier Flags'!C169="YES"),"FILTERED OUT",'Monitor Data'!G169))</f>
        <v/>
      </c>
      <c r="D169" s="35" t="str">
        <f>IF(OR('Monitor Data'!J169="",ISBLANK('Monitor Data'!J169)),"",IF(AND('Smoke Data'!L171="YES",'Outlier Flags'!D169="YES"),"FILTERED OUT",'Monitor Data'!J169))</f>
        <v/>
      </c>
      <c r="E169" s="35" t="str">
        <f>IF(OR('Monitor Data'!K169="",ISBLANK('Monitor Data'!K169)),"",IF(AND('Smoke Data'!M171="YES",'Outlier Flags'!E169="YES"),"FILTERED OUT",'Monitor Data'!K169))</f>
        <v/>
      </c>
    </row>
    <row r="170" spans="1:5" x14ac:dyDescent="0.25">
      <c r="A170" s="34">
        <v>44365</v>
      </c>
      <c r="B170" s="35">
        <f>IF(OR('Monitor Data'!D170="",ISBLANK('Monitor Data'!D170)),"",IF(AND('Smoke Data'!J172="YES",'Outlier Flags'!B170="YES"),"FILTERED OUT",'Monitor Data'!B170))</f>
        <v>36.700000000000003</v>
      </c>
      <c r="C170" s="35">
        <f>IF(OR('Monitor Data'!G170="",ISBLANK('Monitor Data'!G170)),"",IF(AND('Smoke Data'!K172="YES",'Outlier Flags'!C170="YES"),"FILTERED OUT",'Monitor Data'!G170))</f>
        <v>38.700000000000003</v>
      </c>
      <c r="D170" s="35">
        <f>IF(OR('Monitor Data'!J170="",ISBLANK('Monitor Data'!J170)),"",IF(AND('Smoke Data'!L172="YES",'Outlier Flags'!D170="YES"),"FILTERED OUT",'Monitor Data'!J170))</f>
        <v>26</v>
      </c>
      <c r="E170" s="35" t="str">
        <f>IF(OR('Monitor Data'!K170="",ISBLANK('Monitor Data'!K170)),"",IF(AND('Smoke Data'!M172="YES",'Outlier Flags'!E170="YES"),"FILTERED OUT",'Monitor Data'!K170))</f>
        <v>FILTERED OUT</v>
      </c>
    </row>
    <row r="171" spans="1:5" x14ac:dyDescent="0.25">
      <c r="A171" s="34">
        <v>44366</v>
      </c>
      <c r="B171" s="35" t="str">
        <f>IF(OR('Monitor Data'!D171="",ISBLANK('Monitor Data'!D171)),"",IF(AND('Smoke Data'!J173="YES",'Outlier Flags'!B171="YES"),"FILTERED OUT",'Monitor Data'!B171))</f>
        <v/>
      </c>
      <c r="C171" s="35" t="str">
        <f>IF(OR('Monitor Data'!G171="",ISBLANK('Monitor Data'!G171)),"",IF(AND('Smoke Data'!K173="YES",'Outlier Flags'!C171="YES"),"FILTERED OUT",'Monitor Data'!G171))</f>
        <v/>
      </c>
      <c r="D171" s="35" t="str">
        <f>IF(OR('Monitor Data'!J171="",ISBLANK('Monitor Data'!J171)),"",IF(AND('Smoke Data'!L173="YES",'Outlier Flags'!D171="YES"),"FILTERED OUT",'Monitor Data'!J171))</f>
        <v/>
      </c>
      <c r="E171" s="35" t="str">
        <f>IF(OR('Monitor Data'!K171="",ISBLANK('Monitor Data'!K171)),"",IF(AND('Smoke Data'!M173="YES",'Outlier Flags'!E171="YES"),"FILTERED OUT",'Monitor Data'!K171))</f>
        <v/>
      </c>
    </row>
    <row r="172" spans="1:5" x14ac:dyDescent="0.25">
      <c r="A172" s="34">
        <v>44367</v>
      </c>
      <c r="B172" s="35" t="str">
        <f>IF(OR('Monitor Data'!D172="",ISBLANK('Monitor Data'!D172)),"",IF(AND('Smoke Data'!J174="YES",'Outlier Flags'!B172="YES"),"FILTERED OUT",'Monitor Data'!B172))</f>
        <v/>
      </c>
      <c r="C172" s="35" t="str">
        <f>IF(OR('Monitor Data'!G172="",ISBLANK('Monitor Data'!G172)),"",IF(AND('Smoke Data'!K174="YES",'Outlier Flags'!C172="YES"),"FILTERED OUT",'Monitor Data'!G172))</f>
        <v/>
      </c>
      <c r="D172" s="35" t="str">
        <f>IF(OR('Monitor Data'!J172="",ISBLANK('Monitor Data'!J172)),"",IF(AND('Smoke Data'!L174="YES",'Outlier Flags'!D172="YES"),"FILTERED OUT",'Monitor Data'!J172))</f>
        <v/>
      </c>
      <c r="E172" s="35" t="str">
        <f>IF(OR('Monitor Data'!K172="",ISBLANK('Monitor Data'!K172)),"",IF(AND('Smoke Data'!M174="YES",'Outlier Flags'!E172="YES"),"FILTERED OUT",'Monitor Data'!K172))</f>
        <v/>
      </c>
    </row>
    <row r="173" spans="1:5" x14ac:dyDescent="0.25">
      <c r="A173" s="34">
        <v>44368</v>
      </c>
      <c r="B173" s="35">
        <f>IF(OR('Monitor Data'!D173="",ISBLANK('Monitor Data'!D173)),"",IF(AND('Smoke Data'!J175="YES",'Outlier Flags'!B173="YES"),"FILTERED OUT",'Monitor Data'!B173))</f>
        <v>9.1</v>
      </c>
      <c r="C173" s="35">
        <f>IF(OR('Monitor Data'!G173="",ISBLANK('Monitor Data'!G173)),"",IF(AND('Smoke Data'!K175="YES",'Outlier Flags'!C173="YES"),"FILTERED OUT",'Monitor Data'!G173))</f>
        <v>10.5</v>
      </c>
      <c r="D173" s="35">
        <f>IF(OR('Monitor Data'!J173="",ISBLANK('Monitor Data'!J173)),"",IF(AND('Smoke Data'!L175="YES",'Outlier Flags'!D173="YES"),"FILTERED OUT",'Monitor Data'!J173))</f>
        <v>9</v>
      </c>
      <c r="E173" s="35">
        <f>IF(OR('Monitor Data'!K173="",ISBLANK('Monitor Data'!K173)),"",IF(AND('Smoke Data'!M175="YES",'Outlier Flags'!E173="YES"),"FILTERED OUT",'Monitor Data'!K173))</f>
        <v>9.6999999999999993</v>
      </c>
    </row>
    <row r="174" spans="1:5" x14ac:dyDescent="0.25">
      <c r="A174" s="34">
        <v>44369</v>
      </c>
      <c r="B174" s="35" t="str">
        <f>IF(OR('Monitor Data'!D174="",ISBLANK('Monitor Data'!D174)),"",IF(AND('Smoke Data'!J176="YES",'Outlier Flags'!B174="YES"),"FILTERED OUT",'Monitor Data'!B174))</f>
        <v/>
      </c>
      <c r="C174" s="35" t="str">
        <f>IF(OR('Monitor Data'!G174="",ISBLANK('Monitor Data'!G174)),"",IF(AND('Smoke Data'!K176="YES",'Outlier Flags'!C174="YES"),"FILTERED OUT",'Monitor Data'!G174))</f>
        <v/>
      </c>
      <c r="D174" s="35" t="str">
        <f>IF(OR('Monitor Data'!J174="",ISBLANK('Monitor Data'!J174)),"",IF(AND('Smoke Data'!L176="YES",'Outlier Flags'!D174="YES"),"FILTERED OUT",'Monitor Data'!J174))</f>
        <v/>
      </c>
      <c r="E174" s="35" t="str">
        <f>IF(OR('Monitor Data'!K174="",ISBLANK('Monitor Data'!K174)),"",IF(AND('Smoke Data'!M176="YES",'Outlier Flags'!E174="YES"),"FILTERED OUT",'Monitor Data'!K174))</f>
        <v/>
      </c>
    </row>
    <row r="175" spans="1:5" x14ac:dyDescent="0.25">
      <c r="A175" s="34">
        <v>44370</v>
      </c>
      <c r="B175" s="35" t="str">
        <f>IF(OR('Monitor Data'!D175="",ISBLANK('Monitor Data'!D175)),"",IF(AND('Smoke Data'!J177="YES",'Outlier Flags'!B175="YES"),"FILTERED OUT",'Monitor Data'!B175))</f>
        <v/>
      </c>
      <c r="C175" s="35" t="str">
        <f>IF(OR('Monitor Data'!G175="",ISBLANK('Monitor Data'!G175)),"",IF(AND('Smoke Data'!K177="YES",'Outlier Flags'!C175="YES"),"FILTERED OUT",'Monitor Data'!G175))</f>
        <v/>
      </c>
      <c r="D175" s="35" t="str">
        <f>IF(OR('Monitor Data'!J175="",ISBLANK('Monitor Data'!J175)),"",IF(AND('Smoke Data'!L177="YES",'Outlier Flags'!D175="YES"),"FILTERED OUT",'Monitor Data'!J175))</f>
        <v/>
      </c>
      <c r="E175" s="35" t="str">
        <f>IF(OR('Monitor Data'!K175="",ISBLANK('Monitor Data'!K175)),"",IF(AND('Smoke Data'!M177="YES",'Outlier Flags'!E175="YES"),"FILTERED OUT",'Monitor Data'!K175))</f>
        <v/>
      </c>
    </row>
    <row r="176" spans="1:5" x14ac:dyDescent="0.25">
      <c r="A176" s="34">
        <v>44371</v>
      </c>
      <c r="B176" s="35">
        <f>IF(OR('Monitor Data'!D176="",ISBLANK('Monitor Data'!D176)),"",IF(AND('Smoke Data'!J178="YES",'Outlier Flags'!B176="YES"),"FILTERED OUT",'Monitor Data'!B176))</f>
        <v>17.600000000000001</v>
      </c>
      <c r="C176" s="35">
        <f>IF(OR('Monitor Data'!G176="",ISBLANK('Monitor Data'!G176)),"",IF(AND('Smoke Data'!K178="YES",'Outlier Flags'!C176="YES"),"FILTERED OUT",'Monitor Data'!G176))</f>
        <v>14.5</v>
      </c>
      <c r="D176" s="35">
        <f>IF(OR('Monitor Data'!J176="",ISBLANK('Monitor Data'!J176)),"",IF(AND('Smoke Data'!L178="YES",'Outlier Flags'!D176="YES"),"FILTERED OUT",'Monitor Data'!J176))</f>
        <v>16.2</v>
      </c>
      <c r="E176" s="35">
        <f>IF(OR('Monitor Data'!K176="",ISBLANK('Monitor Data'!K176)),"",IF(AND('Smoke Data'!M178="YES",'Outlier Flags'!E176="YES"),"FILTERED OUT",'Monitor Data'!K176))</f>
        <v>13.4</v>
      </c>
    </row>
    <row r="177" spans="1:5" x14ac:dyDescent="0.25">
      <c r="A177" s="34">
        <v>44372</v>
      </c>
      <c r="B177" s="35" t="str">
        <f>IF(OR('Monitor Data'!D177="",ISBLANK('Monitor Data'!D177)),"",IF(AND('Smoke Data'!J179="YES",'Outlier Flags'!B177="YES"),"FILTERED OUT",'Monitor Data'!B177))</f>
        <v/>
      </c>
      <c r="C177" s="35" t="str">
        <f>IF(OR('Monitor Data'!G177="",ISBLANK('Monitor Data'!G177)),"",IF(AND('Smoke Data'!K179="YES",'Outlier Flags'!C177="YES"),"FILTERED OUT",'Monitor Data'!G177))</f>
        <v/>
      </c>
      <c r="D177" s="35" t="str">
        <f>IF(OR('Monitor Data'!J177="",ISBLANK('Monitor Data'!J177)),"",IF(AND('Smoke Data'!L179="YES",'Outlier Flags'!D177="YES"),"FILTERED OUT",'Monitor Data'!J177))</f>
        <v/>
      </c>
      <c r="E177" s="35" t="str">
        <f>IF(OR('Monitor Data'!K177="",ISBLANK('Monitor Data'!K177)),"",IF(AND('Smoke Data'!M179="YES",'Outlier Flags'!E177="YES"),"FILTERED OUT",'Monitor Data'!K177))</f>
        <v/>
      </c>
    </row>
    <row r="178" spans="1:5" x14ac:dyDescent="0.25">
      <c r="A178" s="34">
        <v>44373</v>
      </c>
      <c r="B178" s="35" t="str">
        <f>IF(OR('Monitor Data'!D178="",ISBLANK('Monitor Data'!D178)),"",IF(AND('Smoke Data'!J180="YES",'Outlier Flags'!B178="YES"),"FILTERED OUT",'Monitor Data'!B178))</f>
        <v/>
      </c>
      <c r="C178" s="35" t="str">
        <f>IF(OR('Monitor Data'!G178="",ISBLANK('Monitor Data'!G178)),"",IF(AND('Smoke Data'!K180="YES",'Outlier Flags'!C178="YES"),"FILTERED OUT",'Monitor Data'!G178))</f>
        <v/>
      </c>
      <c r="D178" s="35" t="str">
        <f>IF(OR('Monitor Data'!J178="",ISBLANK('Monitor Data'!J178)),"",IF(AND('Smoke Data'!L180="YES",'Outlier Flags'!D178="YES"),"FILTERED OUT",'Monitor Data'!J178))</f>
        <v/>
      </c>
      <c r="E178" s="35" t="str">
        <f>IF(OR('Monitor Data'!K178="",ISBLANK('Monitor Data'!K178)),"",IF(AND('Smoke Data'!M180="YES",'Outlier Flags'!E178="YES"),"FILTERED OUT",'Monitor Data'!K178))</f>
        <v/>
      </c>
    </row>
    <row r="179" spans="1:5" x14ac:dyDescent="0.25">
      <c r="A179" s="34">
        <v>44374</v>
      </c>
      <c r="B179" s="35">
        <f>IF(OR('Monitor Data'!D179="",ISBLANK('Monitor Data'!D179)),"",IF(AND('Smoke Data'!J181="YES",'Outlier Flags'!B179="YES"),"FILTERED OUT",'Monitor Data'!B179))</f>
        <v>10.7</v>
      </c>
      <c r="C179" s="35">
        <f>IF(OR('Monitor Data'!G179="",ISBLANK('Monitor Data'!G179)),"",IF(AND('Smoke Data'!K181="YES",'Outlier Flags'!C179="YES"),"FILTERED OUT",'Monitor Data'!G179))</f>
        <v>14.75</v>
      </c>
      <c r="D179" s="35">
        <f>IF(OR('Monitor Data'!J179="",ISBLANK('Monitor Data'!J179)),"",IF(AND('Smoke Data'!L181="YES",'Outlier Flags'!D179="YES"),"FILTERED OUT",'Monitor Data'!J179))</f>
        <v>10.3</v>
      </c>
      <c r="E179" s="35">
        <f>IF(OR('Monitor Data'!K179="",ISBLANK('Monitor Data'!K179)),"",IF(AND('Smoke Data'!M181="YES",'Outlier Flags'!E179="YES"),"FILTERED OUT",'Monitor Data'!K179))</f>
        <v>10.5</v>
      </c>
    </row>
    <row r="180" spans="1:5" x14ac:dyDescent="0.25">
      <c r="A180" s="34">
        <v>44375</v>
      </c>
      <c r="B180" s="35" t="str">
        <f>IF(OR('Monitor Data'!D180="",ISBLANK('Monitor Data'!D180)),"",IF(AND('Smoke Data'!J182="YES",'Outlier Flags'!B180="YES"),"FILTERED OUT",'Monitor Data'!B180))</f>
        <v/>
      </c>
      <c r="C180" s="35" t="str">
        <f>IF(OR('Monitor Data'!G180="",ISBLANK('Monitor Data'!G180)),"",IF(AND('Smoke Data'!K182="YES",'Outlier Flags'!C180="YES"),"FILTERED OUT",'Monitor Data'!G180))</f>
        <v/>
      </c>
      <c r="D180" s="35" t="str">
        <f>IF(OR('Monitor Data'!J180="",ISBLANK('Monitor Data'!J180)),"",IF(AND('Smoke Data'!L182="YES",'Outlier Flags'!D180="YES"),"FILTERED OUT",'Monitor Data'!J180))</f>
        <v/>
      </c>
      <c r="E180" s="35" t="str">
        <f>IF(OR('Monitor Data'!K180="",ISBLANK('Monitor Data'!K180)),"",IF(AND('Smoke Data'!M182="YES",'Outlier Flags'!E180="YES"),"FILTERED OUT",'Monitor Data'!K180))</f>
        <v/>
      </c>
    </row>
    <row r="181" spans="1:5" x14ac:dyDescent="0.25">
      <c r="A181" s="34">
        <v>44376</v>
      </c>
      <c r="B181" s="35" t="str">
        <f>IF(OR('Monitor Data'!D181="",ISBLANK('Monitor Data'!D181)),"",IF(AND('Smoke Data'!J183="YES",'Outlier Flags'!B181="YES"),"FILTERED OUT",'Monitor Data'!B181))</f>
        <v/>
      </c>
      <c r="C181" s="35" t="str">
        <f>IF(OR('Monitor Data'!G181="",ISBLANK('Monitor Data'!G181)),"",IF(AND('Smoke Data'!K183="YES",'Outlier Flags'!C181="YES"),"FILTERED OUT",'Monitor Data'!G181))</f>
        <v/>
      </c>
      <c r="D181" s="35" t="str">
        <f>IF(OR('Monitor Data'!J181="",ISBLANK('Monitor Data'!J181)),"",IF(AND('Smoke Data'!L183="YES",'Outlier Flags'!D181="YES"),"FILTERED OUT",'Monitor Data'!J181))</f>
        <v/>
      </c>
      <c r="E181" s="35" t="str">
        <f>IF(OR('Monitor Data'!K181="",ISBLANK('Monitor Data'!K181)),"",IF(AND('Smoke Data'!M183="YES",'Outlier Flags'!E181="YES"),"FILTERED OUT",'Monitor Data'!K181))</f>
        <v/>
      </c>
    </row>
    <row r="182" spans="1:5" x14ac:dyDescent="0.25">
      <c r="A182" s="34">
        <v>44377</v>
      </c>
      <c r="B182" s="35">
        <f>IF(OR('Monitor Data'!D182="",ISBLANK('Monitor Data'!D182)),"",IF(AND('Smoke Data'!J184="YES",'Outlier Flags'!B182="YES"),"FILTERED OUT",'Monitor Data'!B182))</f>
        <v>18</v>
      </c>
      <c r="C182" s="35">
        <f>IF(OR('Monitor Data'!G182="",ISBLANK('Monitor Data'!G182)),"",IF(AND('Smoke Data'!K184="YES",'Outlier Flags'!C182="YES"),"FILTERED OUT",'Monitor Data'!G182))</f>
        <v>22.5</v>
      </c>
      <c r="D182" s="35" t="str">
        <f>IF(OR('Monitor Data'!J182="",ISBLANK('Monitor Data'!J182)),"",IF(AND('Smoke Data'!L184="YES",'Outlier Flags'!D182="YES"),"FILTERED OUT",'Monitor Data'!J182))</f>
        <v/>
      </c>
      <c r="E182" s="35">
        <f>IF(OR('Monitor Data'!K182="",ISBLANK('Monitor Data'!K182)),"",IF(AND('Smoke Data'!M184="YES",'Outlier Flags'!E182="YES"),"FILTERED OUT",'Monitor Data'!K182))</f>
        <v>7.5</v>
      </c>
    </row>
    <row r="183" spans="1:5" x14ac:dyDescent="0.25">
      <c r="A183" s="34">
        <v>44378</v>
      </c>
      <c r="B183" s="35" t="str">
        <f>IF(OR('Monitor Data'!D183="",ISBLANK('Monitor Data'!D183)),"",IF(AND('Smoke Data'!J185="YES",'Outlier Flags'!B183="YES"),"FILTERED OUT",'Monitor Data'!B183))</f>
        <v/>
      </c>
      <c r="C183" s="35" t="str">
        <f>IF(OR('Monitor Data'!G183="",ISBLANK('Monitor Data'!G183)),"",IF(AND('Smoke Data'!K185="YES",'Outlier Flags'!C183="YES"),"FILTERED OUT",'Monitor Data'!G183))</f>
        <v/>
      </c>
      <c r="D183" s="35">
        <f>IF(OR('Monitor Data'!J183="",ISBLANK('Monitor Data'!J183)),"",IF(AND('Smoke Data'!L185="YES",'Outlier Flags'!D183="YES"),"FILTERED OUT",'Monitor Data'!J183))</f>
        <v>14.4</v>
      </c>
      <c r="E183" s="35" t="str">
        <f>IF(OR('Monitor Data'!K183="",ISBLANK('Monitor Data'!K183)),"",IF(AND('Smoke Data'!M185="YES",'Outlier Flags'!E183="YES"),"FILTERED OUT",'Monitor Data'!K183))</f>
        <v/>
      </c>
    </row>
    <row r="184" spans="1:5" x14ac:dyDescent="0.25">
      <c r="A184" s="34">
        <v>44379</v>
      </c>
      <c r="B184" s="35" t="str">
        <f>IF(OR('Monitor Data'!D184="",ISBLANK('Monitor Data'!D184)),"",IF(AND('Smoke Data'!J186="YES",'Outlier Flags'!B184="YES"),"FILTERED OUT",'Monitor Data'!B184))</f>
        <v/>
      </c>
      <c r="C184" s="35" t="str">
        <f>IF(OR('Monitor Data'!G184="",ISBLANK('Monitor Data'!G184)),"",IF(AND('Smoke Data'!K186="YES",'Outlier Flags'!C184="YES"),"FILTERED OUT",'Monitor Data'!G184))</f>
        <v/>
      </c>
      <c r="D184" s="35" t="str">
        <f>IF(OR('Monitor Data'!J184="",ISBLANK('Monitor Data'!J184)),"",IF(AND('Smoke Data'!L186="YES",'Outlier Flags'!D184="YES"),"FILTERED OUT",'Monitor Data'!J184))</f>
        <v/>
      </c>
      <c r="E184" s="35" t="str">
        <f>IF(OR('Monitor Data'!K184="",ISBLANK('Monitor Data'!K184)),"",IF(AND('Smoke Data'!M186="YES",'Outlier Flags'!E184="YES"),"FILTERED OUT",'Monitor Data'!K184))</f>
        <v/>
      </c>
    </row>
    <row r="185" spans="1:5" x14ac:dyDescent="0.25">
      <c r="A185" s="34">
        <v>44380</v>
      </c>
      <c r="B185" s="35">
        <f>IF(OR('Monitor Data'!D185="",ISBLANK('Monitor Data'!D185)),"",IF(AND('Smoke Data'!J187="YES",'Outlier Flags'!B185="YES"),"FILTERED OUT",'Monitor Data'!B185))</f>
        <v>30.3</v>
      </c>
      <c r="C185" s="35">
        <f>IF(OR('Monitor Data'!G185="",ISBLANK('Monitor Data'!G185)),"",IF(AND('Smoke Data'!K187="YES",'Outlier Flags'!C185="YES"),"FILTERED OUT",'Monitor Data'!G185))</f>
        <v>37.099999999999994</v>
      </c>
      <c r="D185" s="35" t="str">
        <f>IF(OR('Monitor Data'!J185="",ISBLANK('Monitor Data'!J185)),"",IF(AND('Smoke Data'!L187="YES",'Outlier Flags'!D185="YES"),"FILTERED OUT",'Monitor Data'!J185))</f>
        <v>FILTERED OUT</v>
      </c>
      <c r="E185" s="35">
        <f>IF(OR('Monitor Data'!K185="",ISBLANK('Monitor Data'!K185)),"",IF(AND('Smoke Data'!M187="YES",'Outlier Flags'!E185="YES"),"FILTERED OUT",'Monitor Data'!K185))</f>
        <v>18.100000000000001</v>
      </c>
    </row>
    <row r="186" spans="1:5" x14ac:dyDescent="0.25">
      <c r="A186" s="34">
        <v>44381</v>
      </c>
      <c r="B186" s="35" t="str">
        <f>IF(OR('Monitor Data'!D186="",ISBLANK('Monitor Data'!D186)),"",IF(AND('Smoke Data'!J188="YES",'Outlier Flags'!B186="YES"),"FILTERED OUT",'Monitor Data'!B186))</f>
        <v/>
      </c>
      <c r="C186" s="35" t="str">
        <f>IF(OR('Monitor Data'!G186="",ISBLANK('Monitor Data'!G186)),"",IF(AND('Smoke Data'!K188="YES",'Outlier Flags'!C186="YES"),"FILTERED OUT",'Monitor Data'!G186))</f>
        <v/>
      </c>
      <c r="D186" s="35" t="str">
        <f>IF(OR('Monitor Data'!J186="",ISBLANK('Monitor Data'!J186)),"",IF(AND('Smoke Data'!L188="YES",'Outlier Flags'!D186="YES"),"FILTERED OUT",'Monitor Data'!J186))</f>
        <v/>
      </c>
      <c r="E186" s="35" t="str">
        <f>IF(OR('Monitor Data'!K186="",ISBLANK('Monitor Data'!K186)),"",IF(AND('Smoke Data'!M188="YES",'Outlier Flags'!E186="YES"),"FILTERED OUT",'Monitor Data'!K186))</f>
        <v/>
      </c>
    </row>
    <row r="187" spans="1:5" x14ac:dyDescent="0.25">
      <c r="A187" s="34">
        <v>44382</v>
      </c>
      <c r="B187" s="35" t="str">
        <f>IF(OR('Monitor Data'!D187="",ISBLANK('Monitor Data'!D187)),"",IF(AND('Smoke Data'!J189="YES",'Outlier Flags'!B187="YES"),"FILTERED OUT",'Monitor Data'!B187))</f>
        <v/>
      </c>
      <c r="C187" s="35" t="str">
        <f>IF(OR('Monitor Data'!G187="",ISBLANK('Monitor Data'!G187)),"",IF(AND('Smoke Data'!K189="YES",'Outlier Flags'!C187="YES"),"FILTERED OUT",'Monitor Data'!G187))</f>
        <v/>
      </c>
      <c r="D187" s="35" t="str">
        <f>IF(OR('Monitor Data'!J187="",ISBLANK('Monitor Data'!J187)),"",IF(AND('Smoke Data'!L189="YES",'Outlier Flags'!D187="YES"),"FILTERED OUT",'Monitor Data'!J187))</f>
        <v/>
      </c>
      <c r="E187" s="35" t="str">
        <f>IF(OR('Monitor Data'!K187="",ISBLANK('Monitor Data'!K187)),"",IF(AND('Smoke Data'!M189="YES",'Outlier Flags'!E187="YES"),"FILTERED OUT",'Monitor Data'!K187))</f>
        <v/>
      </c>
    </row>
    <row r="188" spans="1:5" x14ac:dyDescent="0.25">
      <c r="A188" s="34">
        <v>44383</v>
      </c>
      <c r="B188" s="35">
        <f>IF(OR('Monitor Data'!D188="",ISBLANK('Monitor Data'!D188)),"",IF(AND('Smoke Data'!J190="YES",'Outlier Flags'!B188="YES"),"FILTERED OUT",'Monitor Data'!B188))</f>
        <v>41</v>
      </c>
      <c r="C188" s="35">
        <f>IF(OR('Monitor Data'!G188="",ISBLANK('Monitor Data'!G188)),"",IF(AND('Smoke Data'!K190="YES",'Outlier Flags'!C188="YES"),"FILTERED OUT",'Monitor Data'!G188))</f>
        <v>37.700000000000003</v>
      </c>
      <c r="D188" s="35">
        <f>IF(OR('Monitor Data'!J188="",ISBLANK('Monitor Data'!J188)),"",IF(AND('Smoke Data'!L190="YES",'Outlier Flags'!D188="YES"),"FILTERED OUT",'Monitor Data'!J188))</f>
        <v>30.4</v>
      </c>
      <c r="E188" s="35">
        <f>IF(OR('Monitor Data'!K188="",ISBLANK('Monitor Data'!K188)),"",IF(AND('Smoke Data'!M190="YES",'Outlier Flags'!E188="YES"),"FILTERED OUT",'Monitor Data'!K188))</f>
        <v>25</v>
      </c>
    </row>
    <row r="189" spans="1:5" x14ac:dyDescent="0.25">
      <c r="A189" s="34">
        <v>44384</v>
      </c>
      <c r="B189" s="35" t="str">
        <f>IF(OR('Monitor Data'!D189="",ISBLANK('Monitor Data'!D189)),"",IF(AND('Smoke Data'!J191="YES",'Outlier Flags'!B189="YES"),"FILTERED OUT",'Monitor Data'!B189))</f>
        <v/>
      </c>
      <c r="C189" s="35" t="str">
        <f>IF(OR('Monitor Data'!G189="",ISBLANK('Monitor Data'!G189)),"",IF(AND('Smoke Data'!K191="YES",'Outlier Flags'!C189="YES"),"FILTERED OUT",'Monitor Data'!G189))</f>
        <v/>
      </c>
      <c r="D189" s="35" t="str">
        <f>IF(OR('Monitor Data'!J189="",ISBLANK('Monitor Data'!J189)),"",IF(AND('Smoke Data'!L191="YES",'Outlier Flags'!D189="YES"),"FILTERED OUT",'Monitor Data'!J189))</f>
        <v/>
      </c>
      <c r="E189" s="35" t="str">
        <f>IF(OR('Monitor Data'!K189="",ISBLANK('Monitor Data'!K189)),"",IF(AND('Smoke Data'!M191="YES",'Outlier Flags'!E189="YES"),"FILTERED OUT",'Monitor Data'!K189))</f>
        <v/>
      </c>
    </row>
    <row r="190" spans="1:5" x14ac:dyDescent="0.25">
      <c r="A190" s="34">
        <v>44385</v>
      </c>
      <c r="B190" s="35" t="str">
        <f>IF(OR('Monitor Data'!D190="",ISBLANK('Monitor Data'!D190)),"",IF(AND('Smoke Data'!J192="YES",'Outlier Flags'!B190="YES"),"FILTERED OUT",'Monitor Data'!B190))</f>
        <v/>
      </c>
      <c r="C190" s="35" t="str">
        <f>IF(OR('Monitor Data'!G190="",ISBLANK('Monitor Data'!G190)),"",IF(AND('Smoke Data'!K192="YES",'Outlier Flags'!C190="YES"),"FILTERED OUT",'Monitor Data'!G190))</f>
        <v/>
      </c>
      <c r="D190" s="35" t="str">
        <f>IF(OR('Monitor Data'!J190="",ISBLANK('Monitor Data'!J190)),"",IF(AND('Smoke Data'!L192="YES",'Outlier Flags'!D190="YES"),"FILTERED OUT",'Monitor Data'!J190))</f>
        <v/>
      </c>
      <c r="E190" s="35" t="str">
        <f>IF(OR('Monitor Data'!K190="",ISBLANK('Monitor Data'!K190)),"",IF(AND('Smoke Data'!M192="YES",'Outlier Flags'!E190="YES"),"FILTERED OUT",'Monitor Data'!K190))</f>
        <v/>
      </c>
    </row>
    <row r="191" spans="1:5" x14ac:dyDescent="0.25">
      <c r="A191" s="34">
        <v>44386</v>
      </c>
      <c r="B191" s="35">
        <f>IF(OR('Monitor Data'!D191="",ISBLANK('Monitor Data'!D191)),"",IF(AND('Smoke Data'!J193="YES",'Outlier Flags'!B191="YES"),"FILTERED OUT",'Monitor Data'!B191))</f>
        <v>18.3</v>
      </c>
      <c r="C191" s="35">
        <f>IF(OR('Monitor Data'!G191="",ISBLANK('Monitor Data'!G191)),"",IF(AND('Smoke Data'!K193="YES",'Outlier Flags'!C191="YES"),"FILTERED OUT",'Monitor Data'!G191))</f>
        <v>14.5</v>
      </c>
      <c r="D191" s="35">
        <f>IF(OR('Monitor Data'!J191="",ISBLANK('Monitor Data'!J191)),"",IF(AND('Smoke Data'!L193="YES",'Outlier Flags'!D191="YES"),"FILTERED OUT",'Monitor Data'!J191))</f>
        <v>10.85</v>
      </c>
      <c r="E191" s="35">
        <f>IF(OR('Monitor Data'!K191="",ISBLANK('Monitor Data'!K191)),"",IF(AND('Smoke Data'!M193="YES",'Outlier Flags'!E191="YES"),"FILTERED OUT",'Monitor Data'!K191))</f>
        <v>11.8</v>
      </c>
    </row>
    <row r="192" spans="1:5" x14ac:dyDescent="0.25">
      <c r="A192" s="34">
        <v>44387</v>
      </c>
      <c r="B192" s="35" t="str">
        <f>IF(OR('Monitor Data'!D192="",ISBLANK('Monitor Data'!D192)),"",IF(AND('Smoke Data'!J194="YES",'Outlier Flags'!B192="YES"),"FILTERED OUT",'Monitor Data'!B192))</f>
        <v/>
      </c>
      <c r="C192" s="35" t="str">
        <f>IF(OR('Monitor Data'!G192="",ISBLANK('Monitor Data'!G192)),"",IF(AND('Smoke Data'!K194="YES",'Outlier Flags'!C192="YES"),"FILTERED OUT",'Monitor Data'!G192))</f>
        <v/>
      </c>
      <c r="D192" s="35" t="str">
        <f>IF(OR('Monitor Data'!J192="",ISBLANK('Monitor Data'!J192)),"",IF(AND('Smoke Data'!L194="YES",'Outlier Flags'!D192="YES"),"FILTERED OUT",'Monitor Data'!J192))</f>
        <v/>
      </c>
      <c r="E192" s="35" t="str">
        <f>IF(OR('Monitor Data'!K192="",ISBLANK('Monitor Data'!K192)),"",IF(AND('Smoke Data'!M194="YES",'Outlier Flags'!E192="YES"),"FILTERED OUT",'Monitor Data'!K192))</f>
        <v/>
      </c>
    </row>
    <row r="193" spans="1:5" x14ac:dyDescent="0.25">
      <c r="A193" s="34">
        <v>44388</v>
      </c>
      <c r="B193" s="35" t="str">
        <f>IF(OR('Monitor Data'!D193="",ISBLANK('Monitor Data'!D193)),"",IF(AND('Smoke Data'!J195="YES",'Outlier Flags'!B193="YES"),"FILTERED OUT",'Monitor Data'!B193))</f>
        <v/>
      </c>
      <c r="C193" s="35" t="str">
        <f>IF(OR('Monitor Data'!G193="",ISBLANK('Monitor Data'!G193)),"",IF(AND('Smoke Data'!K195="YES",'Outlier Flags'!C193="YES"),"FILTERED OUT",'Monitor Data'!G193))</f>
        <v/>
      </c>
      <c r="D193" s="35" t="str">
        <f>IF(OR('Monitor Data'!J193="",ISBLANK('Monitor Data'!J193)),"",IF(AND('Smoke Data'!L195="YES",'Outlier Flags'!D193="YES"),"FILTERED OUT",'Monitor Data'!J193))</f>
        <v/>
      </c>
      <c r="E193" s="35" t="str">
        <f>IF(OR('Monitor Data'!K193="",ISBLANK('Monitor Data'!K193)),"",IF(AND('Smoke Data'!M195="YES",'Outlier Flags'!E193="YES"),"FILTERED OUT",'Monitor Data'!K193))</f>
        <v/>
      </c>
    </row>
    <row r="194" spans="1:5" x14ac:dyDescent="0.25">
      <c r="A194" s="34">
        <v>44389</v>
      </c>
      <c r="B194" s="35">
        <f>IF(OR('Monitor Data'!D194="",ISBLANK('Monitor Data'!D194)),"",IF(AND('Smoke Data'!J196="YES",'Outlier Flags'!B194="YES"),"FILTERED OUT",'Monitor Data'!B194))</f>
        <v>13.1</v>
      </c>
      <c r="C194" s="35">
        <f>IF(OR('Monitor Data'!G194="",ISBLANK('Monitor Data'!G194)),"",IF(AND('Smoke Data'!K196="YES",'Outlier Flags'!C194="YES"),"FILTERED OUT",'Monitor Data'!G194))</f>
        <v>19.2</v>
      </c>
      <c r="D194" s="35">
        <f>IF(OR('Monitor Data'!J194="",ISBLANK('Monitor Data'!J194)),"",IF(AND('Smoke Data'!L196="YES",'Outlier Flags'!D194="YES"),"FILTERED OUT",'Monitor Data'!J194))</f>
        <v>13.5</v>
      </c>
      <c r="E194" s="35">
        <f>IF(OR('Monitor Data'!K194="",ISBLANK('Monitor Data'!K194)),"",IF(AND('Smoke Data'!M196="YES",'Outlier Flags'!E194="YES"),"FILTERED OUT",'Monitor Data'!K194))</f>
        <v>14</v>
      </c>
    </row>
    <row r="195" spans="1:5" x14ac:dyDescent="0.25">
      <c r="A195" s="34">
        <v>44390</v>
      </c>
      <c r="B195" s="35" t="str">
        <f>IF(OR('Monitor Data'!D195="",ISBLANK('Monitor Data'!D195)),"",IF(AND('Smoke Data'!J197="YES",'Outlier Flags'!B195="YES"),"FILTERED OUT",'Monitor Data'!B195))</f>
        <v/>
      </c>
      <c r="C195" s="35" t="str">
        <f>IF(OR('Monitor Data'!G195="",ISBLANK('Monitor Data'!G195)),"",IF(AND('Smoke Data'!K197="YES",'Outlier Flags'!C195="YES"),"FILTERED OUT",'Monitor Data'!G195))</f>
        <v/>
      </c>
      <c r="D195" s="35" t="str">
        <f>IF(OR('Monitor Data'!J195="",ISBLANK('Monitor Data'!J195)),"",IF(AND('Smoke Data'!L197="YES",'Outlier Flags'!D195="YES"),"FILTERED OUT",'Monitor Data'!J195))</f>
        <v/>
      </c>
      <c r="E195" s="35" t="str">
        <f>IF(OR('Monitor Data'!K195="",ISBLANK('Monitor Data'!K195)),"",IF(AND('Smoke Data'!M197="YES",'Outlier Flags'!E195="YES"),"FILTERED OUT",'Monitor Data'!K195))</f>
        <v/>
      </c>
    </row>
    <row r="196" spans="1:5" x14ac:dyDescent="0.25">
      <c r="A196" s="34">
        <v>44391</v>
      </c>
      <c r="B196" s="35" t="str">
        <f>IF(OR('Monitor Data'!D196="",ISBLANK('Monitor Data'!D196)),"",IF(AND('Smoke Data'!J198="YES",'Outlier Flags'!B196="YES"),"FILTERED OUT",'Monitor Data'!B196))</f>
        <v/>
      </c>
      <c r="C196" s="35" t="str">
        <f>IF(OR('Monitor Data'!G196="",ISBLANK('Monitor Data'!G196)),"",IF(AND('Smoke Data'!K198="YES",'Outlier Flags'!C196="YES"),"FILTERED OUT",'Monitor Data'!G196))</f>
        <v/>
      </c>
      <c r="D196" s="35" t="str">
        <f>IF(OR('Monitor Data'!J196="",ISBLANK('Monitor Data'!J196)),"",IF(AND('Smoke Data'!L198="YES",'Outlier Flags'!D196="YES"),"FILTERED OUT",'Monitor Data'!J196))</f>
        <v/>
      </c>
      <c r="E196" s="35" t="str">
        <f>IF(OR('Monitor Data'!K196="",ISBLANK('Monitor Data'!K196)),"",IF(AND('Smoke Data'!M198="YES",'Outlier Flags'!E196="YES"),"FILTERED OUT",'Monitor Data'!K196))</f>
        <v/>
      </c>
    </row>
    <row r="197" spans="1:5" x14ac:dyDescent="0.25">
      <c r="A197" s="34">
        <v>44392</v>
      </c>
      <c r="B197" s="35">
        <f>IF(OR('Monitor Data'!D197="",ISBLANK('Monitor Data'!D197)),"",IF(AND('Smoke Data'!J199="YES",'Outlier Flags'!B197="YES"),"FILTERED OUT",'Monitor Data'!B197))</f>
        <v>9.3000000000000007</v>
      </c>
      <c r="C197" s="35">
        <f>IF(OR('Monitor Data'!G197="",ISBLANK('Monitor Data'!G197)),"",IF(AND('Smoke Data'!K199="YES",'Outlier Flags'!C197="YES"),"FILTERED OUT",'Monitor Data'!G197))</f>
        <v>14.6</v>
      </c>
      <c r="D197" s="35">
        <f>IF(OR('Monitor Data'!J197="",ISBLANK('Monitor Data'!J197)),"",IF(AND('Smoke Data'!L199="YES",'Outlier Flags'!D197="YES"),"FILTERED OUT",'Monitor Data'!J197))</f>
        <v>11.05</v>
      </c>
      <c r="E197" s="35">
        <f>IF(OR('Monitor Data'!K197="",ISBLANK('Monitor Data'!K197)),"",IF(AND('Smoke Data'!M199="YES",'Outlier Flags'!E197="YES"),"FILTERED OUT",'Monitor Data'!K197))</f>
        <v>10.9</v>
      </c>
    </row>
    <row r="198" spans="1:5" x14ac:dyDescent="0.25">
      <c r="A198" s="34">
        <v>44393</v>
      </c>
      <c r="B198" s="35" t="str">
        <f>IF(OR('Monitor Data'!D198="",ISBLANK('Monitor Data'!D198)),"",IF(AND('Smoke Data'!J200="YES",'Outlier Flags'!B198="YES"),"FILTERED OUT",'Monitor Data'!B198))</f>
        <v/>
      </c>
      <c r="C198" s="35" t="str">
        <f>IF(OR('Monitor Data'!G198="",ISBLANK('Monitor Data'!G198)),"",IF(AND('Smoke Data'!K200="YES",'Outlier Flags'!C198="YES"),"FILTERED OUT",'Monitor Data'!G198))</f>
        <v/>
      </c>
      <c r="D198" s="35" t="str">
        <f>IF(OR('Monitor Data'!J198="",ISBLANK('Monitor Data'!J198)),"",IF(AND('Smoke Data'!L200="YES",'Outlier Flags'!D198="YES"),"FILTERED OUT",'Monitor Data'!J198))</f>
        <v/>
      </c>
      <c r="E198" s="35" t="str">
        <f>IF(OR('Monitor Data'!K198="",ISBLANK('Monitor Data'!K198)),"",IF(AND('Smoke Data'!M200="YES",'Outlier Flags'!E198="YES"),"FILTERED OUT",'Monitor Data'!K198))</f>
        <v/>
      </c>
    </row>
    <row r="199" spans="1:5" x14ac:dyDescent="0.25">
      <c r="A199" s="34">
        <v>44394</v>
      </c>
      <c r="B199" s="35" t="str">
        <f>IF(OR('Monitor Data'!D199="",ISBLANK('Monitor Data'!D199)),"",IF(AND('Smoke Data'!J201="YES",'Outlier Flags'!B199="YES"),"FILTERED OUT",'Monitor Data'!B199))</f>
        <v/>
      </c>
      <c r="C199" s="35" t="str">
        <f>IF(OR('Monitor Data'!G199="",ISBLANK('Monitor Data'!G199)),"",IF(AND('Smoke Data'!K201="YES",'Outlier Flags'!C199="YES"),"FILTERED OUT",'Monitor Data'!G199))</f>
        <v/>
      </c>
      <c r="D199" s="35" t="str">
        <f>IF(OR('Monitor Data'!J199="",ISBLANK('Monitor Data'!J199)),"",IF(AND('Smoke Data'!L201="YES",'Outlier Flags'!D199="YES"),"FILTERED OUT",'Monitor Data'!J199))</f>
        <v/>
      </c>
      <c r="E199" s="35" t="str">
        <f>IF(OR('Monitor Data'!K199="",ISBLANK('Monitor Data'!K199)),"",IF(AND('Smoke Data'!M201="YES",'Outlier Flags'!E199="YES"),"FILTERED OUT",'Monitor Data'!K199))</f>
        <v/>
      </c>
    </row>
    <row r="200" spans="1:5" x14ac:dyDescent="0.25">
      <c r="A200" s="34">
        <v>44395</v>
      </c>
      <c r="B200" s="35">
        <f>IF(OR('Monitor Data'!D200="",ISBLANK('Monitor Data'!D200)),"",IF(AND('Smoke Data'!J202="YES",'Outlier Flags'!B200="YES"),"FILTERED OUT",'Monitor Data'!B200))</f>
        <v>19.2</v>
      </c>
      <c r="C200" s="35">
        <f>IF(OR('Monitor Data'!G200="",ISBLANK('Monitor Data'!G200)),"",IF(AND('Smoke Data'!K202="YES",'Outlier Flags'!C200="YES"),"FILTERED OUT",'Monitor Data'!G200))</f>
        <v>25.4</v>
      </c>
      <c r="D200" s="35">
        <f>IF(OR('Monitor Data'!J200="",ISBLANK('Monitor Data'!J200)),"",IF(AND('Smoke Data'!L202="YES",'Outlier Flags'!D200="YES"),"FILTERED OUT",'Monitor Data'!J200))</f>
        <v>14.6</v>
      </c>
      <c r="E200" s="35">
        <f>IF(OR('Monitor Data'!K200="",ISBLANK('Monitor Data'!K200)),"",IF(AND('Smoke Data'!M202="YES",'Outlier Flags'!E200="YES"),"FILTERED OUT",'Monitor Data'!K200))</f>
        <v>17.2</v>
      </c>
    </row>
    <row r="201" spans="1:5" x14ac:dyDescent="0.25">
      <c r="A201" s="34">
        <v>44396</v>
      </c>
      <c r="B201" s="35" t="str">
        <f>IF(OR('Monitor Data'!D201="",ISBLANK('Monitor Data'!D201)),"",IF(AND('Smoke Data'!J203="YES",'Outlier Flags'!B201="YES"),"FILTERED OUT",'Monitor Data'!B201))</f>
        <v/>
      </c>
      <c r="C201" s="35" t="str">
        <f>IF(OR('Monitor Data'!G201="",ISBLANK('Monitor Data'!G201)),"",IF(AND('Smoke Data'!K203="YES",'Outlier Flags'!C201="YES"),"FILTERED OUT",'Monitor Data'!G201))</f>
        <v/>
      </c>
      <c r="D201" s="35" t="str">
        <f>IF(OR('Monitor Data'!J201="",ISBLANK('Monitor Data'!J201)),"",IF(AND('Smoke Data'!L203="YES",'Outlier Flags'!D201="YES"),"FILTERED OUT",'Monitor Data'!J201))</f>
        <v/>
      </c>
      <c r="E201" s="35" t="str">
        <f>IF(OR('Monitor Data'!K201="",ISBLANK('Monitor Data'!K201)),"",IF(AND('Smoke Data'!M203="YES",'Outlier Flags'!E201="YES"),"FILTERED OUT",'Monitor Data'!K201))</f>
        <v/>
      </c>
    </row>
    <row r="202" spans="1:5" x14ac:dyDescent="0.25">
      <c r="A202" s="34">
        <v>44397</v>
      </c>
      <c r="B202" s="35" t="str">
        <f>IF(OR('Monitor Data'!D202="",ISBLANK('Monitor Data'!D202)),"",IF(AND('Smoke Data'!J204="YES",'Outlier Flags'!B202="YES"),"FILTERED OUT",'Monitor Data'!B202))</f>
        <v/>
      </c>
      <c r="C202" s="35" t="str">
        <f>IF(OR('Monitor Data'!G202="",ISBLANK('Monitor Data'!G202)),"",IF(AND('Smoke Data'!K204="YES",'Outlier Flags'!C202="YES"),"FILTERED OUT",'Monitor Data'!G202))</f>
        <v/>
      </c>
      <c r="D202" s="35" t="str">
        <f>IF(OR('Monitor Data'!J202="",ISBLANK('Monitor Data'!J202)),"",IF(AND('Smoke Data'!L204="YES",'Outlier Flags'!D202="YES"),"FILTERED OUT",'Monitor Data'!J202))</f>
        <v/>
      </c>
      <c r="E202" s="35" t="str">
        <f>IF(OR('Monitor Data'!K202="",ISBLANK('Monitor Data'!K202)),"",IF(AND('Smoke Data'!M204="YES",'Outlier Flags'!E202="YES"),"FILTERED OUT",'Monitor Data'!K202))</f>
        <v/>
      </c>
    </row>
    <row r="203" spans="1:5" x14ac:dyDescent="0.25">
      <c r="A203" s="34">
        <v>44398</v>
      </c>
      <c r="B203" s="35">
        <f>IF(OR('Monitor Data'!D203="",ISBLANK('Monitor Data'!D203)),"",IF(AND('Smoke Data'!J205="YES",'Outlier Flags'!B203="YES"),"FILTERED OUT",'Monitor Data'!B203))</f>
        <v>42</v>
      </c>
      <c r="C203" s="35">
        <f>IF(OR('Monitor Data'!G203="",ISBLANK('Monitor Data'!G203)),"",IF(AND('Smoke Data'!K205="YES",'Outlier Flags'!C203="YES"),"FILTERED OUT",'Monitor Data'!G203))</f>
        <v>43.8</v>
      </c>
      <c r="D203" s="35" t="str">
        <f>IF(OR('Monitor Data'!J203="",ISBLANK('Monitor Data'!J203)),"",IF(AND('Smoke Data'!L205="YES",'Outlier Flags'!D203="YES"),"FILTERED OUT",'Monitor Data'!J203))</f>
        <v>FILTERED OUT</v>
      </c>
      <c r="E203" s="35" t="str">
        <f>IF(OR('Monitor Data'!K203="",ISBLANK('Monitor Data'!K203)),"",IF(AND('Smoke Data'!M205="YES",'Outlier Flags'!E203="YES"),"FILTERED OUT",'Monitor Data'!K203))</f>
        <v>FILTERED OUT</v>
      </c>
    </row>
    <row r="204" spans="1:5" x14ac:dyDescent="0.25">
      <c r="A204" s="34">
        <v>44399</v>
      </c>
      <c r="B204" s="35" t="str">
        <f>IF(OR('Monitor Data'!D204="",ISBLANK('Monitor Data'!D204)),"",IF(AND('Smoke Data'!J206="YES",'Outlier Flags'!B204="YES"),"FILTERED OUT",'Monitor Data'!B204))</f>
        <v/>
      </c>
      <c r="C204" s="35" t="str">
        <f>IF(OR('Monitor Data'!G204="",ISBLANK('Monitor Data'!G204)),"",IF(AND('Smoke Data'!K206="YES",'Outlier Flags'!C204="YES"),"FILTERED OUT",'Monitor Data'!G204))</f>
        <v/>
      </c>
      <c r="D204" s="35" t="str">
        <f>IF(OR('Monitor Data'!J204="",ISBLANK('Monitor Data'!J204)),"",IF(AND('Smoke Data'!L206="YES",'Outlier Flags'!D204="YES"),"FILTERED OUT",'Monitor Data'!J204))</f>
        <v/>
      </c>
      <c r="E204" s="35" t="str">
        <f>IF(OR('Monitor Data'!K204="",ISBLANK('Monitor Data'!K204)),"",IF(AND('Smoke Data'!M206="YES",'Outlier Flags'!E204="YES"),"FILTERED OUT",'Monitor Data'!K204))</f>
        <v/>
      </c>
    </row>
    <row r="205" spans="1:5" x14ac:dyDescent="0.25">
      <c r="A205" s="34">
        <v>44400</v>
      </c>
      <c r="B205" s="35" t="str">
        <f>IF(OR('Monitor Data'!D205="",ISBLANK('Monitor Data'!D205)),"",IF(AND('Smoke Data'!J207="YES",'Outlier Flags'!B205="YES"),"FILTERED OUT",'Monitor Data'!B205))</f>
        <v/>
      </c>
      <c r="C205" s="35" t="str">
        <f>IF(OR('Monitor Data'!G205="",ISBLANK('Monitor Data'!G205)),"",IF(AND('Smoke Data'!K207="YES",'Outlier Flags'!C205="YES"),"FILTERED OUT",'Monitor Data'!G205))</f>
        <v/>
      </c>
      <c r="D205" s="35" t="str">
        <f>IF(OR('Monitor Data'!J205="",ISBLANK('Monitor Data'!J205)),"",IF(AND('Smoke Data'!L207="YES",'Outlier Flags'!D205="YES"),"FILTERED OUT",'Monitor Data'!J205))</f>
        <v/>
      </c>
      <c r="E205" s="35" t="str">
        <f>IF(OR('Monitor Data'!K205="",ISBLANK('Monitor Data'!K205)),"",IF(AND('Smoke Data'!M207="YES",'Outlier Flags'!E205="YES"),"FILTERED OUT",'Monitor Data'!K205))</f>
        <v/>
      </c>
    </row>
    <row r="206" spans="1:5" x14ac:dyDescent="0.25">
      <c r="A206" s="34">
        <v>44401</v>
      </c>
      <c r="B206" s="35">
        <f>IF(OR('Monitor Data'!D206="",ISBLANK('Monitor Data'!D206)),"",IF(AND('Smoke Data'!J208="YES",'Outlier Flags'!B206="YES"),"FILTERED OUT",'Monitor Data'!B206))</f>
        <v>32</v>
      </c>
      <c r="C206" s="35">
        <f>IF(OR('Monitor Data'!G206="",ISBLANK('Monitor Data'!G206)),"",IF(AND('Smoke Data'!K208="YES",'Outlier Flags'!C206="YES"),"FILTERED OUT",'Monitor Data'!G206))</f>
        <v>34.5</v>
      </c>
      <c r="D206" s="35" t="str">
        <f>IF(OR('Monitor Data'!J206="",ISBLANK('Monitor Data'!J206)),"",IF(AND('Smoke Data'!L208="YES",'Outlier Flags'!D206="YES"),"FILTERED OUT",'Monitor Data'!J206))</f>
        <v>FILTERED OUT</v>
      </c>
      <c r="E206" s="35" t="str">
        <f>IF(OR('Monitor Data'!K206="",ISBLANK('Monitor Data'!K206)),"",IF(AND('Smoke Data'!M208="YES",'Outlier Flags'!E206="YES"),"FILTERED OUT",'Monitor Data'!K206))</f>
        <v/>
      </c>
    </row>
    <row r="207" spans="1:5" x14ac:dyDescent="0.25">
      <c r="A207" s="34">
        <v>44402</v>
      </c>
      <c r="B207" s="35" t="str">
        <f>IF(OR('Monitor Data'!D207="",ISBLANK('Monitor Data'!D207)),"",IF(AND('Smoke Data'!J209="YES",'Outlier Flags'!B207="YES"),"FILTERED OUT",'Monitor Data'!B207))</f>
        <v/>
      </c>
      <c r="C207" s="35" t="str">
        <f>IF(OR('Monitor Data'!G207="",ISBLANK('Monitor Data'!G207)),"",IF(AND('Smoke Data'!K209="YES",'Outlier Flags'!C207="YES"),"FILTERED OUT",'Monitor Data'!G207))</f>
        <v/>
      </c>
      <c r="D207" s="35" t="str">
        <f>IF(OR('Monitor Data'!J207="",ISBLANK('Monitor Data'!J207)),"",IF(AND('Smoke Data'!L209="YES",'Outlier Flags'!D207="YES"),"FILTERED OUT",'Monitor Data'!J207))</f>
        <v/>
      </c>
      <c r="E207" s="35" t="str">
        <f>IF(OR('Monitor Data'!K207="",ISBLANK('Monitor Data'!K207)),"",IF(AND('Smoke Data'!M209="YES",'Outlier Flags'!E207="YES"),"FILTERED OUT",'Monitor Data'!K207))</f>
        <v/>
      </c>
    </row>
    <row r="208" spans="1:5" x14ac:dyDescent="0.25">
      <c r="A208" s="34">
        <v>44403</v>
      </c>
      <c r="B208" s="35" t="str">
        <f>IF(OR('Monitor Data'!D208="",ISBLANK('Monitor Data'!D208)),"",IF(AND('Smoke Data'!J210="YES",'Outlier Flags'!B208="YES"),"FILTERED OUT",'Monitor Data'!B208))</f>
        <v/>
      </c>
      <c r="C208" s="35" t="str">
        <f>IF(OR('Monitor Data'!G208="",ISBLANK('Monitor Data'!G208)),"",IF(AND('Smoke Data'!K210="YES",'Outlier Flags'!C208="YES"),"FILTERED OUT",'Monitor Data'!G208))</f>
        <v/>
      </c>
      <c r="D208" s="35" t="str">
        <f>IF(OR('Monitor Data'!J208="",ISBLANK('Monitor Data'!J208)),"",IF(AND('Smoke Data'!L210="YES",'Outlier Flags'!D208="YES"),"FILTERED OUT",'Monitor Data'!J208))</f>
        <v/>
      </c>
      <c r="E208" s="35" t="str">
        <f>IF(OR('Monitor Data'!K208="",ISBLANK('Monitor Data'!K208)),"",IF(AND('Smoke Data'!M210="YES",'Outlier Flags'!E208="YES"),"FILTERED OUT",'Monitor Data'!K208))</f>
        <v/>
      </c>
    </row>
    <row r="209" spans="1:5" x14ac:dyDescent="0.25">
      <c r="A209" s="34">
        <v>44404</v>
      </c>
      <c r="B209" s="35" t="str">
        <f>IF(OR('Monitor Data'!D209="",ISBLANK('Monitor Data'!D209)),"",IF(AND('Smoke Data'!J211="YES",'Outlier Flags'!B209="YES"),"FILTERED OUT",'Monitor Data'!B209))</f>
        <v>FILTERED OUT</v>
      </c>
      <c r="C209" s="35" t="str">
        <f>IF(OR('Monitor Data'!G209="",ISBLANK('Monitor Data'!G209)),"",IF(AND('Smoke Data'!K211="YES",'Outlier Flags'!C209="YES"),"FILTERED OUT",'Monitor Data'!G209))</f>
        <v>FILTERED OUT</v>
      </c>
      <c r="D209" s="35" t="str">
        <f>IF(OR('Monitor Data'!J209="",ISBLANK('Monitor Data'!J209)),"",IF(AND('Smoke Data'!L211="YES",'Outlier Flags'!D209="YES"),"FILTERED OUT",'Monitor Data'!J209))</f>
        <v>FILTERED OUT</v>
      </c>
      <c r="E209" s="35" t="str">
        <f>IF(OR('Monitor Data'!K209="",ISBLANK('Monitor Data'!K209)),"",IF(AND('Smoke Data'!M211="YES",'Outlier Flags'!E209="YES"),"FILTERED OUT",'Monitor Data'!K209))</f>
        <v>FILTERED OUT</v>
      </c>
    </row>
    <row r="210" spans="1:5" x14ac:dyDescent="0.25">
      <c r="A210" s="34">
        <v>44405</v>
      </c>
      <c r="B210" s="35" t="str">
        <f>IF(OR('Monitor Data'!D210="",ISBLANK('Monitor Data'!D210)),"",IF(AND('Smoke Data'!J212="YES",'Outlier Flags'!B210="YES"),"FILTERED OUT",'Monitor Data'!B210))</f>
        <v/>
      </c>
      <c r="C210" s="35" t="str">
        <f>IF(OR('Monitor Data'!G210="",ISBLANK('Monitor Data'!G210)),"",IF(AND('Smoke Data'!K212="YES",'Outlier Flags'!C210="YES"),"FILTERED OUT",'Monitor Data'!G210))</f>
        <v/>
      </c>
      <c r="D210" s="35" t="str">
        <f>IF(OR('Monitor Data'!J210="",ISBLANK('Monitor Data'!J210)),"",IF(AND('Smoke Data'!L212="YES",'Outlier Flags'!D210="YES"),"FILTERED OUT",'Monitor Data'!J210))</f>
        <v/>
      </c>
      <c r="E210" s="35" t="str">
        <f>IF(OR('Monitor Data'!K210="",ISBLANK('Monitor Data'!K210)),"",IF(AND('Smoke Data'!M212="YES",'Outlier Flags'!E210="YES"),"FILTERED OUT",'Monitor Data'!K210))</f>
        <v/>
      </c>
    </row>
    <row r="211" spans="1:5" x14ac:dyDescent="0.25">
      <c r="A211" s="34">
        <v>44406</v>
      </c>
      <c r="B211" s="35" t="str">
        <f>IF(OR('Monitor Data'!D211="",ISBLANK('Monitor Data'!D211)),"",IF(AND('Smoke Data'!J213="YES",'Outlier Flags'!B211="YES"),"FILTERED OUT",'Monitor Data'!B211))</f>
        <v/>
      </c>
      <c r="C211" s="35" t="str">
        <f>IF(OR('Monitor Data'!G211="",ISBLANK('Monitor Data'!G211)),"",IF(AND('Smoke Data'!K213="YES",'Outlier Flags'!C211="YES"),"FILTERED OUT",'Monitor Data'!G211))</f>
        <v/>
      </c>
      <c r="D211" s="35" t="str">
        <f>IF(OR('Monitor Data'!J211="",ISBLANK('Monitor Data'!J211)),"",IF(AND('Smoke Data'!L213="YES",'Outlier Flags'!D211="YES"),"FILTERED OUT",'Monitor Data'!J211))</f>
        <v/>
      </c>
      <c r="E211" s="35" t="str">
        <f>IF(OR('Monitor Data'!K211="",ISBLANK('Monitor Data'!K211)),"",IF(AND('Smoke Data'!M213="YES",'Outlier Flags'!E211="YES"),"FILTERED OUT",'Monitor Data'!K211))</f>
        <v/>
      </c>
    </row>
    <row r="212" spans="1:5" x14ac:dyDescent="0.25">
      <c r="A212" s="34">
        <v>44407</v>
      </c>
      <c r="B212" s="35">
        <f>IF(OR('Monitor Data'!D212="",ISBLANK('Monitor Data'!D212)),"",IF(AND('Smoke Data'!J214="YES",'Outlier Flags'!B212="YES"),"FILTERED OUT",'Monitor Data'!B212))</f>
        <v>30</v>
      </c>
      <c r="C212" s="35" t="str">
        <f>IF(OR('Monitor Data'!G212="",ISBLANK('Monitor Data'!G212)),"",IF(AND('Smoke Data'!K214="YES",'Outlier Flags'!C212="YES"),"FILTERED OUT",'Monitor Data'!G212))</f>
        <v>FILTERED OUT</v>
      </c>
      <c r="D212" s="35">
        <f>IF(OR('Monitor Data'!J212="",ISBLANK('Monitor Data'!J212)),"",IF(AND('Smoke Data'!L214="YES",'Outlier Flags'!D212="YES"),"FILTERED OUT",'Monitor Data'!J212))</f>
        <v>16.5</v>
      </c>
      <c r="E212" s="35" t="str">
        <f>IF(OR('Monitor Data'!K212="",ISBLANK('Monitor Data'!K212)),"",IF(AND('Smoke Data'!M214="YES",'Outlier Flags'!E212="YES"),"FILTERED OUT",'Monitor Data'!K212))</f>
        <v>FILTERED OUT</v>
      </c>
    </row>
    <row r="213" spans="1:5" x14ac:dyDescent="0.25">
      <c r="A213" s="34">
        <v>44408</v>
      </c>
      <c r="B213" s="35" t="str">
        <f>IF(OR('Monitor Data'!D213="",ISBLANK('Monitor Data'!D213)),"",IF(AND('Smoke Data'!J215="YES",'Outlier Flags'!B213="YES"),"FILTERED OUT",'Monitor Data'!B213))</f>
        <v/>
      </c>
      <c r="C213" s="35" t="str">
        <f>IF(OR('Monitor Data'!G213="",ISBLANK('Monitor Data'!G213)),"",IF(AND('Smoke Data'!K215="YES",'Outlier Flags'!C213="YES"),"FILTERED OUT",'Monitor Data'!G213))</f>
        <v/>
      </c>
      <c r="D213" s="35" t="str">
        <f>IF(OR('Monitor Data'!J213="",ISBLANK('Monitor Data'!J213)),"",IF(AND('Smoke Data'!L215="YES",'Outlier Flags'!D213="YES"),"FILTERED OUT",'Monitor Data'!J213))</f>
        <v/>
      </c>
      <c r="E213" s="35" t="str">
        <f>IF(OR('Monitor Data'!K213="",ISBLANK('Monitor Data'!K213)),"",IF(AND('Smoke Data'!M215="YES",'Outlier Flags'!E213="YES"),"FILTERED OUT",'Monitor Data'!K213))</f>
        <v/>
      </c>
    </row>
    <row r="214" spans="1:5" x14ac:dyDescent="0.25">
      <c r="A214" s="34">
        <v>44409</v>
      </c>
      <c r="B214" s="35" t="str">
        <f>IF(OR('Monitor Data'!D214="",ISBLANK('Monitor Data'!D214)),"",IF(AND('Smoke Data'!J216="YES",'Outlier Flags'!B214="YES"),"FILTERED OUT",'Monitor Data'!B214))</f>
        <v/>
      </c>
      <c r="C214" s="35" t="str">
        <f>IF(OR('Monitor Data'!G214="",ISBLANK('Monitor Data'!G214)),"",IF(AND('Smoke Data'!K216="YES",'Outlier Flags'!C214="YES"),"FILTERED OUT",'Monitor Data'!G214))</f>
        <v/>
      </c>
      <c r="D214" s="35" t="str">
        <f>IF(OR('Monitor Data'!J214="",ISBLANK('Monitor Data'!J214)),"",IF(AND('Smoke Data'!L216="YES",'Outlier Flags'!D214="YES"),"FILTERED OUT",'Monitor Data'!J214))</f>
        <v/>
      </c>
      <c r="E214" s="35" t="str">
        <f>IF(OR('Monitor Data'!K214="",ISBLANK('Monitor Data'!K214)),"",IF(AND('Smoke Data'!M216="YES",'Outlier Flags'!E214="YES"),"FILTERED OUT",'Monitor Data'!K214))</f>
        <v/>
      </c>
    </row>
    <row r="215" spans="1:5" x14ac:dyDescent="0.25">
      <c r="A215" s="34">
        <v>44410</v>
      </c>
      <c r="B215" s="35">
        <f>IF(OR('Monitor Data'!D215="",ISBLANK('Monitor Data'!D215)),"",IF(AND('Smoke Data'!J217="YES",'Outlier Flags'!B215="YES"),"FILTERED OUT",'Monitor Data'!B215))</f>
        <v>17.899999999999999</v>
      </c>
      <c r="C215" s="35">
        <f>IF(OR('Monitor Data'!G215="",ISBLANK('Monitor Data'!G215)),"",IF(AND('Smoke Data'!K217="YES",'Outlier Flags'!C215="YES"),"FILTERED OUT",'Monitor Data'!G215))</f>
        <v>25.4</v>
      </c>
      <c r="D215" s="35">
        <f>IF(OR('Monitor Data'!J215="",ISBLANK('Monitor Data'!J215)),"",IF(AND('Smoke Data'!L217="YES",'Outlier Flags'!D215="YES"),"FILTERED OUT",'Monitor Data'!J215))</f>
        <v>19.75</v>
      </c>
      <c r="E215" s="35">
        <f>IF(OR('Monitor Data'!K215="",ISBLANK('Monitor Data'!K215)),"",IF(AND('Smoke Data'!M217="YES",'Outlier Flags'!E215="YES"),"FILTERED OUT",'Monitor Data'!K215))</f>
        <v>22.3</v>
      </c>
    </row>
    <row r="216" spans="1:5" x14ac:dyDescent="0.25">
      <c r="A216" s="34">
        <v>44411</v>
      </c>
      <c r="B216" s="35" t="str">
        <f>IF(OR('Monitor Data'!D216="",ISBLANK('Monitor Data'!D216)),"",IF(AND('Smoke Data'!J218="YES",'Outlier Flags'!B216="YES"),"FILTERED OUT",'Monitor Data'!B216))</f>
        <v/>
      </c>
      <c r="C216" s="35" t="str">
        <f>IF(OR('Monitor Data'!G216="",ISBLANK('Monitor Data'!G216)),"",IF(AND('Smoke Data'!K218="YES",'Outlier Flags'!C216="YES"),"FILTERED OUT",'Monitor Data'!G216))</f>
        <v/>
      </c>
      <c r="D216" s="35" t="str">
        <f>IF(OR('Monitor Data'!J216="",ISBLANK('Monitor Data'!J216)),"",IF(AND('Smoke Data'!L218="YES",'Outlier Flags'!D216="YES"),"FILTERED OUT",'Monitor Data'!J216))</f>
        <v/>
      </c>
      <c r="E216" s="35" t="str">
        <f>IF(OR('Monitor Data'!K216="",ISBLANK('Monitor Data'!K216)),"",IF(AND('Smoke Data'!M218="YES",'Outlier Flags'!E216="YES"),"FILTERED OUT",'Monitor Data'!K216))</f>
        <v/>
      </c>
    </row>
    <row r="217" spans="1:5" x14ac:dyDescent="0.25">
      <c r="A217" s="34">
        <v>44412</v>
      </c>
      <c r="B217" s="35" t="str">
        <f>IF(OR('Monitor Data'!D217="",ISBLANK('Monitor Data'!D217)),"",IF(AND('Smoke Data'!J219="YES",'Outlier Flags'!B217="YES"),"FILTERED OUT",'Monitor Data'!B217))</f>
        <v/>
      </c>
      <c r="C217" s="35" t="str">
        <f>IF(OR('Monitor Data'!G217="",ISBLANK('Monitor Data'!G217)),"",IF(AND('Smoke Data'!K219="YES",'Outlier Flags'!C217="YES"),"FILTERED OUT",'Monitor Data'!G217))</f>
        <v/>
      </c>
      <c r="D217" s="35" t="str">
        <f>IF(OR('Monitor Data'!J217="",ISBLANK('Monitor Data'!J217)),"",IF(AND('Smoke Data'!L219="YES",'Outlier Flags'!D217="YES"),"FILTERED OUT",'Monitor Data'!J217))</f>
        <v/>
      </c>
      <c r="E217" s="35" t="str">
        <f>IF(OR('Monitor Data'!K217="",ISBLANK('Monitor Data'!K217)),"",IF(AND('Smoke Data'!M219="YES",'Outlier Flags'!E217="YES"),"FILTERED OUT",'Monitor Data'!K217))</f>
        <v/>
      </c>
    </row>
    <row r="218" spans="1:5" x14ac:dyDescent="0.25">
      <c r="A218" s="34">
        <v>44413</v>
      </c>
      <c r="B218" s="35">
        <f>IF(OR('Monitor Data'!D218="",ISBLANK('Monitor Data'!D218)),"",IF(AND('Smoke Data'!J220="YES",'Outlier Flags'!B218="YES"),"FILTERED OUT",'Monitor Data'!B218))</f>
        <v>27.1</v>
      </c>
      <c r="C218" s="35">
        <f>IF(OR('Monitor Data'!G218="",ISBLANK('Monitor Data'!G218)),"",IF(AND('Smoke Data'!K220="YES",'Outlier Flags'!C218="YES"),"FILTERED OUT",'Monitor Data'!G218))</f>
        <v>28.1</v>
      </c>
      <c r="D218" s="35">
        <f>IF(OR('Monitor Data'!J218="",ISBLANK('Monitor Data'!J218)),"",IF(AND('Smoke Data'!L220="YES",'Outlier Flags'!D218="YES"),"FILTERED OUT",'Monitor Data'!J218))</f>
        <v>21.8</v>
      </c>
      <c r="E218" s="35">
        <f>IF(OR('Monitor Data'!K218="",ISBLANK('Monitor Data'!K218)),"",IF(AND('Smoke Data'!M220="YES",'Outlier Flags'!E218="YES"),"FILTERED OUT",'Monitor Data'!K218))</f>
        <v>21.2</v>
      </c>
    </row>
    <row r="219" spans="1:5" x14ac:dyDescent="0.25">
      <c r="A219" s="34">
        <v>44414</v>
      </c>
      <c r="B219" s="35" t="str">
        <f>IF(OR('Monitor Data'!D219="",ISBLANK('Monitor Data'!D219)),"",IF(AND('Smoke Data'!J221="YES",'Outlier Flags'!B219="YES"),"FILTERED OUT",'Monitor Data'!B219))</f>
        <v/>
      </c>
      <c r="C219" s="35" t="str">
        <f>IF(OR('Monitor Data'!G219="",ISBLANK('Monitor Data'!G219)),"",IF(AND('Smoke Data'!K221="YES",'Outlier Flags'!C219="YES"),"FILTERED OUT",'Monitor Data'!G219))</f>
        <v/>
      </c>
      <c r="D219" s="35" t="str">
        <f>IF(OR('Monitor Data'!J219="",ISBLANK('Monitor Data'!J219)),"",IF(AND('Smoke Data'!L221="YES",'Outlier Flags'!D219="YES"),"FILTERED OUT",'Monitor Data'!J219))</f>
        <v/>
      </c>
      <c r="E219" s="35" t="str">
        <f>IF(OR('Monitor Data'!K219="",ISBLANK('Monitor Data'!K219)),"",IF(AND('Smoke Data'!M221="YES",'Outlier Flags'!E219="YES"),"FILTERED OUT",'Monitor Data'!K219))</f>
        <v/>
      </c>
    </row>
    <row r="220" spans="1:5" x14ac:dyDescent="0.25">
      <c r="A220" s="34">
        <v>44415</v>
      </c>
      <c r="B220" s="35" t="str">
        <f>IF(OR('Monitor Data'!D220="",ISBLANK('Monitor Data'!D220)),"",IF(AND('Smoke Data'!J222="YES",'Outlier Flags'!B220="YES"),"FILTERED OUT",'Monitor Data'!B220))</f>
        <v/>
      </c>
      <c r="C220" s="35" t="str">
        <f>IF(OR('Monitor Data'!G220="",ISBLANK('Monitor Data'!G220)),"",IF(AND('Smoke Data'!K222="YES",'Outlier Flags'!C220="YES"),"FILTERED OUT",'Monitor Data'!G220))</f>
        <v/>
      </c>
      <c r="D220" s="35" t="str">
        <f>IF(OR('Monitor Data'!J220="",ISBLANK('Monitor Data'!J220)),"",IF(AND('Smoke Data'!L222="YES",'Outlier Flags'!D220="YES"),"FILTERED OUT",'Monitor Data'!J220))</f>
        <v/>
      </c>
      <c r="E220" s="35" t="str">
        <f>IF(OR('Monitor Data'!K220="",ISBLANK('Monitor Data'!K220)),"",IF(AND('Smoke Data'!M222="YES",'Outlier Flags'!E220="YES"),"FILTERED OUT",'Monitor Data'!K220))</f>
        <v/>
      </c>
    </row>
    <row r="221" spans="1:5" x14ac:dyDescent="0.25">
      <c r="A221" s="34">
        <v>44416</v>
      </c>
      <c r="B221" s="35">
        <f>IF(OR('Monitor Data'!D221="",ISBLANK('Monitor Data'!D221)),"",IF(AND('Smoke Data'!J223="YES",'Outlier Flags'!B221="YES"),"FILTERED OUT",'Monitor Data'!B221))</f>
        <v>25.2</v>
      </c>
      <c r="C221" s="35">
        <f>IF(OR('Monitor Data'!G221="",ISBLANK('Monitor Data'!G221)),"",IF(AND('Smoke Data'!K223="YES",'Outlier Flags'!C221="YES"),"FILTERED OUT",'Monitor Data'!G221))</f>
        <v>16.100000000000001</v>
      </c>
      <c r="D221" s="35">
        <f>IF(OR('Monitor Data'!J221="",ISBLANK('Monitor Data'!J221)),"",IF(AND('Smoke Data'!L223="YES",'Outlier Flags'!D221="YES"),"FILTERED OUT",'Monitor Data'!J221))</f>
        <v>24.4</v>
      </c>
      <c r="E221" s="35">
        <f>IF(OR('Monitor Data'!K221="",ISBLANK('Monitor Data'!K221)),"",IF(AND('Smoke Data'!M223="YES",'Outlier Flags'!E221="YES"),"FILTERED OUT",'Monitor Data'!K221))</f>
        <v>20.2</v>
      </c>
    </row>
    <row r="222" spans="1:5" x14ac:dyDescent="0.25">
      <c r="A222" s="34">
        <v>44417</v>
      </c>
      <c r="B222" s="35" t="str">
        <f>IF(OR('Monitor Data'!D222="",ISBLANK('Monitor Data'!D222)),"",IF(AND('Smoke Data'!J224="YES",'Outlier Flags'!B222="YES"),"FILTERED OUT",'Monitor Data'!B222))</f>
        <v/>
      </c>
      <c r="C222" s="35" t="str">
        <f>IF(OR('Monitor Data'!G222="",ISBLANK('Monitor Data'!G222)),"",IF(AND('Smoke Data'!K224="YES",'Outlier Flags'!C222="YES"),"FILTERED OUT",'Monitor Data'!G222))</f>
        <v/>
      </c>
      <c r="D222" s="35" t="str">
        <f>IF(OR('Monitor Data'!J222="",ISBLANK('Monitor Data'!J222)),"",IF(AND('Smoke Data'!L224="YES",'Outlier Flags'!D222="YES"),"FILTERED OUT",'Monitor Data'!J222))</f>
        <v/>
      </c>
      <c r="E222" s="35" t="str">
        <f>IF(OR('Monitor Data'!K222="",ISBLANK('Monitor Data'!K222)),"",IF(AND('Smoke Data'!M224="YES",'Outlier Flags'!E222="YES"),"FILTERED OUT",'Monitor Data'!K222))</f>
        <v/>
      </c>
    </row>
    <row r="223" spans="1:5" x14ac:dyDescent="0.25">
      <c r="A223" s="34">
        <v>44418</v>
      </c>
      <c r="B223" s="35" t="str">
        <f>IF(OR('Monitor Data'!D223="",ISBLANK('Monitor Data'!D223)),"",IF(AND('Smoke Data'!J225="YES",'Outlier Flags'!B223="YES"),"FILTERED OUT",'Monitor Data'!B223))</f>
        <v/>
      </c>
      <c r="C223" s="35" t="str">
        <f>IF(OR('Monitor Data'!G223="",ISBLANK('Monitor Data'!G223)),"",IF(AND('Smoke Data'!K225="YES",'Outlier Flags'!C223="YES"),"FILTERED OUT",'Monitor Data'!G223))</f>
        <v/>
      </c>
      <c r="D223" s="35" t="str">
        <f>IF(OR('Monitor Data'!J223="",ISBLANK('Monitor Data'!J223)),"",IF(AND('Smoke Data'!L225="YES",'Outlier Flags'!D223="YES"),"FILTERED OUT",'Monitor Data'!J223))</f>
        <v/>
      </c>
      <c r="E223" s="35" t="str">
        <f>IF(OR('Monitor Data'!K223="",ISBLANK('Monitor Data'!K223)),"",IF(AND('Smoke Data'!M225="YES",'Outlier Flags'!E223="YES"),"FILTERED OUT",'Monitor Data'!K223))</f>
        <v/>
      </c>
    </row>
    <row r="224" spans="1:5" x14ac:dyDescent="0.25">
      <c r="A224" s="34">
        <v>44419</v>
      </c>
      <c r="B224" s="35">
        <f>IF(OR('Monitor Data'!D224="",ISBLANK('Monitor Data'!D224)),"",IF(AND('Smoke Data'!J226="YES",'Outlier Flags'!B224="YES"),"FILTERED OUT",'Monitor Data'!B224))</f>
        <v>34.200000000000003</v>
      </c>
      <c r="C224" s="35" t="str">
        <f>IF(OR('Monitor Data'!G224="",ISBLANK('Monitor Data'!G224)),"",IF(AND('Smoke Data'!K226="YES",'Outlier Flags'!C224="YES"),"FILTERED OUT",'Monitor Data'!G224))</f>
        <v>FILTERED OUT</v>
      </c>
      <c r="D224" s="35">
        <f>IF(OR('Monitor Data'!J224="",ISBLANK('Monitor Data'!J224)),"",IF(AND('Smoke Data'!L226="YES",'Outlier Flags'!D224="YES"),"FILTERED OUT",'Monitor Data'!J224))</f>
        <v>23.5</v>
      </c>
      <c r="E224" s="35">
        <f>IF(OR('Monitor Data'!K224="",ISBLANK('Monitor Data'!K224)),"",IF(AND('Smoke Data'!M226="YES",'Outlier Flags'!E224="YES"),"FILTERED OUT",'Monitor Data'!K224))</f>
        <v>24.7</v>
      </c>
    </row>
    <row r="225" spans="1:5" x14ac:dyDescent="0.25">
      <c r="A225" s="34">
        <v>44420</v>
      </c>
      <c r="B225" s="35" t="str">
        <f>IF(OR('Monitor Data'!D225="",ISBLANK('Monitor Data'!D225)),"",IF(AND('Smoke Data'!J227="YES",'Outlier Flags'!B225="YES"),"FILTERED OUT",'Monitor Data'!B225))</f>
        <v/>
      </c>
      <c r="C225" s="35" t="str">
        <f>IF(OR('Monitor Data'!G225="",ISBLANK('Monitor Data'!G225)),"",IF(AND('Smoke Data'!K227="YES",'Outlier Flags'!C225="YES"),"FILTERED OUT",'Monitor Data'!G225))</f>
        <v/>
      </c>
      <c r="D225" s="35" t="str">
        <f>IF(OR('Monitor Data'!J225="",ISBLANK('Monitor Data'!J225)),"",IF(AND('Smoke Data'!L227="YES",'Outlier Flags'!D225="YES"),"FILTERED OUT",'Monitor Data'!J225))</f>
        <v/>
      </c>
      <c r="E225" s="35" t="str">
        <f>IF(OR('Monitor Data'!K225="",ISBLANK('Monitor Data'!K225)),"",IF(AND('Smoke Data'!M227="YES",'Outlier Flags'!E225="YES"),"FILTERED OUT",'Monitor Data'!K225))</f>
        <v/>
      </c>
    </row>
    <row r="226" spans="1:5" x14ac:dyDescent="0.25">
      <c r="A226" s="34">
        <v>44421</v>
      </c>
      <c r="B226" s="35" t="str">
        <f>IF(OR('Monitor Data'!D226="",ISBLANK('Monitor Data'!D226)),"",IF(AND('Smoke Data'!J228="YES",'Outlier Flags'!B226="YES"),"FILTERED OUT",'Monitor Data'!B226))</f>
        <v/>
      </c>
      <c r="C226" s="35" t="str">
        <f>IF(OR('Monitor Data'!G226="",ISBLANK('Monitor Data'!G226)),"",IF(AND('Smoke Data'!K228="YES",'Outlier Flags'!C226="YES"),"FILTERED OUT",'Monitor Data'!G226))</f>
        <v/>
      </c>
      <c r="D226" s="35" t="str">
        <f>IF(OR('Monitor Data'!J226="",ISBLANK('Monitor Data'!J226)),"",IF(AND('Smoke Data'!L228="YES",'Outlier Flags'!D226="YES"),"FILTERED OUT",'Monitor Data'!J226))</f>
        <v/>
      </c>
      <c r="E226" s="35" t="str">
        <f>IF(OR('Monitor Data'!K226="",ISBLANK('Monitor Data'!K226)),"",IF(AND('Smoke Data'!M228="YES",'Outlier Flags'!E226="YES"),"FILTERED OUT",'Monitor Data'!K226))</f>
        <v/>
      </c>
    </row>
    <row r="227" spans="1:5" x14ac:dyDescent="0.25">
      <c r="A227" s="34">
        <v>44422</v>
      </c>
      <c r="B227" s="35">
        <f>IF(OR('Monitor Data'!D227="",ISBLANK('Monitor Data'!D227)),"",IF(AND('Smoke Data'!J229="YES",'Outlier Flags'!B227="YES"),"FILTERED OUT",'Monitor Data'!B227))</f>
        <v>25.9</v>
      </c>
      <c r="C227" s="35">
        <f>IF(OR('Monitor Data'!G227="",ISBLANK('Monitor Data'!G227)),"",IF(AND('Smoke Data'!K229="YES",'Outlier Flags'!C227="YES"),"FILTERED OUT",'Monitor Data'!G227))</f>
        <v>27.950000000000003</v>
      </c>
      <c r="D227" s="35">
        <f>IF(OR('Monitor Data'!J227="",ISBLANK('Monitor Data'!J227)),"",IF(AND('Smoke Data'!L229="YES",'Outlier Flags'!D227="YES"),"FILTERED OUT",'Monitor Data'!J227))</f>
        <v>17.5</v>
      </c>
      <c r="E227" s="35">
        <f>IF(OR('Monitor Data'!K227="",ISBLANK('Monitor Data'!K227)),"",IF(AND('Smoke Data'!M229="YES",'Outlier Flags'!E227="YES"),"FILTERED OUT",'Monitor Data'!K227))</f>
        <v>20.6</v>
      </c>
    </row>
    <row r="228" spans="1:5" x14ac:dyDescent="0.25">
      <c r="A228" s="34">
        <v>44423</v>
      </c>
      <c r="B228" s="35" t="str">
        <f>IF(OR('Monitor Data'!D228="",ISBLANK('Monitor Data'!D228)),"",IF(AND('Smoke Data'!J230="YES",'Outlier Flags'!B228="YES"),"FILTERED OUT",'Monitor Data'!B228))</f>
        <v/>
      </c>
      <c r="C228" s="35" t="str">
        <f>IF(OR('Monitor Data'!G228="",ISBLANK('Monitor Data'!G228)),"",IF(AND('Smoke Data'!K230="YES",'Outlier Flags'!C228="YES"),"FILTERED OUT",'Monitor Data'!G228))</f>
        <v/>
      </c>
      <c r="D228" s="35" t="str">
        <f>IF(OR('Monitor Data'!J228="",ISBLANK('Monitor Data'!J228)),"",IF(AND('Smoke Data'!L230="YES",'Outlier Flags'!D228="YES"),"FILTERED OUT",'Monitor Data'!J228))</f>
        <v/>
      </c>
      <c r="E228" s="35" t="str">
        <f>IF(OR('Monitor Data'!K228="",ISBLANK('Monitor Data'!K228)),"",IF(AND('Smoke Data'!M230="YES",'Outlier Flags'!E228="YES"),"FILTERED OUT",'Monitor Data'!K228))</f>
        <v/>
      </c>
    </row>
    <row r="229" spans="1:5" x14ac:dyDescent="0.25">
      <c r="A229" s="34">
        <v>44424</v>
      </c>
      <c r="B229" s="35" t="str">
        <f>IF(OR('Monitor Data'!D229="",ISBLANK('Monitor Data'!D229)),"",IF(AND('Smoke Data'!J231="YES",'Outlier Flags'!B229="YES"),"FILTERED OUT",'Monitor Data'!B229))</f>
        <v/>
      </c>
      <c r="C229" s="35" t="str">
        <f>IF(OR('Monitor Data'!G229="",ISBLANK('Monitor Data'!G229)),"",IF(AND('Smoke Data'!K231="YES",'Outlier Flags'!C229="YES"),"FILTERED OUT",'Monitor Data'!G229))</f>
        <v/>
      </c>
      <c r="D229" s="35" t="str">
        <f>IF(OR('Monitor Data'!J229="",ISBLANK('Monitor Data'!J229)),"",IF(AND('Smoke Data'!L231="YES",'Outlier Flags'!D229="YES"),"FILTERED OUT",'Monitor Data'!J229))</f>
        <v/>
      </c>
      <c r="E229" s="35" t="str">
        <f>IF(OR('Monitor Data'!K229="",ISBLANK('Monitor Data'!K229)),"",IF(AND('Smoke Data'!M231="YES",'Outlier Flags'!E229="YES"),"FILTERED OUT",'Monitor Data'!K229))</f>
        <v/>
      </c>
    </row>
    <row r="230" spans="1:5" x14ac:dyDescent="0.25">
      <c r="A230" s="34">
        <v>44425</v>
      </c>
      <c r="B230" s="35">
        <f>IF(OR('Monitor Data'!D230="",ISBLANK('Monitor Data'!D230)),"",IF(AND('Smoke Data'!J232="YES",'Outlier Flags'!B230="YES"),"FILTERED OUT",'Monitor Data'!B230))</f>
        <v>31.6</v>
      </c>
      <c r="C230" s="35">
        <f>IF(OR('Monitor Data'!G230="",ISBLANK('Monitor Data'!G230)),"",IF(AND('Smoke Data'!K232="YES",'Outlier Flags'!C230="YES"),"FILTERED OUT",'Monitor Data'!G230))</f>
        <v>26.9</v>
      </c>
      <c r="D230" s="35">
        <f>IF(OR('Monitor Data'!J230="",ISBLANK('Monitor Data'!J230)),"",IF(AND('Smoke Data'!L232="YES",'Outlier Flags'!D230="YES"),"FILTERED OUT",'Monitor Data'!J230))</f>
        <v>16.600000000000001</v>
      </c>
      <c r="E230" s="35">
        <f>IF(OR('Monitor Data'!K230="",ISBLANK('Monitor Data'!K230)),"",IF(AND('Smoke Data'!M232="YES",'Outlier Flags'!E230="YES"),"FILTERED OUT",'Monitor Data'!K230))</f>
        <v>23.8</v>
      </c>
    </row>
    <row r="231" spans="1:5" x14ac:dyDescent="0.25">
      <c r="A231" s="34">
        <v>44426</v>
      </c>
      <c r="B231" s="35" t="str">
        <f>IF(OR('Monitor Data'!D231="",ISBLANK('Monitor Data'!D231)),"",IF(AND('Smoke Data'!J233="YES",'Outlier Flags'!B231="YES"),"FILTERED OUT",'Monitor Data'!B231))</f>
        <v/>
      </c>
      <c r="C231" s="35" t="str">
        <f>IF(OR('Monitor Data'!G231="",ISBLANK('Monitor Data'!G231)),"",IF(AND('Smoke Data'!K233="YES",'Outlier Flags'!C231="YES"),"FILTERED OUT",'Monitor Data'!G231))</f>
        <v/>
      </c>
      <c r="D231" s="35" t="str">
        <f>IF(OR('Monitor Data'!J231="",ISBLANK('Monitor Data'!J231)),"",IF(AND('Smoke Data'!L233="YES",'Outlier Flags'!D231="YES"),"FILTERED OUT",'Monitor Data'!J231))</f>
        <v/>
      </c>
      <c r="E231" s="35" t="str">
        <f>IF(OR('Monitor Data'!K231="",ISBLANK('Monitor Data'!K231)),"",IF(AND('Smoke Data'!M233="YES",'Outlier Flags'!E231="YES"),"FILTERED OUT",'Monitor Data'!K231))</f>
        <v/>
      </c>
    </row>
    <row r="232" spans="1:5" x14ac:dyDescent="0.25">
      <c r="A232" s="34">
        <v>44427</v>
      </c>
      <c r="B232" s="35" t="str">
        <f>IF(OR('Monitor Data'!D232="",ISBLANK('Monitor Data'!D232)),"",IF(AND('Smoke Data'!J234="YES",'Outlier Flags'!B232="YES"),"FILTERED OUT",'Monitor Data'!B232))</f>
        <v/>
      </c>
      <c r="C232" s="35" t="str">
        <f>IF(OR('Monitor Data'!G232="",ISBLANK('Monitor Data'!G232)),"",IF(AND('Smoke Data'!K234="YES",'Outlier Flags'!C232="YES"),"FILTERED OUT",'Monitor Data'!G232))</f>
        <v/>
      </c>
      <c r="D232" s="35" t="str">
        <f>IF(OR('Monitor Data'!J232="",ISBLANK('Monitor Data'!J232)),"",IF(AND('Smoke Data'!L234="YES",'Outlier Flags'!D232="YES"),"FILTERED OUT",'Monitor Data'!J232))</f>
        <v/>
      </c>
      <c r="E232" s="35" t="str">
        <f>IF(OR('Monitor Data'!K232="",ISBLANK('Monitor Data'!K232)),"",IF(AND('Smoke Data'!M234="YES",'Outlier Flags'!E232="YES"),"FILTERED OUT",'Monitor Data'!K232))</f>
        <v/>
      </c>
    </row>
    <row r="233" spans="1:5" x14ac:dyDescent="0.25">
      <c r="A233" s="34">
        <v>44428</v>
      </c>
      <c r="B233" s="35">
        <f>IF(OR('Monitor Data'!D233="",ISBLANK('Monitor Data'!D233)),"",IF(AND('Smoke Data'!J235="YES",'Outlier Flags'!B233="YES"),"FILTERED OUT",'Monitor Data'!B233))</f>
        <v>36</v>
      </c>
      <c r="C233" s="35">
        <f>IF(OR('Monitor Data'!G233="",ISBLANK('Monitor Data'!G233)),"",IF(AND('Smoke Data'!K235="YES",'Outlier Flags'!C233="YES"),"FILTERED OUT",'Monitor Data'!G233))</f>
        <v>30.049999999999997</v>
      </c>
      <c r="D233" s="35">
        <f>IF(OR('Monitor Data'!J233="",ISBLANK('Monitor Data'!J233)),"",IF(AND('Smoke Data'!L235="YES",'Outlier Flags'!D233="YES"),"FILTERED OUT",'Monitor Data'!J233))</f>
        <v>23.5</v>
      </c>
      <c r="E233" s="35">
        <f>IF(OR('Monitor Data'!K233="",ISBLANK('Monitor Data'!K233)),"",IF(AND('Smoke Data'!M235="YES",'Outlier Flags'!E233="YES"),"FILTERED OUT",'Monitor Data'!K233))</f>
        <v>20.2</v>
      </c>
    </row>
    <row r="234" spans="1:5" x14ac:dyDescent="0.25">
      <c r="A234" s="34">
        <v>44429</v>
      </c>
      <c r="B234" s="35" t="str">
        <f>IF(OR('Monitor Data'!D234="",ISBLANK('Monitor Data'!D234)),"",IF(AND('Smoke Data'!J236="YES",'Outlier Flags'!B234="YES"),"FILTERED OUT",'Monitor Data'!B234))</f>
        <v/>
      </c>
      <c r="C234" s="35" t="str">
        <f>IF(OR('Monitor Data'!G234="",ISBLANK('Monitor Data'!G234)),"",IF(AND('Smoke Data'!K236="YES",'Outlier Flags'!C234="YES"),"FILTERED OUT",'Monitor Data'!G234))</f>
        <v/>
      </c>
      <c r="D234" s="35" t="str">
        <f>IF(OR('Monitor Data'!J234="",ISBLANK('Monitor Data'!J234)),"",IF(AND('Smoke Data'!L236="YES",'Outlier Flags'!D234="YES"),"FILTERED OUT",'Monitor Data'!J234))</f>
        <v/>
      </c>
      <c r="E234" s="35" t="str">
        <f>IF(OR('Monitor Data'!K234="",ISBLANK('Monitor Data'!K234)),"",IF(AND('Smoke Data'!M236="YES",'Outlier Flags'!E234="YES"),"FILTERED OUT",'Monitor Data'!K234))</f>
        <v/>
      </c>
    </row>
    <row r="235" spans="1:5" x14ac:dyDescent="0.25">
      <c r="A235" s="34">
        <v>44430</v>
      </c>
      <c r="B235" s="35" t="str">
        <f>IF(OR('Monitor Data'!D235="",ISBLANK('Monitor Data'!D235)),"",IF(AND('Smoke Data'!J237="YES",'Outlier Flags'!B235="YES"),"FILTERED OUT",'Monitor Data'!B235))</f>
        <v/>
      </c>
      <c r="C235" s="35" t="str">
        <f>IF(OR('Monitor Data'!G235="",ISBLANK('Monitor Data'!G235)),"",IF(AND('Smoke Data'!K237="YES",'Outlier Flags'!C235="YES"),"FILTERED OUT",'Monitor Data'!G235))</f>
        <v/>
      </c>
      <c r="D235" s="35" t="str">
        <f>IF(OR('Monitor Data'!J235="",ISBLANK('Monitor Data'!J235)),"",IF(AND('Smoke Data'!L237="YES",'Outlier Flags'!D235="YES"),"FILTERED OUT",'Monitor Data'!J235))</f>
        <v/>
      </c>
      <c r="E235" s="35" t="str">
        <f>IF(OR('Monitor Data'!K235="",ISBLANK('Monitor Data'!K235)),"",IF(AND('Smoke Data'!M237="YES",'Outlier Flags'!E235="YES"),"FILTERED OUT",'Monitor Data'!K235))</f>
        <v/>
      </c>
    </row>
    <row r="236" spans="1:5" x14ac:dyDescent="0.25">
      <c r="A236" s="34">
        <v>44431</v>
      </c>
      <c r="B236" s="35">
        <f>IF(OR('Monitor Data'!D236="",ISBLANK('Monitor Data'!D236)),"",IF(AND('Smoke Data'!J238="YES",'Outlier Flags'!B236="YES"),"FILTERED OUT",'Monitor Data'!B236))</f>
        <v>17.2</v>
      </c>
      <c r="C236" s="35">
        <f>IF(OR('Monitor Data'!G236="",ISBLANK('Monitor Data'!G236)),"",IF(AND('Smoke Data'!K238="YES",'Outlier Flags'!C236="YES"),"FILTERED OUT",'Monitor Data'!G236))</f>
        <v>33.700000000000003</v>
      </c>
      <c r="D236" s="35">
        <f>IF(OR('Monitor Data'!J236="",ISBLANK('Monitor Data'!J236)),"",IF(AND('Smoke Data'!L238="YES",'Outlier Flags'!D236="YES"),"FILTERED OUT",'Monitor Data'!J236))</f>
        <v>13.8</v>
      </c>
      <c r="E236" s="35">
        <f>IF(OR('Monitor Data'!K236="",ISBLANK('Monitor Data'!K236)),"",IF(AND('Smoke Data'!M238="YES",'Outlier Flags'!E236="YES"),"FILTERED OUT",'Monitor Data'!K236))</f>
        <v>19</v>
      </c>
    </row>
    <row r="237" spans="1:5" x14ac:dyDescent="0.25">
      <c r="A237" s="34">
        <v>44432</v>
      </c>
      <c r="B237" s="35" t="str">
        <f>IF(OR('Monitor Data'!D237="",ISBLANK('Monitor Data'!D237)),"",IF(AND('Smoke Data'!J239="YES",'Outlier Flags'!B237="YES"),"FILTERED OUT",'Monitor Data'!B237))</f>
        <v/>
      </c>
      <c r="C237" s="35" t="str">
        <f>IF(OR('Monitor Data'!G237="",ISBLANK('Monitor Data'!G237)),"",IF(AND('Smoke Data'!K239="YES",'Outlier Flags'!C237="YES"),"FILTERED OUT",'Monitor Data'!G237))</f>
        <v/>
      </c>
      <c r="D237" s="35" t="str">
        <f>IF(OR('Monitor Data'!J237="",ISBLANK('Monitor Data'!J237)),"",IF(AND('Smoke Data'!L239="YES",'Outlier Flags'!D237="YES"),"FILTERED OUT",'Monitor Data'!J237))</f>
        <v/>
      </c>
      <c r="E237" s="35" t="str">
        <f>IF(OR('Monitor Data'!K237="",ISBLANK('Monitor Data'!K237)),"",IF(AND('Smoke Data'!M239="YES",'Outlier Flags'!E237="YES"),"FILTERED OUT",'Monitor Data'!K237))</f>
        <v/>
      </c>
    </row>
    <row r="238" spans="1:5" x14ac:dyDescent="0.25">
      <c r="A238" s="34">
        <v>44433</v>
      </c>
      <c r="B238" s="35" t="str">
        <f>IF(OR('Monitor Data'!D238="",ISBLANK('Monitor Data'!D238)),"",IF(AND('Smoke Data'!J240="YES",'Outlier Flags'!B238="YES"),"FILTERED OUT",'Monitor Data'!B238))</f>
        <v/>
      </c>
      <c r="C238" s="35" t="str">
        <f>IF(OR('Monitor Data'!G238="",ISBLANK('Monitor Data'!G238)),"",IF(AND('Smoke Data'!K240="YES",'Outlier Flags'!C238="YES"),"FILTERED OUT",'Monitor Data'!G238))</f>
        <v/>
      </c>
      <c r="D238" s="35" t="str">
        <f>IF(OR('Monitor Data'!J238="",ISBLANK('Monitor Data'!J238)),"",IF(AND('Smoke Data'!L240="YES",'Outlier Flags'!D238="YES"),"FILTERED OUT",'Monitor Data'!J238))</f>
        <v/>
      </c>
      <c r="E238" s="35" t="str">
        <f>IF(OR('Monitor Data'!K238="",ISBLANK('Monitor Data'!K238)),"",IF(AND('Smoke Data'!M240="YES",'Outlier Flags'!E238="YES"),"FILTERED OUT",'Monitor Data'!K238))</f>
        <v/>
      </c>
    </row>
    <row r="239" spans="1:5" x14ac:dyDescent="0.25">
      <c r="A239" s="34">
        <v>44434</v>
      </c>
      <c r="B239" s="35">
        <f>IF(OR('Monitor Data'!D239="",ISBLANK('Monitor Data'!D239)),"",IF(AND('Smoke Data'!J241="YES",'Outlier Flags'!B239="YES"),"FILTERED OUT",'Monitor Data'!B239))</f>
        <v>18.600000000000001</v>
      </c>
      <c r="C239" s="35">
        <f>IF(OR('Monitor Data'!G239="",ISBLANK('Monitor Data'!G239)),"",IF(AND('Smoke Data'!K241="YES",'Outlier Flags'!C239="YES"),"FILTERED OUT",'Monitor Data'!G239))</f>
        <v>16.799999999999997</v>
      </c>
      <c r="D239" s="35">
        <f>IF(OR('Monitor Data'!J239="",ISBLANK('Monitor Data'!J239)),"",IF(AND('Smoke Data'!L241="YES",'Outlier Flags'!D239="YES"),"FILTERED OUT",'Monitor Data'!J239))</f>
        <v>13.05</v>
      </c>
      <c r="E239" s="35">
        <f>IF(OR('Monitor Data'!K239="",ISBLANK('Monitor Data'!K239)),"",IF(AND('Smoke Data'!M241="YES",'Outlier Flags'!E239="YES"),"FILTERED OUT",'Monitor Data'!K239))</f>
        <v>16.899999999999999</v>
      </c>
    </row>
    <row r="240" spans="1:5" x14ac:dyDescent="0.25">
      <c r="A240" s="34">
        <v>44435</v>
      </c>
      <c r="B240" s="35" t="str">
        <f>IF(OR('Monitor Data'!D240="",ISBLANK('Monitor Data'!D240)),"",IF(AND('Smoke Data'!J242="YES",'Outlier Flags'!B240="YES"),"FILTERED OUT",'Monitor Data'!B240))</f>
        <v/>
      </c>
      <c r="C240" s="35" t="str">
        <f>IF(OR('Monitor Data'!G240="",ISBLANK('Monitor Data'!G240)),"",IF(AND('Smoke Data'!K242="YES",'Outlier Flags'!C240="YES"),"FILTERED OUT",'Monitor Data'!G240))</f>
        <v/>
      </c>
      <c r="D240" s="35" t="str">
        <f>IF(OR('Monitor Data'!J240="",ISBLANK('Monitor Data'!J240)),"",IF(AND('Smoke Data'!L242="YES",'Outlier Flags'!D240="YES"),"FILTERED OUT",'Monitor Data'!J240))</f>
        <v/>
      </c>
      <c r="E240" s="35" t="str">
        <f>IF(OR('Monitor Data'!K240="",ISBLANK('Monitor Data'!K240)),"",IF(AND('Smoke Data'!M242="YES",'Outlier Flags'!E240="YES"),"FILTERED OUT",'Monitor Data'!K240))</f>
        <v/>
      </c>
    </row>
    <row r="241" spans="1:5" x14ac:dyDescent="0.25">
      <c r="A241" s="34">
        <v>44436</v>
      </c>
      <c r="B241" s="35" t="str">
        <f>IF(OR('Monitor Data'!D241="",ISBLANK('Monitor Data'!D241)),"",IF(AND('Smoke Data'!J243="YES",'Outlier Flags'!B241="YES"),"FILTERED OUT",'Monitor Data'!B241))</f>
        <v/>
      </c>
      <c r="C241" s="35" t="str">
        <f>IF(OR('Monitor Data'!G241="",ISBLANK('Monitor Data'!G241)),"",IF(AND('Smoke Data'!K243="YES",'Outlier Flags'!C241="YES"),"FILTERED OUT",'Monitor Data'!G241))</f>
        <v/>
      </c>
      <c r="D241" s="35" t="str">
        <f>IF(OR('Monitor Data'!J241="",ISBLANK('Monitor Data'!J241)),"",IF(AND('Smoke Data'!L243="YES",'Outlier Flags'!D241="YES"),"FILTERED OUT",'Monitor Data'!J241))</f>
        <v/>
      </c>
      <c r="E241" s="35" t="str">
        <f>IF(OR('Monitor Data'!K241="",ISBLANK('Monitor Data'!K241)),"",IF(AND('Smoke Data'!M243="YES",'Outlier Flags'!E241="YES"),"FILTERED OUT",'Monitor Data'!K241))</f>
        <v/>
      </c>
    </row>
    <row r="242" spans="1:5" x14ac:dyDescent="0.25">
      <c r="A242" s="34">
        <v>44437</v>
      </c>
      <c r="B242" s="35">
        <f>IF(OR('Monitor Data'!D242="",ISBLANK('Monitor Data'!D242)),"",IF(AND('Smoke Data'!J244="YES",'Outlier Flags'!B242="YES"),"FILTERED OUT",'Monitor Data'!B242))</f>
        <v>19.899999999999999</v>
      </c>
      <c r="C242" s="35">
        <f>IF(OR('Monitor Data'!G242="",ISBLANK('Monitor Data'!G242)),"",IF(AND('Smoke Data'!K244="YES",'Outlier Flags'!C242="YES"),"FILTERED OUT",'Monitor Data'!G242))</f>
        <v>25.2</v>
      </c>
      <c r="D242" s="35">
        <f>IF(OR('Monitor Data'!J242="",ISBLANK('Monitor Data'!J242)),"",IF(AND('Smoke Data'!L244="YES",'Outlier Flags'!D242="YES"),"FILTERED OUT",'Monitor Data'!J242))</f>
        <v>24.2</v>
      </c>
      <c r="E242" s="35">
        <f>IF(OR('Monitor Data'!K242="",ISBLANK('Monitor Data'!K242)),"",IF(AND('Smoke Data'!M244="YES",'Outlier Flags'!E242="YES"),"FILTERED OUT",'Monitor Data'!K242))</f>
        <v>23.4</v>
      </c>
    </row>
    <row r="243" spans="1:5" x14ac:dyDescent="0.25">
      <c r="A243" s="34">
        <v>44438</v>
      </c>
      <c r="B243" s="35" t="str">
        <f>IF(OR('Monitor Data'!D243="",ISBLANK('Monitor Data'!D243)),"",IF(AND('Smoke Data'!J245="YES",'Outlier Flags'!B243="YES"),"FILTERED OUT",'Monitor Data'!B243))</f>
        <v/>
      </c>
      <c r="C243" s="35" t="str">
        <f>IF(OR('Monitor Data'!G243="",ISBLANK('Monitor Data'!G243)),"",IF(AND('Smoke Data'!K245="YES",'Outlier Flags'!C243="YES"),"FILTERED OUT",'Monitor Data'!G243))</f>
        <v/>
      </c>
      <c r="D243" s="35" t="str">
        <f>IF(OR('Monitor Data'!J243="",ISBLANK('Monitor Data'!J243)),"",IF(AND('Smoke Data'!L245="YES",'Outlier Flags'!D243="YES"),"FILTERED OUT",'Monitor Data'!J243))</f>
        <v/>
      </c>
      <c r="E243" s="35" t="str">
        <f>IF(OR('Monitor Data'!K243="",ISBLANK('Monitor Data'!K243)),"",IF(AND('Smoke Data'!M245="YES",'Outlier Flags'!E243="YES"),"FILTERED OUT",'Monitor Data'!K243))</f>
        <v/>
      </c>
    </row>
    <row r="244" spans="1:5" x14ac:dyDescent="0.25">
      <c r="A244" s="34">
        <v>44439</v>
      </c>
      <c r="B244" s="35" t="str">
        <f>IF(OR('Monitor Data'!D244="",ISBLANK('Monitor Data'!D244)),"",IF(AND('Smoke Data'!J246="YES",'Outlier Flags'!B244="YES"),"FILTERED OUT",'Monitor Data'!B244))</f>
        <v/>
      </c>
      <c r="C244" s="35" t="str">
        <f>IF(OR('Monitor Data'!G244="",ISBLANK('Monitor Data'!G244)),"",IF(AND('Smoke Data'!K246="YES",'Outlier Flags'!C244="YES"),"FILTERED OUT",'Monitor Data'!G244))</f>
        <v/>
      </c>
      <c r="D244" s="35" t="str">
        <f>IF(OR('Monitor Data'!J244="",ISBLANK('Monitor Data'!J244)),"",IF(AND('Smoke Data'!L246="YES",'Outlier Flags'!D244="YES"),"FILTERED OUT",'Monitor Data'!J244))</f>
        <v/>
      </c>
      <c r="E244" s="35" t="str">
        <f>IF(OR('Monitor Data'!K244="",ISBLANK('Monitor Data'!K244)),"",IF(AND('Smoke Data'!M246="YES",'Outlier Flags'!E244="YES"),"FILTERED OUT",'Monitor Data'!K244))</f>
        <v/>
      </c>
    </row>
    <row r="245" spans="1:5" x14ac:dyDescent="0.25">
      <c r="A245" s="34">
        <v>44440</v>
      </c>
      <c r="B245" s="35">
        <f>IF(OR('Monitor Data'!D245="",ISBLANK('Monitor Data'!D245)),"",IF(AND('Smoke Data'!J247="YES",'Outlier Flags'!B245="YES"),"FILTERED OUT",'Monitor Data'!B245))</f>
        <v>15.7</v>
      </c>
      <c r="C245" s="35">
        <f>IF(OR('Monitor Data'!G245="",ISBLANK('Monitor Data'!G245)),"",IF(AND('Smoke Data'!K247="YES",'Outlier Flags'!C245="YES"),"FILTERED OUT",'Monitor Data'!G245))</f>
        <v>16.5</v>
      </c>
      <c r="D245" s="35">
        <f>IF(OR('Monitor Data'!J245="",ISBLANK('Monitor Data'!J245)),"",IF(AND('Smoke Data'!L247="YES",'Outlier Flags'!D245="YES"),"FILTERED OUT",'Monitor Data'!J245))</f>
        <v>12.05</v>
      </c>
      <c r="E245" s="35">
        <f>IF(OR('Monitor Data'!K245="",ISBLANK('Monitor Data'!K245)),"",IF(AND('Smoke Data'!M247="YES",'Outlier Flags'!E245="YES"),"FILTERED OUT",'Monitor Data'!K245))</f>
        <v>15.8</v>
      </c>
    </row>
    <row r="246" spans="1:5" x14ac:dyDescent="0.25">
      <c r="A246" s="34">
        <v>44441</v>
      </c>
      <c r="B246" s="35" t="str">
        <f>IF(OR('Monitor Data'!D246="",ISBLANK('Monitor Data'!D246)),"",IF(AND('Smoke Data'!J248="YES",'Outlier Flags'!B246="YES"),"FILTERED OUT",'Monitor Data'!B246))</f>
        <v/>
      </c>
      <c r="C246" s="35" t="str">
        <f>IF(OR('Monitor Data'!G246="",ISBLANK('Monitor Data'!G246)),"",IF(AND('Smoke Data'!K248="YES",'Outlier Flags'!C246="YES"),"FILTERED OUT",'Monitor Data'!G246))</f>
        <v/>
      </c>
      <c r="D246" s="35" t="str">
        <f>IF(OR('Monitor Data'!J246="",ISBLANK('Monitor Data'!J246)),"",IF(AND('Smoke Data'!L248="YES",'Outlier Flags'!D246="YES"),"FILTERED OUT",'Monitor Data'!J246))</f>
        <v/>
      </c>
      <c r="E246" s="35" t="str">
        <f>IF(OR('Monitor Data'!K246="",ISBLANK('Monitor Data'!K246)),"",IF(AND('Smoke Data'!M248="YES",'Outlier Flags'!E246="YES"),"FILTERED OUT",'Monitor Data'!K246))</f>
        <v/>
      </c>
    </row>
    <row r="247" spans="1:5" x14ac:dyDescent="0.25">
      <c r="A247" s="34">
        <v>44442</v>
      </c>
      <c r="B247" s="35" t="str">
        <f>IF(OR('Monitor Data'!D247="",ISBLANK('Monitor Data'!D247)),"",IF(AND('Smoke Data'!J249="YES",'Outlier Flags'!B247="YES"),"FILTERED OUT",'Monitor Data'!B247))</f>
        <v/>
      </c>
      <c r="C247" s="35" t="str">
        <f>IF(OR('Monitor Data'!G247="",ISBLANK('Monitor Data'!G247)),"",IF(AND('Smoke Data'!K249="YES",'Outlier Flags'!C247="YES"),"FILTERED OUT",'Monitor Data'!G247))</f>
        <v/>
      </c>
      <c r="D247" s="35" t="str">
        <f>IF(OR('Monitor Data'!J247="",ISBLANK('Monitor Data'!J247)),"",IF(AND('Smoke Data'!L249="YES",'Outlier Flags'!D247="YES"),"FILTERED OUT",'Monitor Data'!J247))</f>
        <v/>
      </c>
      <c r="E247" s="35" t="str">
        <f>IF(OR('Monitor Data'!K247="",ISBLANK('Monitor Data'!K247)),"",IF(AND('Smoke Data'!M249="YES",'Outlier Flags'!E247="YES"),"FILTERED OUT",'Monitor Data'!K247))</f>
        <v/>
      </c>
    </row>
    <row r="248" spans="1:5" x14ac:dyDescent="0.25">
      <c r="A248" s="34">
        <v>44443</v>
      </c>
      <c r="B248" s="35">
        <f>IF(OR('Monitor Data'!D248="",ISBLANK('Monitor Data'!D248)),"",IF(AND('Smoke Data'!J250="YES",'Outlier Flags'!B248="YES"),"FILTERED OUT",'Monitor Data'!B248))</f>
        <v>17</v>
      </c>
      <c r="C248" s="35">
        <f>IF(OR('Monitor Data'!G248="",ISBLANK('Monitor Data'!G248)),"",IF(AND('Smoke Data'!K250="YES",'Outlier Flags'!C248="YES"),"FILTERED OUT",'Monitor Data'!G248))</f>
        <v>12.3</v>
      </c>
      <c r="D248" s="35">
        <f>IF(OR('Monitor Data'!J248="",ISBLANK('Monitor Data'!J248)),"",IF(AND('Smoke Data'!L250="YES",'Outlier Flags'!D248="YES"),"FILTERED OUT",'Monitor Data'!J248))</f>
        <v>12.5</v>
      </c>
      <c r="E248" s="35">
        <f>IF(OR('Monitor Data'!K248="",ISBLANK('Monitor Data'!K248)),"",IF(AND('Smoke Data'!M250="YES",'Outlier Flags'!E248="YES"),"FILTERED OUT",'Monitor Data'!K248))</f>
        <v>11.2</v>
      </c>
    </row>
    <row r="249" spans="1:5" x14ac:dyDescent="0.25">
      <c r="A249" s="34">
        <v>44444</v>
      </c>
      <c r="B249" s="35" t="str">
        <f>IF(OR('Monitor Data'!D249="",ISBLANK('Monitor Data'!D249)),"",IF(AND('Smoke Data'!J251="YES",'Outlier Flags'!B249="YES"),"FILTERED OUT",'Monitor Data'!B249))</f>
        <v/>
      </c>
      <c r="C249" s="35" t="str">
        <f>IF(OR('Monitor Data'!G249="",ISBLANK('Monitor Data'!G249)),"",IF(AND('Smoke Data'!K251="YES",'Outlier Flags'!C249="YES"),"FILTERED OUT",'Monitor Data'!G249))</f>
        <v/>
      </c>
      <c r="D249" s="35" t="str">
        <f>IF(OR('Monitor Data'!J249="",ISBLANK('Monitor Data'!J249)),"",IF(AND('Smoke Data'!L251="YES",'Outlier Flags'!D249="YES"),"FILTERED OUT",'Monitor Data'!J249))</f>
        <v/>
      </c>
      <c r="E249" s="35" t="str">
        <f>IF(OR('Monitor Data'!K249="",ISBLANK('Monitor Data'!K249)),"",IF(AND('Smoke Data'!M251="YES",'Outlier Flags'!E249="YES"),"FILTERED OUT",'Monitor Data'!K249))</f>
        <v/>
      </c>
    </row>
    <row r="250" spans="1:5" x14ac:dyDescent="0.25">
      <c r="A250" s="34">
        <v>44445</v>
      </c>
      <c r="B250" s="35" t="str">
        <f>IF(OR('Monitor Data'!D250="",ISBLANK('Monitor Data'!D250)),"",IF(AND('Smoke Data'!J252="YES",'Outlier Flags'!B250="YES"),"FILTERED OUT",'Monitor Data'!B250))</f>
        <v/>
      </c>
      <c r="C250" s="35" t="str">
        <f>IF(OR('Monitor Data'!G250="",ISBLANK('Monitor Data'!G250)),"",IF(AND('Smoke Data'!K252="YES",'Outlier Flags'!C250="YES"),"FILTERED OUT",'Monitor Data'!G250))</f>
        <v/>
      </c>
      <c r="D250" s="35" t="str">
        <f>IF(OR('Monitor Data'!J250="",ISBLANK('Monitor Data'!J250)),"",IF(AND('Smoke Data'!L252="YES",'Outlier Flags'!D250="YES"),"FILTERED OUT",'Monitor Data'!J250))</f>
        <v/>
      </c>
      <c r="E250" s="35" t="str">
        <f>IF(OR('Monitor Data'!K250="",ISBLANK('Monitor Data'!K250)),"",IF(AND('Smoke Data'!M252="YES",'Outlier Flags'!E250="YES"),"FILTERED OUT",'Monitor Data'!K250))</f>
        <v/>
      </c>
    </row>
    <row r="251" spans="1:5" x14ac:dyDescent="0.25">
      <c r="A251" s="34">
        <v>44446</v>
      </c>
      <c r="B251" s="35">
        <f>IF(OR('Monitor Data'!D251="",ISBLANK('Monitor Data'!D251)),"",IF(AND('Smoke Data'!J253="YES",'Outlier Flags'!B251="YES"),"FILTERED OUT",'Monitor Data'!B251))</f>
        <v>27</v>
      </c>
      <c r="C251" s="35">
        <f>IF(OR('Monitor Data'!G251="",ISBLANK('Monitor Data'!G251)),"",IF(AND('Smoke Data'!K253="YES",'Outlier Flags'!C251="YES"),"FILTERED OUT",'Monitor Data'!G251))</f>
        <v>25.6</v>
      </c>
      <c r="D251" s="35">
        <f>IF(OR('Monitor Data'!J251="",ISBLANK('Monitor Data'!J251)),"",IF(AND('Smoke Data'!L253="YES",'Outlier Flags'!D251="YES"),"FILTERED OUT",'Monitor Data'!J251))</f>
        <v>25.95</v>
      </c>
      <c r="E251" s="35">
        <f>IF(OR('Monitor Data'!K251="",ISBLANK('Monitor Data'!K251)),"",IF(AND('Smoke Data'!M253="YES",'Outlier Flags'!E251="YES"),"FILTERED OUT",'Monitor Data'!K251))</f>
        <v>24.8</v>
      </c>
    </row>
    <row r="252" spans="1:5" x14ac:dyDescent="0.25">
      <c r="A252" s="34">
        <v>44447</v>
      </c>
      <c r="B252" s="35" t="str">
        <f>IF(OR('Monitor Data'!D252="",ISBLANK('Monitor Data'!D252)),"",IF(AND('Smoke Data'!J254="YES",'Outlier Flags'!B252="YES"),"FILTERED OUT",'Monitor Data'!B252))</f>
        <v/>
      </c>
      <c r="C252" s="35" t="str">
        <f>IF(OR('Monitor Data'!G252="",ISBLANK('Monitor Data'!G252)),"",IF(AND('Smoke Data'!K254="YES",'Outlier Flags'!C252="YES"),"FILTERED OUT",'Monitor Data'!G252))</f>
        <v/>
      </c>
      <c r="D252" s="35" t="str">
        <f>IF(OR('Monitor Data'!J252="",ISBLANK('Monitor Data'!J252)),"",IF(AND('Smoke Data'!L254="YES",'Outlier Flags'!D252="YES"),"FILTERED OUT",'Monitor Data'!J252))</f>
        <v/>
      </c>
      <c r="E252" s="35" t="str">
        <f>IF(OR('Monitor Data'!K252="",ISBLANK('Monitor Data'!K252)),"",IF(AND('Smoke Data'!M254="YES",'Outlier Flags'!E252="YES"),"FILTERED OUT",'Monitor Data'!K252))</f>
        <v/>
      </c>
    </row>
    <row r="253" spans="1:5" x14ac:dyDescent="0.25">
      <c r="A253" s="34">
        <v>44448</v>
      </c>
      <c r="B253" s="35" t="str">
        <f>IF(OR('Monitor Data'!D253="",ISBLANK('Monitor Data'!D253)),"",IF(AND('Smoke Data'!J255="YES",'Outlier Flags'!B253="YES"),"FILTERED OUT",'Monitor Data'!B253))</f>
        <v/>
      </c>
      <c r="C253" s="35" t="str">
        <f>IF(OR('Monitor Data'!G253="",ISBLANK('Monitor Data'!G253)),"",IF(AND('Smoke Data'!K255="YES",'Outlier Flags'!C253="YES"),"FILTERED OUT",'Monitor Data'!G253))</f>
        <v/>
      </c>
      <c r="D253" s="35" t="str">
        <f>IF(OR('Monitor Data'!J253="",ISBLANK('Monitor Data'!J253)),"",IF(AND('Smoke Data'!L255="YES",'Outlier Flags'!D253="YES"),"FILTERED OUT",'Monitor Data'!J253))</f>
        <v/>
      </c>
      <c r="E253" s="35" t="str">
        <f>IF(OR('Monitor Data'!K253="",ISBLANK('Monitor Data'!K253)),"",IF(AND('Smoke Data'!M255="YES",'Outlier Flags'!E253="YES"),"FILTERED OUT",'Monitor Data'!K253))</f>
        <v/>
      </c>
    </row>
    <row r="254" spans="1:5" x14ac:dyDescent="0.25">
      <c r="A254" s="34">
        <v>44449</v>
      </c>
      <c r="B254" s="35">
        <f>IF(OR('Monitor Data'!D254="",ISBLANK('Monitor Data'!D254)),"",IF(AND('Smoke Data'!J256="YES",'Outlier Flags'!B254="YES"),"FILTERED OUT",'Monitor Data'!B254))</f>
        <v>37.200000000000003</v>
      </c>
      <c r="C254" s="35">
        <f>IF(OR('Monitor Data'!G254="",ISBLANK('Monitor Data'!G254)),"",IF(AND('Smoke Data'!K256="YES",'Outlier Flags'!C254="YES"),"FILTERED OUT",'Monitor Data'!G254))</f>
        <v>33</v>
      </c>
      <c r="D254" s="35">
        <f>IF(OR('Monitor Data'!J254="",ISBLANK('Monitor Data'!J254)),"",IF(AND('Smoke Data'!L256="YES",'Outlier Flags'!D254="YES"),"FILTERED OUT",'Monitor Data'!J254))</f>
        <v>22.3</v>
      </c>
      <c r="E254" s="35">
        <f>IF(OR('Monitor Data'!K254="",ISBLANK('Monitor Data'!K254)),"",IF(AND('Smoke Data'!M256="YES",'Outlier Flags'!E254="YES"),"FILTERED OUT",'Monitor Data'!K254))</f>
        <v>21.1</v>
      </c>
    </row>
    <row r="255" spans="1:5" x14ac:dyDescent="0.25">
      <c r="A255" s="34">
        <v>44450</v>
      </c>
      <c r="B255" s="35" t="str">
        <f>IF(OR('Monitor Data'!D255="",ISBLANK('Monitor Data'!D255)),"",IF(AND('Smoke Data'!J257="YES",'Outlier Flags'!B255="YES"),"FILTERED OUT",'Monitor Data'!B255))</f>
        <v/>
      </c>
      <c r="C255" s="35" t="str">
        <f>IF(OR('Monitor Data'!G255="",ISBLANK('Monitor Data'!G255)),"",IF(AND('Smoke Data'!K257="YES",'Outlier Flags'!C255="YES"),"FILTERED OUT",'Monitor Data'!G255))</f>
        <v/>
      </c>
      <c r="D255" s="35" t="str">
        <f>IF(OR('Monitor Data'!J255="",ISBLANK('Monitor Data'!J255)),"",IF(AND('Smoke Data'!L257="YES",'Outlier Flags'!D255="YES"),"FILTERED OUT",'Monitor Data'!J255))</f>
        <v/>
      </c>
      <c r="E255" s="35" t="str">
        <f>IF(OR('Monitor Data'!K255="",ISBLANK('Monitor Data'!K255)),"",IF(AND('Smoke Data'!M257="YES",'Outlier Flags'!E255="YES"),"FILTERED OUT",'Monitor Data'!K255))</f>
        <v/>
      </c>
    </row>
    <row r="256" spans="1:5" x14ac:dyDescent="0.25">
      <c r="A256" s="34">
        <v>44451</v>
      </c>
      <c r="B256" s="35" t="str">
        <f>IF(OR('Monitor Data'!D256="",ISBLANK('Monitor Data'!D256)),"",IF(AND('Smoke Data'!J258="YES",'Outlier Flags'!B256="YES"),"FILTERED OUT",'Monitor Data'!B256))</f>
        <v/>
      </c>
      <c r="C256" s="35" t="str">
        <f>IF(OR('Monitor Data'!G256="",ISBLANK('Monitor Data'!G256)),"",IF(AND('Smoke Data'!K258="YES",'Outlier Flags'!C256="YES"),"FILTERED OUT",'Monitor Data'!G256))</f>
        <v/>
      </c>
      <c r="D256" s="35" t="str">
        <f>IF(OR('Monitor Data'!J256="",ISBLANK('Monitor Data'!J256)),"",IF(AND('Smoke Data'!L258="YES",'Outlier Flags'!D256="YES"),"FILTERED OUT",'Monitor Data'!J256))</f>
        <v/>
      </c>
      <c r="E256" s="35" t="str">
        <f>IF(OR('Monitor Data'!K256="",ISBLANK('Monitor Data'!K256)),"",IF(AND('Smoke Data'!M258="YES",'Outlier Flags'!E256="YES"),"FILTERED OUT",'Monitor Data'!K256))</f>
        <v/>
      </c>
    </row>
    <row r="257" spans="1:5" x14ac:dyDescent="0.25">
      <c r="A257" s="34">
        <v>44452</v>
      </c>
      <c r="B257" s="35">
        <f>IF(OR('Monitor Data'!D257="",ISBLANK('Monitor Data'!D257)),"",IF(AND('Smoke Data'!J259="YES",'Outlier Flags'!B257="YES"),"FILTERED OUT",'Monitor Data'!B257))</f>
        <v>47.3</v>
      </c>
      <c r="C257" s="35">
        <f>IF(OR('Monitor Data'!G257="",ISBLANK('Monitor Data'!G257)),"",IF(AND('Smoke Data'!K259="YES",'Outlier Flags'!C257="YES"),"FILTERED OUT",'Monitor Data'!G257))</f>
        <v>38.799999999999997</v>
      </c>
      <c r="D257" s="35">
        <f>IF(OR('Monitor Data'!J257="",ISBLANK('Monitor Data'!J257)),"",IF(AND('Smoke Data'!L259="YES",'Outlier Flags'!D257="YES"),"FILTERED OUT",'Monitor Data'!J257))</f>
        <v>27.25</v>
      </c>
      <c r="E257" s="35">
        <f>IF(OR('Monitor Data'!K257="",ISBLANK('Monitor Data'!K257)),"",IF(AND('Smoke Data'!M259="YES",'Outlier Flags'!E257="YES"),"FILTERED OUT",'Monitor Data'!K257))</f>
        <v>26.9</v>
      </c>
    </row>
    <row r="258" spans="1:5" x14ac:dyDescent="0.25">
      <c r="A258" s="34">
        <v>44453</v>
      </c>
      <c r="B258" s="35" t="str">
        <f>IF(OR('Monitor Data'!D258="",ISBLANK('Monitor Data'!D258)),"",IF(AND('Smoke Data'!J260="YES",'Outlier Flags'!B258="YES"),"FILTERED OUT",'Monitor Data'!B258))</f>
        <v/>
      </c>
      <c r="C258" s="35" t="str">
        <f>IF(OR('Monitor Data'!G258="",ISBLANK('Monitor Data'!G258)),"",IF(AND('Smoke Data'!K260="YES",'Outlier Flags'!C258="YES"),"FILTERED OUT",'Monitor Data'!G258))</f>
        <v/>
      </c>
      <c r="D258" s="35" t="str">
        <f>IF(OR('Monitor Data'!J258="",ISBLANK('Monitor Data'!J258)),"",IF(AND('Smoke Data'!L260="YES",'Outlier Flags'!D258="YES"),"FILTERED OUT",'Monitor Data'!J258))</f>
        <v/>
      </c>
      <c r="E258" s="35" t="str">
        <f>IF(OR('Monitor Data'!K258="",ISBLANK('Monitor Data'!K258)),"",IF(AND('Smoke Data'!M260="YES",'Outlier Flags'!E258="YES"),"FILTERED OUT",'Monitor Data'!K258))</f>
        <v/>
      </c>
    </row>
    <row r="259" spans="1:5" x14ac:dyDescent="0.25">
      <c r="A259" s="34">
        <v>44454</v>
      </c>
      <c r="B259" s="35" t="str">
        <f>IF(OR('Monitor Data'!D259="",ISBLANK('Monitor Data'!D259)),"",IF(AND('Smoke Data'!J261="YES",'Outlier Flags'!B259="YES"),"FILTERED OUT",'Monitor Data'!B259))</f>
        <v/>
      </c>
      <c r="C259" s="35" t="str">
        <f>IF(OR('Monitor Data'!G259="",ISBLANK('Monitor Data'!G259)),"",IF(AND('Smoke Data'!K261="YES",'Outlier Flags'!C259="YES"),"FILTERED OUT",'Monitor Data'!G259))</f>
        <v/>
      </c>
      <c r="D259" s="35" t="str">
        <f>IF(OR('Monitor Data'!J259="",ISBLANK('Monitor Data'!J259)),"",IF(AND('Smoke Data'!L261="YES",'Outlier Flags'!D259="YES"),"FILTERED OUT",'Monitor Data'!J259))</f>
        <v/>
      </c>
      <c r="E259" s="35" t="str">
        <f>IF(OR('Monitor Data'!K259="",ISBLANK('Monitor Data'!K259)),"",IF(AND('Smoke Data'!M261="YES",'Outlier Flags'!E259="YES"),"FILTERED OUT",'Monitor Data'!K259))</f>
        <v/>
      </c>
    </row>
    <row r="260" spans="1:5" x14ac:dyDescent="0.25">
      <c r="A260" s="34">
        <v>44455</v>
      </c>
      <c r="B260" s="35">
        <f>IF(OR('Monitor Data'!D260="",ISBLANK('Monitor Data'!D260)),"",IF(AND('Smoke Data'!J262="YES",'Outlier Flags'!B260="YES"),"FILTERED OUT",'Monitor Data'!B260))</f>
        <v>47.8</v>
      </c>
      <c r="C260" s="35">
        <f>IF(OR('Monitor Data'!G260="",ISBLANK('Monitor Data'!G260)),"",IF(AND('Smoke Data'!K262="YES",'Outlier Flags'!C260="YES"),"FILTERED OUT",'Monitor Data'!G260))</f>
        <v>28.9</v>
      </c>
      <c r="D260" s="35">
        <f>IF(OR('Monitor Data'!J260="",ISBLANK('Monitor Data'!J260)),"",IF(AND('Smoke Data'!L262="YES",'Outlier Flags'!D260="YES"),"FILTERED OUT",'Monitor Data'!J260))</f>
        <v>17.3</v>
      </c>
      <c r="E260" s="35">
        <f>IF(OR('Monitor Data'!K260="",ISBLANK('Monitor Data'!K260)),"",IF(AND('Smoke Data'!M262="YES",'Outlier Flags'!E260="YES"),"FILTERED OUT",'Monitor Data'!K260))</f>
        <v>17.600000000000001</v>
      </c>
    </row>
    <row r="261" spans="1:5" x14ac:dyDescent="0.25">
      <c r="A261" s="34">
        <v>44456</v>
      </c>
      <c r="B261" s="35" t="str">
        <f>IF(OR('Monitor Data'!D261="",ISBLANK('Monitor Data'!D261)),"",IF(AND('Smoke Data'!J263="YES",'Outlier Flags'!B261="YES"),"FILTERED OUT",'Monitor Data'!B261))</f>
        <v/>
      </c>
      <c r="C261" s="35" t="str">
        <f>IF(OR('Monitor Data'!G261="",ISBLANK('Monitor Data'!G261)),"",IF(AND('Smoke Data'!K263="YES",'Outlier Flags'!C261="YES"),"FILTERED OUT",'Monitor Data'!G261))</f>
        <v/>
      </c>
      <c r="D261" s="35" t="str">
        <f>IF(OR('Monitor Data'!J261="",ISBLANK('Monitor Data'!J261)),"",IF(AND('Smoke Data'!L263="YES",'Outlier Flags'!D261="YES"),"FILTERED OUT",'Monitor Data'!J261))</f>
        <v/>
      </c>
      <c r="E261" s="35" t="str">
        <f>IF(OR('Monitor Data'!K261="",ISBLANK('Monitor Data'!K261)),"",IF(AND('Smoke Data'!M263="YES",'Outlier Flags'!E261="YES"),"FILTERED OUT",'Monitor Data'!K261))</f>
        <v/>
      </c>
    </row>
    <row r="262" spans="1:5" x14ac:dyDescent="0.25">
      <c r="A262" s="34">
        <v>44457</v>
      </c>
      <c r="B262" s="35" t="str">
        <f>IF(OR('Monitor Data'!D262="",ISBLANK('Monitor Data'!D262)),"",IF(AND('Smoke Data'!J264="YES",'Outlier Flags'!B262="YES"),"FILTERED OUT",'Monitor Data'!B262))</f>
        <v/>
      </c>
      <c r="C262" s="35" t="str">
        <f>IF(OR('Monitor Data'!G262="",ISBLANK('Monitor Data'!G262)),"",IF(AND('Smoke Data'!K264="YES",'Outlier Flags'!C262="YES"),"FILTERED OUT",'Monitor Data'!G262))</f>
        <v/>
      </c>
      <c r="D262" s="35" t="str">
        <f>IF(OR('Monitor Data'!J262="",ISBLANK('Monitor Data'!J262)),"",IF(AND('Smoke Data'!L264="YES",'Outlier Flags'!D262="YES"),"FILTERED OUT",'Monitor Data'!J262))</f>
        <v/>
      </c>
      <c r="E262" s="35" t="str">
        <f>IF(OR('Monitor Data'!K262="",ISBLANK('Monitor Data'!K262)),"",IF(AND('Smoke Data'!M264="YES",'Outlier Flags'!E262="YES"),"FILTERED OUT",'Monitor Data'!K262))</f>
        <v/>
      </c>
    </row>
    <row r="263" spans="1:5" x14ac:dyDescent="0.25">
      <c r="A263" s="34">
        <v>44458</v>
      </c>
      <c r="B263" s="35">
        <f>IF(OR('Monitor Data'!D263="",ISBLANK('Monitor Data'!D263)),"",IF(AND('Smoke Data'!J265="YES",'Outlier Flags'!B263="YES"),"FILTERED OUT",'Monitor Data'!B263))</f>
        <v>29.6</v>
      </c>
      <c r="C263" s="35">
        <f>IF(OR('Monitor Data'!G263="",ISBLANK('Monitor Data'!G263)),"",IF(AND('Smoke Data'!K265="YES",'Outlier Flags'!C263="YES"),"FILTERED OUT",'Monitor Data'!G263))</f>
        <v>24.4</v>
      </c>
      <c r="D263" s="35">
        <f>IF(OR('Monitor Data'!J263="",ISBLANK('Monitor Data'!J263)),"",IF(AND('Smoke Data'!L265="YES",'Outlier Flags'!D263="YES"),"FILTERED OUT",'Monitor Data'!J263))</f>
        <v>20.5</v>
      </c>
      <c r="E263" s="35">
        <f>IF(OR('Monitor Data'!K263="",ISBLANK('Monitor Data'!K263)),"",IF(AND('Smoke Data'!M265="YES",'Outlier Flags'!E263="YES"),"FILTERED OUT",'Monitor Data'!K263))</f>
        <v>19.3</v>
      </c>
    </row>
    <row r="264" spans="1:5" x14ac:dyDescent="0.25">
      <c r="A264" s="34">
        <v>44459</v>
      </c>
      <c r="B264" s="35" t="str">
        <f>IF(OR('Monitor Data'!D264="",ISBLANK('Monitor Data'!D264)),"",IF(AND('Smoke Data'!J266="YES",'Outlier Flags'!B264="YES"),"FILTERED OUT",'Monitor Data'!B264))</f>
        <v/>
      </c>
      <c r="C264" s="35" t="str">
        <f>IF(OR('Monitor Data'!G264="",ISBLANK('Monitor Data'!G264)),"",IF(AND('Smoke Data'!K266="YES",'Outlier Flags'!C264="YES"),"FILTERED OUT",'Monitor Data'!G264))</f>
        <v/>
      </c>
      <c r="D264" s="35" t="str">
        <f>IF(OR('Monitor Data'!J264="",ISBLANK('Monitor Data'!J264)),"",IF(AND('Smoke Data'!L266="YES",'Outlier Flags'!D264="YES"),"FILTERED OUT",'Monitor Data'!J264))</f>
        <v/>
      </c>
      <c r="E264" s="35" t="str">
        <f>IF(OR('Monitor Data'!K264="",ISBLANK('Monitor Data'!K264)),"",IF(AND('Smoke Data'!M266="YES",'Outlier Flags'!E264="YES"),"FILTERED OUT",'Monitor Data'!K264))</f>
        <v/>
      </c>
    </row>
    <row r="265" spans="1:5" x14ac:dyDescent="0.25">
      <c r="A265" s="34">
        <v>44460</v>
      </c>
      <c r="B265" s="35" t="str">
        <f>IF(OR('Monitor Data'!D265="",ISBLANK('Monitor Data'!D265)),"",IF(AND('Smoke Data'!J267="YES",'Outlier Flags'!B265="YES"),"FILTERED OUT",'Monitor Data'!B265))</f>
        <v/>
      </c>
      <c r="C265" s="35" t="str">
        <f>IF(OR('Monitor Data'!G265="",ISBLANK('Monitor Data'!G265)),"",IF(AND('Smoke Data'!K267="YES",'Outlier Flags'!C265="YES"),"FILTERED OUT",'Monitor Data'!G265))</f>
        <v/>
      </c>
      <c r="D265" s="35" t="str">
        <f>IF(OR('Monitor Data'!J265="",ISBLANK('Monitor Data'!J265)),"",IF(AND('Smoke Data'!L267="YES",'Outlier Flags'!D265="YES"),"FILTERED OUT",'Monitor Data'!J265))</f>
        <v/>
      </c>
      <c r="E265" s="35" t="str">
        <f>IF(OR('Monitor Data'!K265="",ISBLANK('Monitor Data'!K265)),"",IF(AND('Smoke Data'!M267="YES",'Outlier Flags'!E265="YES"),"FILTERED OUT",'Monitor Data'!K265))</f>
        <v/>
      </c>
    </row>
    <row r="266" spans="1:5" x14ac:dyDescent="0.25">
      <c r="A266" s="34">
        <v>44461</v>
      </c>
      <c r="B266" s="35">
        <f>IF(OR('Monitor Data'!D266="",ISBLANK('Monitor Data'!D266)),"",IF(AND('Smoke Data'!J268="YES",'Outlier Flags'!B266="YES"),"FILTERED OUT",'Monitor Data'!B266))</f>
        <v>12.1</v>
      </c>
      <c r="C266" s="35">
        <f>IF(OR('Monitor Data'!G266="",ISBLANK('Monitor Data'!G266)),"",IF(AND('Smoke Data'!K268="YES",'Outlier Flags'!C266="YES"),"FILTERED OUT",'Monitor Data'!G266))</f>
        <v>34.700000000000003</v>
      </c>
      <c r="D266" s="35">
        <f>IF(OR('Monitor Data'!J266="",ISBLANK('Monitor Data'!J266)),"",IF(AND('Smoke Data'!L268="YES",'Outlier Flags'!D266="YES"),"FILTERED OUT",'Monitor Data'!J266))</f>
        <v>10.8</v>
      </c>
      <c r="E266" s="35">
        <f>IF(OR('Monitor Data'!K266="",ISBLANK('Monitor Data'!K266)),"",IF(AND('Smoke Data'!M268="YES",'Outlier Flags'!E266="YES"),"FILTERED OUT",'Monitor Data'!K266))</f>
        <v>14.8</v>
      </c>
    </row>
    <row r="267" spans="1:5" x14ac:dyDescent="0.25">
      <c r="A267" s="34">
        <v>44462</v>
      </c>
      <c r="B267" s="35" t="str">
        <f>IF(OR('Monitor Data'!D267="",ISBLANK('Monitor Data'!D267)),"",IF(AND('Smoke Data'!J269="YES",'Outlier Flags'!B267="YES"),"FILTERED OUT",'Monitor Data'!B267))</f>
        <v/>
      </c>
      <c r="C267" s="35" t="str">
        <f>IF(OR('Monitor Data'!G267="",ISBLANK('Monitor Data'!G267)),"",IF(AND('Smoke Data'!K269="YES",'Outlier Flags'!C267="YES"),"FILTERED OUT",'Monitor Data'!G267))</f>
        <v/>
      </c>
      <c r="D267" s="35" t="str">
        <f>IF(OR('Monitor Data'!J267="",ISBLANK('Monitor Data'!J267)),"",IF(AND('Smoke Data'!L269="YES",'Outlier Flags'!D267="YES"),"FILTERED OUT",'Monitor Data'!J267))</f>
        <v/>
      </c>
      <c r="E267" s="35" t="str">
        <f>IF(OR('Monitor Data'!K267="",ISBLANK('Monitor Data'!K267)),"",IF(AND('Smoke Data'!M269="YES",'Outlier Flags'!E267="YES"),"FILTERED OUT",'Monitor Data'!K267))</f>
        <v/>
      </c>
    </row>
    <row r="268" spans="1:5" x14ac:dyDescent="0.25">
      <c r="A268" s="34">
        <v>44463</v>
      </c>
      <c r="B268" s="35" t="str">
        <f>IF(OR('Monitor Data'!D268="",ISBLANK('Monitor Data'!D268)),"",IF(AND('Smoke Data'!J270="YES",'Outlier Flags'!B268="YES"),"FILTERED OUT",'Monitor Data'!B268))</f>
        <v/>
      </c>
      <c r="C268" s="35" t="str">
        <f>IF(OR('Monitor Data'!G268="",ISBLANK('Monitor Data'!G268)),"",IF(AND('Smoke Data'!K270="YES",'Outlier Flags'!C268="YES"),"FILTERED OUT",'Monitor Data'!G268))</f>
        <v/>
      </c>
      <c r="D268" s="35" t="str">
        <f>IF(OR('Monitor Data'!J268="",ISBLANK('Monitor Data'!J268)),"",IF(AND('Smoke Data'!L270="YES",'Outlier Flags'!D268="YES"),"FILTERED OUT",'Monitor Data'!J268))</f>
        <v/>
      </c>
      <c r="E268" s="35" t="str">
        <f>IF(OR('Monitor Data'!K268="",ISBLANK('Monitor Data'!K268)),"",IF(AND('Smoke Data'!M270="YES",'Outlier Flags'!E268="YES"),"FILTERED OUT",'Monitor Data'!K268))</f>
        <v/>
      </c>
    </row>
    <row r="269" spans="1:5" x14ac:dyDescent="0.25">
      <c r="A269" s="34">
        <v>44464</v>
      </c>
      <c r="B269" s="35">
        <f>IF(OR('Monitor Data'!D269="",ISBLANK('Monitor Data'!D269)),"",IF(AND('Smoke Data'!J271="YES",'Outlier Flags'!B269="YES"),"FILTERED OUT",'Monitor Data'!B269))</f>
        <v>23.2</v>
      </c>
      <c r="C269" s="35">
        <f>IF(OR('Monitor Data'!G269="",ISBLANK('Monitor Data'!G269)),"",IF(AND('Smoke Data'!K271="YES",'Outlier Flags'!C269="YES"),"FILTERED OUT",'Monitor Data'!G269))</f>
        <v>28.6</v>
      </c>
      <c r="D269" s="35">
        <f>IF(OR('Monitor Data'!J269="",ISBLANK('Monitor Data'!J269)),"",IF(AND('Smoke Data'!L271="YES",'Outlier Flags'!D269="YES"),"FILTERED OUT",'Monitor Data'!J269))</f>
        <v>14.75</v>
      </c>
      <c r="E269" s="35" t="str">
        <f>IF(OR('Monitor Data'!K269="",ISBLANK('Monitor Data'!K269)),"",IF(AND('Smoke Data'!M271="YES",'Outlier Flags'!E269="YES"),"FILTERED OUT",'Monitor Data'!K269))</f>
        <v/>
      </c>
    </row>
    <row r="270" spans="1:5" x14ac:dyDescent="0.25">
      <c r="A270" s="34">
        <v>44465</v>
      </c>
      <c r="B270" s="35" t="str">
        <f>IF(OR('Monitor Data'!D270="",ISBLANK('Monitor Data'!D270)),"",IF(AND('Smoke Data'!J272="YES",'Outlier Flags'!B270="YES"),"FILTERED OUT",'Monitor Data'!B270))</f>
        <v/>
      </c>
      <c r="C270" s="35" t="str">
        <f>IF(OR('Monitor Data'!G270="",ISBLANK('Monitor Data'!G270)),"",IF(AND('Smoke Data'!K272="YES",'Outlier Flags'!C270="YES"),"FILTERED OUT",'Monitor Data'!G270))</f>
        <v/>
      </c>
      <c r="D270" s="35" t="str">
        <f>IF(OR('Monitor Data'!J270="",ISBLANK('Monitor Data'!J270)),"",IF(AND('Smoke Data'!L272="YES",'Outlier Flags'!D270="YES"),"FILTERED OUT",'Monitor Data'!J270))</f>
        <v/>
      </c>
      <c r="E270" s="35" t="str">
        <f>IF(OR('Monitor Data'!K270="",ISBLANK('Monitor Data'!K270)),"",IF(AND('Smoke Data'!M272="YES",'Outlier Flags'!E270="YES"),"FILTERED OUT",'Monitor Data'!K270))</f>
        <v/>
      </c>
    </row>
    <row r="271" spans="1:5" x14ac:dyDescent="0.25">
      <c r="A271" s="34">
        <v>44466</v>
      </c>
      <c r="B271" s="35" t="str">
        <f>IF(OR('Monitor Data'!D271="",ISBLANK('Monitor Data'!D271)),"",IF(AND('Smoke Data'!J273="YES",'Outlier Flags'!B271="YES"),"FILTERED OUT",'Monitor Data'!B271))</f>
        <v/>
      </c>
      <c r="C271" s="35" t="str">
        <f>IF(OR('Monitor Data'!G271="",ISBLANK('Monitor Data'!G271)),"",IF(AND('Smoke Data'!K273="YES",'Outlier Flags'!C271="YES"),"FILTERED OUT",'Monitor Data'!G271))</f>
        <v/>
      </c>
      <c r="D271" s="35" t="str">
        <f>IF(OR('Monitor Data'!J271="",ISBLANK('Monitor Data'!J271)),"",IF(AND('Smoke Data'!L273="YES",'Outlier Flags'!D271="YES"),"FILTERED OUT",'Monitor Data'!J271))</f>
        <v/>
      </c>
      <c r="E271" s="35" t="str">
        <f>IF(OR('Monitor Data'!K271="",ISBLANK('Monitor Data'!K271)),"",IF(AND('Smoke Data'!M273="YES",'Outlier Flags'!E271="YES"),"FILTERED OUT",'Monitor Data'!K271))</f>
        <v/>
      </c>
    </row>
    <row r="272" spans="1:5" x14ac:dyDescent="0.25">
      <c r="A272" s="34">
        <v>44467</v>
      </c>
      <c r="B272" s="35">
        <f>IF(OR('Monitor Data'!D272="",ISBLANK('Monitor Data'!D272)),"",IF(AND('Smoke Data'!J274="YES",'Outlier Flags'!B272="YES"),"FILTERED OUT",'Monitor Data'!B272))</f>
        <v>38.5</v>
      </c>
      <c r="C272" s="35" t="str">
        <f>IF(OR('Monitor Data'!G272="",ISBLANK('Monitor Data'!G272)),"",IF(AND('Smoke Data'!K274="YES",'Outlier Flags'!C272="YES"),"FILTERED OUT",'Monitor Data'!G272))</f>
        <v>FILTERED OUT</v>
      </c>
      <c r="D272" s="35">
        <f>IF(OR('Monitor Data'!J272="",ISBLANK('Monitor Data'!J272)),"",IF(AND('Smoke Data'!L274="YES",'Outlier Flags'!D272="YES"),"FILTERED OUT",'Monitor Data'!J272))</f>
        <v>19.2</v>
      </c>
      <c r="E272" s="35" t="str">
        <f>IF(OR('Monitor Data'!K272="",ISBLANK('Monitor Data'!K272)),"",IF(AND('Smoke Data'!M274="YES",'Outlier Flags'!E272="YES"),"FILTERED OUT",'Monitor Data'!K272))</f>
        <v/>
      </c>
    </row>
    <row r="273" spans="1:5" x14ac:dyDescent="0.25">
      <c r="A273" s="34">
        <v>44468</v>
      </c>
      <c r="B273" s="35" t="str">
        <f>IF(OR('Monitor Data'!D273="",ISBLANK('Monitor Data'!D273)),"",IF(AND('Smoke Data'!J275="YES",'Outlier Flags'!B273="YES"),"FILTERED OUT",'Monitor Data'!B273))</f>
        <v/>
      </c>
      <c r="C273" s="35" t="str">
        <f>IF(OR('Monitor Data'!G273="",ISBLANK('Monitor Data'!G273)),"",IF(AND('Smoke Data'!K275="YES",'Outlier Flags'!C273="YES"),"FILTERED OUT",'Monitor Data'!G273))</f>
        <v/>
      </c>
      <c r="D273" s="35" t="str">
        <f>IF(OR('Monitor Data'!J273="",ISBLANK('Monitor Data'!J273)),"",IF(AND('Smoke Data'!L275="YES",'Outlier Flags'!D273="YES"),"FILTERED OUT",'Monitor Data'!J273))</f>
        <v/>
      </c>
      <c r="E273" s="35" t="str">
        <f>IF(OR('Monitor Data'!K273="",ISBLANK('Monitor Data'!K273)),"",IF(AND('Smoke Data'!M275="YES",'Outlier Flags'!E273="YES"),"FILTERED OUT",'Monitor Data'!K273))</f>
        <v/>
      </c>
    </row>
    <row r="274" spans="1:5" x14ac:dyDescent="0.25">
      <c r="A274" s="34">
        <v>44469</v>
      </c>
      <c r="B274" s="35" t="str">
        <f>IF(OR('Monitor Data'!D274="",ISBLANK('Monitor Data'!D274)),"",IF(AND('Smoke Data'!J276="YES",'Outlier Flags'!B274="YES"),"FILTERED OUT",'Monitor Data'!B274))</f>
        <v/>
      </c>
      <c r="C274" s="35" t="str">
        <f>IF(OR('Monitor Data'!G274="",ISBLANK('Monitor Data'!G274)),"",IF(AND('Smoke Data'!K276="YES",'Outlier Flags'!C274="YES"),"FILTERED OUT",'Monitor Data'!G274))</f>
        <v/>
      </c>
      <c r="D274" s="35" t="str">
        <f>IF(OR('Monitor Data'!J274="",ISBLANK('Monitor Data'!J274)),"",IF(AND('Smoke Data'!L276="YES",'Outlier Flags'!D274="YES"),"FILTERED OUT",'Monitor Data'!J274))</f>
        <v/>
      </c>
      <c r="E274" s="35" t="str">
        <f>IF(OR('Monitor Data'!K274="",ISBLANK('Monitor Data'!K274)),"",IF(AND('Smoke Data'!M276="YES",'Outlier Flags'!E274="YES"),"FILTERED OUT",'Monitor Data'!K274))</f>
        <v/>
      </c>
    </row>
    <row r="275" spans="1:5" x14ac:dyDescent="0.25">
      <c r="A275" s="34">
        <v>44470</v>
      </c>
      <c r="B275" s="35">
        <f>IF(OR('Monitor Data'!D275="",ISBLANK('Monitor Data'!D275)),"",IF(AND('Smoke Data'!J277="YES",'Outlier Flags'!B275="YES"),"FILTERED OUT",'Monitor Data'!B275))</f>
        <v>41.4</v>
      </c>
      <c r="C275" s="35">
        <f>IF(OR('Monitor Data'!G275="",ISBLANK('Monitor Data'!G275)),"",IF(AND('Smoke Data'!K277="YES",'Outlier Flags'!C275="YES"),"FILTERED OUT",'Monitor Data'!G275))</f>
        <v>15.05</v>
      </c>
      <c r="D275" s="35">
        <f>IF(OR('Monitor Data'!J275="",ISBLANK('Monitor Data'!J275)),"",IF(AND('Smoke Data'!L277="YES",'Outlier Flags'!D275="YES"),"FILTERED OUT",'Monitor Data'!J275))</f>
        <v>28.950000000000003</v>
      </c>
      <c r="E275" s="35">
        <f>IF(OR('Monitor Data'!K275="",ISBLANK('Monitor Data'!K275)),"",IF(AND('Smoke Data'!M277="YES",'Outlier Flags'!E275="YES"),"FILTERED OUT",'Monitor Data'!K275))</f>
        <v>5</v>
      </c>
    </row>
    <row r="276" spans="1:5" x14ac:dyDescent="0.25">
      <c r="A276" s="34">
        <v>44471</v>
      </c>
      <c r="B276" s="35" t="str">
        <f>IF(OR('Monitor Data'!D276="",ISBLANK('Monitor Data'!D276)),"",IF(AND('Smoke Data'!J278="YES",'Outlier Flags'!B276="YES"),"FILTERED OUT",'Monitor Data'!B276))</f>
        <v/>
      </c>
      <c r="C276" s="35" t="str">
        <f>IF(OR('Monitor Data'!G276="",ISBLANK('Monitor Data'!G276)),"",IF(AND('Smoke Data'!K278="YES",'Outlier Flags'!C276="YES"),"FILTERED OUT",'Monitor Data'!G276))</f>
        <v/>
      </c>
      <c r="D276" s="35" t="str">
        <f>IF(OR('Monitor Data'!J276="",ISBLANK('Monitor Data'!J276)),"",IF(AND('Smoke Data'!L278="YES",'Outlier Flags'!D276="YES"),"FILTERED OUT",'Monitor Data'!J276))</f>
        <v/>
      </c>
      <c r="E276" s="35">
        <f>IF(OR('Monitor Data'!K276="",ISBLANK('Monitor Data'!K276)),"",IF(AND('Smoke Data'!M278="YES",'Outlier Flags'!E276="YES"),"FILTERED OUT",'Monitor Data'!K276))</f>
        <v>6.3</v>
      </c>
    </row>
    <row r="277" spans="1:5" x14ac:dyDescent="0.25">
      <c r="A277" s="34">
        <v>44472</v>
      </c>
      <c r="B277" s="35" t="str">
        <f>IF(OR('Monitor Data'!D277="",ISBLANK('Monitor Data'!D277)),"",IF(AND('Smoke Data'!J279="YES",'Outlier Flags'!B277="YES"),"FILTERED OUT",'Monitor Data'!B277))</f>
        <v/>
      </c>
      <c r="C277" s="35" t="str">
        <f>IF(OR('Monitor Data'!G277="",ISBLANK('Monitor Data'!G277)),"",IF(AND('Smoke Data'!K279="YES",'Outlier Flags'!C277="YES"),"FILTERED OUT",'Monitor Data'!G277))</f>
        <v/>
      </c>
      <c r="D277" s="35" t="str">
        <f>IF(OR('Monitor Data'!J277="",ISBLANK('Monitor Data'!J277)),"",IF(AND('Smoke Data'!L279="YES",'Outlier Flags'!D277="YES"),"FILTERED OUT",'Monitor Data'!J277))</f>
        <v/>
      </c>
      <c r="E277" s="35" t="str">
        <f>IF(OR('Monitor Data'!K277="",ISBLANK('Monitor Data'!K277)),"",IF(AND('Smoke Data'!M279="YES",'Outlier Flags'!E277="YES"),"FILTERED OUT",'Monitor Data'!K277))</f>
        <v/>
      </c>
    </row>
    <row r="278" spans="1:5" x14ac:dyDescent="0.25">
      <c r="A278" s="34">
        <v>44473</v>
      </c>
      <c r="B278" s="35">
        <f>IF(OR('Monitor Data'!D278="",ISBLANK('Monitor Data'!D278)),"",IF(AND('Smoke Data'!J280="YES",'Outlier Flags'!B278="YES"),"FILTERED OUT",'Monitor Data'!B278))</f>
        <v>16.399999999999999</v>
      </c>
      <c r="C278" s="35">
        <f>IF(OR('Monitor Data'!G278="",ISBLANK('Monitor Data'!G278)),"",IF(AND('Smoke Data'!K280="YES",'Outlier Flags'!C278="YES"),"FILTERED OUT",'Monitor Data'!G278))</f>
        <v>27.6</v>
      </c>
      <c r="D278" s="35">
        <f>IF(OR('Monitor Data'!J278="",ISBLANK('Monitor Data'!J278)),"",IF(AND('Smoke Data'!L280="YES",'Outlier Flags'!D278="YES"),"FILTERED OUT",'Monitor Data'!J278))</f>
        <v>10.199999999999999</v>
      </c>
      <c r="E278" s="35">
        <f>IF(OR('Monitor Data'!K278="",ISBLANK('Monitor Data'!K278)),"",IF(AND('Smoke Data'!M280="YES",'Outlier Flags'!E278="YES"),"FILTERED OUT",'Monitor Data'!K278))</f>
        <v>6.3</v>
      </c>
    </row>
    <row r="279" spans="1:5" x14ac:dyDescent="0.25">
      <c r="A279" s="34">
        <v>44474</v>
      </c>
      <c r="B279" s="35" t="str">
        <f>IF(OR('Monitor Data'!D279="",ISBLANK('Monitor Data'!D279)),"",IF(AND('Smoke Data'!J281="YES",'Outlier Flags'!B279="YES"),"FILTERED OUT",'Monitor Data'!B279))</f>
        <v/>
      </c>
      <c r="C279" s="35" t="str">
        <f>IF(OR('Monitor Data'!G279="",ISBLANK('Monitor Data'!G279)),"",IF(AND('Smoke Data'!K281="YES",'Outlier Flags'!C279="YES"),"FILTERED OUT",'Monitor Data'!G279))</f>
        <v/>
      </c>
      <c r="D279" s="35" t="str">
        <f>IF(OR('Monitor Data'!J279="",ISBLANK('Monitor Data'!J279)),"",IF(AND('Smoke Data'!L281="YES",'Outlier Flags'!D279="YES"),"FILTERED OUT",'Monitor Data'!J279))</f>
        <v/>
      </c>
      <c r="E279" s="35" t="str">
        <f>IF(OR('Monitor Data'!K279="",ISBLANK('Monitor Data'!K279)),"",IF(AND('Smoke Data'!M281="YES",'Outlier Flags'!E279="YES"),"FILTERED OUT",'Monitor Data'!K279))</f>
        <v/>
      </c>
    </row>
    <row r="280" spans="1:5" x14ac:dyDescent="0.25">
      <c r="A280" s="34">
        <v>44475</v>
      </c>
      <c r="B280" s="35" t="str">
        <f>IF(OR('Monitor Data'!D280="",ISBLANK('Monitor Data'!D280)),"",IF(AND('Smoke Data'!J282="YES",'Outlier Flags'!B280="YES"),"FILTERED OUT",'Monitor Data'!B280))</f>
        <v/>
      </c>
      <c r="C280" s="35" t="str">
        <f>IF(OR('Monitor Data'!G280="",ISBLANK('Monitor Data'!G280)),"",IF(AND('Smoke Data'!K282="YES",'Outlier Flags'!C280="YES"),"FILTERED OUT",'Monitor Data'!G280))</f>
        <v/>
      </c>
      <c r="D280" s="35" t="str">
        <f>IF(OR('Monitor Data'!J280="",ISBLANK('Monitor Data'!J280)),"",IF(AND('Smoke Data'!L282="YES",'Outlier Flags'!D280="YES"),"FILTERED OUT",'Monitor Data'!J280))</f>
        <v/>
      </c>
      <c r="E280" s="35" t="str">
        <f>IF(OR('Monitor Data'!K280="",ISBLANK('Monitor Data'!K280)),"",IF(AND('Smoke Data'!M282="YES",'Outlier Flags'!E280="YES"),"FILTERED OUT",'Monitor Data'!K280))</f>
        <v/>
      </c>
    </row>
    <row r="281" spans="1:5" x14ac:dyDescent="0.25">
      <c r="A281" s="34">
        <v>44476</v>
      </c>
      <c r="B281" s="35">
        <f>IF(OR('Monitor Data'!D281="",ISBLANK('Monitor Data'!D281)),"",IF(AND('Smoke Data'!J283="YES",'Outlier Flags'!B281="YES"),"FILTERED OUT",'Monitor Data'!B281))</f>
        <v>25.7</v>
      </c>
      <c r="C281" s="35">
        <f>IF(OR('Monitor Data'!G281="",ISBLANK('Monitor Data'!G281)),"",IF(AND('Smoke Data'!K283="YES",'Outlier Flags'!C281="YES"),"FILTERED OUT",'Monitor Data'!G281))</f>
        <v>27.450000000000003</v>
      </c>
      <c r="D281" s="35">
        <f>IF(OR('Monitor Data'!J281="",ISBLANK('Monitor Data'!J281)),"",IF(AND('Smoke Data'!L283="YES",'Outlier Flags'!D281="YES"),"FILTERED OUT",'Monitor Data'!J281))</f>
        <v>13.25</v>
      </c>
      <c r="E281" s="35">
        <f>IF(OR('Monitor Data'!K281="",ISBLANK('Monitor Data'!K281)),"",IF(AND('Smoke Data'!M283="YES",'Outlier Flags'!E281="YES"),"FILTERED OUT",'Monitor Data'!K281))</f>
        <v>6.9</v>
      </c>
    </row>
    <row r="282" spans="1:5" x14ac:dyDescent="0.25">
      <c r="A282" s="34">
        <v>44477</v>
      </c>
      <c r="B282" s="35" t="str">
        <f>IF(OR('Monitor Data'!D282="",ISBLANK('Monitor Data'!D282)),"",IF(AND('Smoke Data'!J284="YES",'Outlier Flags'!B282="YES"),"FILTERED OUT",'Monitor Data'!B282))</f>
        <v/>
      </c>
      <c r="C282" s="35" t="str">
        <f>IF(OR('Monitor Data'!G282="",ISBLANK('Monitor Data'!G282)),"",IF(AND('Smoke Data'!K284="YES",'Outlier Flags'!C282="YES"),"FILTERED OUT",'Monitor Data'!G282))</f>
        <v/>
      </c>
      <c r="D282" s="35" t="str">
        <f>IF(OR('Monitor Data'!J282="",ISBLANK('Monitor Data'!J282)),"",IF(AND('Smoke Data'!L284="YES",'Outlier Flags'!D282="YES"),"FILTERED OUT",'Monitor Data'!J282))</f>
        <v/>
      </c>
      <c r="E282" s="35" t="str">
        <f>IF(OR('Monitor Data'!K282="",ISBLANK('Monitor Data'!K282)),"",IF(AND('Smoke Data'!M284="YES",'Outlier Flags'!E282="YES"),"FILTERED OUT",'Monitor Data'!K282))</f>
        <v/>
      </c>
    </row>
    <row r="283" spans="1:5" x14ac:dyDescent="0.25">
      <c r="A283" s="34">
        <v>44478</v>
      </c>
      <c r="B283" s="35" t="str">
        <f>IF(OR('Monitor Data'!D283="",ISBLANK('Monitor Data'!D283)),"",IF(AND('Smoke Data'!J285="YES",'Outlier Flags'!B283="YES"),"FILTERED OUT",'Monitor Data'!B283))</f>
        <v/>
      </c>
      <c r="C283" s="35" t="str">
        <f>IF(OR('Monitor Data'!G283="",ISBLANK('Monitor Data'!G283)),"",IF(AND('Smoke Data'!K285="YES",'Outlier Flags'!C283="YES"),"FILTERED OUT",'Monitor Data'!G283))</f>
        <v/>
      </c>
      <c r="D283" s="35" t="str">
        <f>IF(OR('Monitor Data'!J283="",ISBLANK('Monitor Data'!J283)),"",IF(AND('Smoke Data'!L285="YES",'Outlier Flags'!D283="YES"),"FILTERED OUT",'Monitor Data'!J283))</f>
        <v/>
      </c>
      <c r="E283" s="35" t="str">
        <f>IF(OR('Monitor Data'!K283="",ISBLANK('Monitor Data'!K283)),"",IF(AND('Smoke Data'!M285="YES",'Outlier Flags'!E283="YES"),"FILTERED OUT",'Monitor Data'!K283))</f>
        <v/>
      </c>
    </row>
    <row r="284" spans="1:5" x14ac:dyDescent="0.25">
      <c r="A284" s="34">
        <v>44479</v>
      </c>
      <c r="B284" s="35">
        <f>IF(OR('Monitor Data'!D284="",ISBLANK('Monitor Data'!D284)),"",IF(AND('Smoke Data'!J286="YES",'Outlier Flags'!B284="YES"),"FILTERED OUT",'Monitor Data'!B284))</f>
        <v>22.5</v>
      </c>
      <c r="C284" s="35">
        <f>IF(OR('Monitor Data'!G284="",ISBLANK('Monitor Data'!G284)),"",IF(AND('Smoke Data'!K286="YES",'Outlier Flags'!C284="YES"),"FILTERED OUT",'Monitor Data'!G284))</f>
        <v>35.200000000000003</v>
      </c>
      <c r="D284" s="35">
        <f>IF(OR('Monitor Data'!J284="",ISBLANK('Monitor Data'!J284)),"",IF(AND('Smoke Data'!L286="YES",'Outlier Flags'!D284="YES"),"FILTERED OUT",'Monitor Data'!J284))</f>
        <v>22.4</v>
      </c>
      <c r="E284" s="35">
        <f>IF(OR('Monitor Data'!K284="",ISBLANK('Monitor Data'!K284)),"",IF(AND('Smoke Data'!M286="YES",'Outlier Flags'!E284="YES"),"FILTERED OUT",'Monitor Data'!K284))</f>
        <v>8.9</v>
      </c>
    </row>
    <row r="285" spans="1:5" x14ac:dyDescent="0.25">
      <c r="A285" s="34">
        <v>44480</v>
      </c>
      <c r="B285" s="35" t="str">
        <f>IF(OR('Monitor Data'!D285="",ISBLANK('Monitor Data'!D285)),"",IF(AND('Smoke Data'!J287="YES",'Outlier Flags'!B285="YES"),"FILTERED OUT",'Monitor Data'!B285))</f>
        <v/>
      </c>
      <c r="C285" s="35" t="str">
        <f>IF(OR('Monitor Data'!G285="",ISBLANK('Monitor Data'!G285)),"",IF(AND('Smoke Data'!K287="YES",'Outlier Flags'!C285="YES"),"FILTERED OUT",'Monitor Data'!G285))</f>
        <v/>
      </c>
      <c r="D285" s="35" t="str">
        <f>IF(OR('Monitor Data'!J285="",ISBLANK('Monitor Data'!J285)),"",IF(AND('Smoke Data'!L287="YES",'Outlier Flags'!D285="YES"),"FILTERED OUT",'Monitor Data'!J285))</f>
        <v/>
      </c>
      <c r="E285" s="35" t="str">
        <f>IF(OR('Monitor Data'!K285="",ISBLANK('Monitor Data'!K285)),"",IF(AND('Smoke Data'!M287="YES",'Outlier Flags'!E285="YES"),"FILTERED OUT",'Monitor Data'!K285))</f>
        <v/>
      </c>
    </row>
    <row r="286" spans="1:5" x14ac:dyDescent="0.25">
      <c r="A286" s="34">
        <v>44481</v>
      </c>
      <c r="B286" s="35" t="str">
        <f>IF(OR('Monitor Data'!D286="",ISBLANK('Monitor Data'!D286)),"",IF(AND('Smoke Data'!J288="YES",'Outlier Flags'!B286="YES"),"FILTERED OUT",'Monitor Data'!B286))</f>
        <v/>
      </c>
      <c r="C286" s="35" t="str">
        <f>IF(OR('Monitor Data'!G286="",ISBLANK('Monitor Data'!G286)),"",IF(AND('Smoke Data'!K288="YES",'Outlier Flags'!C286="YES"),"FILTERED OUT",'Monitor Data'!G286))</f>
        <v/>
      </c>
      <c r="D286" s="35" t="str">
        <f>IF(OR('Monitor Data'!J286="",ISBLANK('Monitor Data'!J286)),"",IF(AND('Smoke Data'!L288="YES",'Outlier Flags'!D286="YES"),"FILTERED OUT",'Monitor Data'!J286))</f>
        <v/>
      </c>
      <c r="E286" s="35" t="str">
        <f>IF(OR('Monitor Data'!K286="",ISBLANK('Monitor Data'!K286)),"",IF(AND('Smoke Data'!M288="YES",'Outlier Flags'!E286="YES"),"FILTERED OUT",'Monitor Data'!K286))</f>
        <v/>
      </c>
    </row>
    <row r="287" spans="1:5" x14ac:dyDescent="0.25">
      <c r="A287" s="34">
        <v>44482</v>
      </c>
      <c r="B287" s="35">
        <f>IF(OR('Monitor Data'!D287="",ISBLANK('Monitor Data'!D287)),"",IF(AND('Smoke Data'!J289="YES",'Outlier Flags'!B287="YES"),"FILTERED OUT",'Monitor Data'!B287))</f>
        <v>12.2</v>
      </c>
      <c r="C287" s="35">
        <f>IF(OR('Monitor Data'!G287="",ISBLANK('Monitor Data'!G287)),"",IF(AND('Smoke Data'!K289="YES",'Outlier Flags'!C287="YES"),"FILTERED OUT",'Monitor Data'!G287))</f>
        <v>16.75</v>
      </c>
      <c r="D287" s="35">
        <f>IF(OR('Monitor Data'!J287="",ISBLANK('Monitor Data'!J287)),"",IF(AND('Smoke Data'!L289="YES",'Outlier Flags'!D287="YES"),"FILTERED OUT",'Monitor Data'!J287))</f>
        <v>14.25</v>
      </c>
      <c r="E287" s="35">
        <f>IF(OR('Monitor Data'!K287="",ISBLANK('Monitor Data'!K287)),"",IF(AND('Smoke Data'!M289="YES",'Outlier Flags'!E287="YES"),"FILTERED OUT",'Monitor Data'!K287))</f>
        <v>5.8</v>
      </c>
    </row>
    <row r="288" spans="1:5" x14ac:dyDescent="0.25">
      <c r="A288" s="34">
        <v>44483</v>
      </c>
      <c r="B288" s="35" t="str">
        <f>IF(OR('Monitor Data'!D288="",ISBLANK('Monitor Data'!D288)),"",IF(AND('Smoke Data'!J290="YES",'Outlier Flags'!B288="YES"),"FILTERED OUT",'Monitor Data'!B288))</f>
        <v/>
      </c>
      <c r="C288" s="35" t="str">
        <f>IF(OR('Monitor Data'!G288="",ISBLANK('Monitor Data'!G288)),"",IF(AND('Smoke Data'!K290="YES",'Outlier Flags'!C288="YES"),"FILTERED OUT",'Monitor Data'!G288))</f>
        <v/>
      </c>
      <c r="D288" s="35" t="str">
        <f>IF(OR('Monitor Data'!J288="",ISBLANK('Monitor Data'!J288)),"",IF(AND('Smoke Data'!L290="YES",'Outlier Flags'!D288="YES"),"FILTERED OUT",'Monitor Data'!J288))</f>
        <v/>
      </c>
      <c r="E288" s="35" t="str">
        <f>IF(OR('Monitor Data'!K288="",ISBLANK('Monitor Data'!K288)),"",IF(AND('Smoke Data'!M290="YES",'Outlier Flags'!E288="YES"),"FILTERED OUT",'Monitor Data'!K288))</f>
        <v/>
      </c>
    </row>
    <row r="289" spans="1:5" x14ac:dyDescent="0.25">
      <c r="A289" s="34">
        <v>44484</v>
      </c>
      <c r="B289" s="35" t="str">
        <f>IF(OR('Monitor Data'!D289="",ISBLANK('Monitor Data'!D289)),"",IF(AND('Smoke Data'!J291="YES",'Outlier Flags'!B289="YES"),"FILTERED OUT",'Monitor Data'!B289))</f>
        <v/>
      </c>
      <c r="C289" s="35" t="str">
        <f>IF(OR('Monitor Data'!G289="",ISBLANK('Monitor Data'!G289)),"",IF(AND('Smoke Data'!K291="YES",'Outlier Flags'!C289="YES"),"FILTERED OUT",'Monitor Data'!G289))</f>
        <v/>
      </c>
      <c r="D289" s="35" t="str">
        <f>IF(OR('Monitor Data'!J289="",ISBLANK('Monitor Data'!J289)),"",IF(AND('Smoke Data'!L291="YES",'Outlier Flags'!D289="YES"),"FILTERED OUT",'Monitor Data'!J289))</f>
        <v/>
      </c>
      <c r="E289" s="35" t="str">
        <f>IF(OR('Monitor Data'!K289="",ISBLANK('Monitor Data'!K289)),"",IF(AND('Smoke Data'!M291="YES",'Outlier Flags'!E289="YES"),"FILTERED OUT",'Monitor Data'!K289))</f>
        <v/>
      </c>
    </row>
    <row r="290" spans="1:5" x14ac:dyDescent="0.25">
      <c r="A290" s="34">
        <v>44485</v>
      </c>
      <c r="B290" s="35">
        <f>IF(OR('Monitor Data'!D290="",ISBLANK('Monitor Data'!D290)),"",IF(AND('Smoke Data'!J292="YES",'Outlier Flags'!B290="YES"),"FILTERED OUT",'Monitor Data'!B290))</f>
        <v>23.8</v>
      </c>
      <c r="C290" s="35">
        <f>IF(OR('Monitor Data'!G290="",ISBLANK('Monitor Data'!G290)),"",IF(AND('Smoke Data'!K292="YES",'Outlier Flags'!C290="YES"),"FILTERED OUT",'Monitor Data'!G290))</f>
        <v>21.5</v>
      </c>
      <c r="D290" s="35">
        <f>IF(OR('Monitor Data'!J290="",ISBLANK('Monitor Data'!J290)),"",IF(AND('Smoke Data'!L292="YES",'Outlier Flags'!D290="YES"),"FILTERED OUT",'Monitor Data'!J290))</f>
        <v>20.100000000000001</v>
      </c>
      <c r="E290" s="35">
        <f>IF(OR('Monitor Data'!K290="",ISBLANK('Monitor Data'!K290)),"",IF(AND('Smoke Data'!M292="YES",'Outlier Flags'!E290="YES"),"FILTERED OUT",'Monitor Data'!K290))</f>
        <v>3.8</v>
      </c>
    </row>
    <row r="291" spans="1:5" x14ac:dyDescent="0.25">
      <c r="A291" s="34">
        <v>44486</v>
      </c>
      <c r="B291" s="35" t="str">
        <f>IF(OR('Monitor Data'!D291="",ISBLANK('Monitor Data'!D291)),"",IF(AND('Smoke Data'!J293="YES",'Outlier Flags'!B291="YES"),"FILTERED OUT",'Monitor Data'!B291))</f>
        <v/>
      </c>
      <c r="C291" s="35" t="str">
        <f>IF(OR('Monitor Data'!G291="",ISBLANK('Monitor Data'!G291)),"",IF(AND('Smoke Data'!K293="YES",'Outlier Flags'!C291="YES"),"FILTERED OUT",'Monitor Data'!G291))</f>
        <v/>
      </c>
      <c r="D291" s="35" t="str">
        <f>IF(OR('Monitor Data'!J291="",ISBLANK('Monitor Data'!J291)),"",IF(AND('Smoke Data'!L293="YES",'Outlier Flags'!D291="YES"),"FILTERED OUT",'Monitor Data'!J291))</f>
        <v/>
      </c>
      <c r="E291" s="35" t="str">
        <f>IF(OR('Monitor Data'!K291="",ISBLANK('Monitor Data'!K291)),"",IF(AND('Smoke Data'!M293="YES",'Outlier Flags'!E291="YES"),"FILTERED OUT",'Monitor Data'!K291))</f>
        <v/>
      </c>
    </row>
    <row r="292" spans="1:5" x14ac:dyDescent="0.25">
      <c r="A292" s="34">
        <v>44487</v>
      </c>
      <c r="B292" s="35" t="str">
        <f>IF(OR('Monitor Data'!D292="",ISBLANK('Monitor Data'!D292)),"",IF(AND('Smoke Data'!J294="YES",'Outlier Flags'!B292="YES"),"FILTERED OUT",'Monitor Data'!B292))</f>
        <v/>
      </c>
      <c r="C292" s="35" t="str">
        <f>IF(OR('Monitor Data'!G292="",ISBLANK('Monitor Data'!G292)),"",IF(AND('Smoke Data'!K294="YES",'Outlier Flags'!C292="YES"),"FILTERED OUT",'Monitor Data'!G292))</f>
        <v/>
      </c>
      <c r="D292" s="35" t="str">
        <f>IF(OR('Monitor Data'!J292="",ISBLANK('Monitor Data'!J292)),"",IF(AND('Smoke Data'!L294="YES",'Outlier Flags'!D292="YES"),"FILTERED OUT",'Monitor Data'!J292))</f>
        <v/>
      </c>
      <c r="E292" s="35" t="str">
        <f>IF(OR('Monitor Data'!K292="",ISBLANK('Monitor Data'!K292)),"",IF(AND('Smoke Data'!M294="YES",'Outlier Flags'!E292="YES"),"FILTERED OUT",'Monitor Data'!K292))</f>
        <v/>
      </c>
    </row>
    <row r="293" spans="1:5" x14ac:dyDescent="0.25">
      <c r="A293" s="34">
        <v>44488</v>
      </c>
      <c r="B293" s="35">
        <f>IF(OR('Monitor Data'!D293="",ISBLANK('Monitor Data'!D293)),"",IF(AND('Smoke Data'!J295="YES",'Outlier Flags'!B293="YES"),"FILTERED OUT",'Monitor Data'!B293))</f>
        <v>36.6</v>
      </c>
      <c r="C293" s="35">
        <f>IF(OR('Monitor Data'!G293="",ISBLANK('Monitor Data'!G293)),"",IF(AND('Smoke Data'!K295="YES",'Outlier Flags'!C293="YES"),"FILTERED OUT",'Monitor Data'!G293))</f>
        <v>26.1</v>
      </c>
      <c r="D293" s="35">
        <f>IF(OR('Monitor Data'!J293="",ISBLANK('Monitor Data'!J293)),"",IF(AND('Smoke Data'!L295="YES",'Outlier Flags'!D293="YES"),"FILTERED OUT",'Monitor Data'!J293))</f>
        <v>21.05</v>
      </c>
      <c r="E293" s="35">
        <f>IF(OR('Monitor Data'!K293="",ISBLANK('Monitor Data'!K293)),"",IF(AND('Smoke Data'!M295="YES",'Outlier Flags'!E293="YES"),"FILTERED OUT",'Monitor Data'!K293))</f>
        <v>18.7</v>
      </c>
    </row>
    <row r="294" spans="1:5" x14ac:dyDescent="0.25">
      <c r="A294" s="34">
        <v>44489</v>
      </c>
      <c r="B294" s="35" t="str">
        <f>IF(OR('Monitor Data'!D294="",ISBLANK('Monitor Data'!D294)),"",IF(AND('Smoke Data'!J296="YES",'Outlier Flags'!B294="YES"),"FILTERED OUT",'Monitor Data'!B294))</f>
        <v/>
      </c>
      <c r="C294" s="35" t="str">
        <f>IF(OR('Monitor Data'!G294="",ISBLANK('Monitor Data'!G294)),"",IF(AND('Smoke Data'!K296="YES",'Outlier Flags'!C294="YES"),"FILTERED OUT",'Monitor Data'!G294))</f>
        <v/>
      </c>
      <c r="D294" s="35" t="str">
        <f>IF(OR('Monitor Data'!J294="",ISBLANK('Monitor Data'!J294)),"",IF(AND('Smoke Data'!L296="YES",'Outlier Flags'!D294="YES"),"FILTERED OUT",'Monitor Data'!J294))</f>
        <v/>
      </c>
      <c r="E294" s="35" t="str">
        <f>IF(OR('Monitor Data'!K294="",ISBLANK('Monitor Data'!K294)),"",IF(AND('Smoke Data'!M296="YES",'Outlier Flags'!E294="YES"),"FILTERED OUT",'Monitor Data'!K294))</f>
        <v/>
      </c>
    </row>
    <row r="295" spans="1:5" x14ac:dyDescent="0.25">
      <c r="A295" s="34">
        <v>44490</v>
      </c>
      <c r="B295" s="35" t="str">
        <f>IF(OR('Monitor Data'!D295="",ISBLANK('Monitor Data'!D295)),"",IF(AND('Smoke Data'!J297="YES",'Outlier Flags'!B295="YES"),"FILTERED OUT",'Monitor Data'!B295))</f>
        <v/>
      </c>
      <c r="C295" s="35" t="str">
        <f>IF(OR('Monitor Data'!G295="",ISBLANK('Monitor Data'!G295)),"",IF(AND('Smoke Data'!K297="YES",'Outlier Flags'!C295="YES"),"FILTERED OUT",'Monitor Data'!G295))</f>
        <v/>
      </c>
      <c r="D295" s="35" t="str">
        <f>IF(OR('Monitor Data'!J295="",ISBLANK('Monitor Data'!J295)),"",IF(AND('Smoke Data'!L297="YES",'Outlier Flags'!D295="YES"),"FILTERED OUT",'Monitor Data'!J295))</f>
        <v/>
      </c>
      <c r="E295" s="35" t="str">
        <f>IF(OR('Monitor Data'!K295="",ISBLANK('Monitor Data'!K295)),"",IF(AND('Smoke Data'!M297="YES",'Outlier Flags'!E295="YES"),"FILTERED OUT",'Monitor Data'!K295))</f>
        <v/>
      </c>
    </row>
    <row r="296" spans="1:5" x14ac:dyDescent="0.25">
      <c r="A296" s="34">
        <v>44491</v>
      </c>
      <c r="B296" s="35">
        <f>IF(OR('Monitor Data'!D296="",ISBLANK('Monitor Data'!D296)),"",IF(AND('Smoke Data'!J298="YES",'Outlier Flags'!B296="YES"),"FILTERED OUT",'Monitor Data'!B296))</f>
        <v>7.9</v>
      </c>
      <c r="C296" s="35">
        <f>IF(OR('Monitor Data'!G296="",ISBLANK('Monitor Data'!G296)),"",IF(AND('Smoke Data'!K298="YES",'Outlier Flags'!C296="YES"),"FILTERED OUT",'Monitor Data'!G296))</f>
        <v>13.1</v>
      </c>
      <c r="D296" s="35">
        <f>IF(OR('Monitor Data'!J296="",ISBLANK('Monitor Data'!J296)),"",IF(AND('Smoke Data'!L298="YES",'Outlier Flags'!D296="YES"),"FILTERED OUT",'Monitor Data'!J296))</f>
        <v>15.6</v>
      </c>
      <c r="E296" s="35">
        <f>IF(OR('Monitor Data'!K296="",ISBLANK('Monitor Data'!K296)),"",IF(AND('Smoke Data'!M298="YES",'Outlier Flags'!E296="YES"),"FILTERED OUT",'Monitor Data'!K296))</f>
        <v>18.5</v>
      </c>
    </row>
    <row r="297" spans="1:5" x14ac:dyDescent="0.25">
      <c r="A297" s="34">
        <v>44492</v>
      </c>
      <c r="B297" s="35" t="str">
        <f>IF(OR('Monitor Data'!D297="",ISBLANK('Monitor Data'!D297)),"",IF(AND('Smoke Data'!J299="YES",'Outlier Flags'!B297="YES"),"FILTERED OUT",'Monitor Data'!B297))</f>
        <v/>
      </c>
      <c r="C297" s="35" t="str">
        <f>IF(OR('Monitor Data'!G297="",ISBLANK('Monitor Data'!G297)),"",IF(AND('Smoke Data'!K299="YES",'Outlier Flags'!C297="YES"),"FILTERED OUT",'Monitor Data'!G297))</f>
        <v/>
      </c>
      <c r="D297" s="35" t="str">
        <f>IF(OR('Monitor Data'!J297="",ISBLANK('Monitor Data'!J297)),"",IF(AND('Smoke Data'!L299="YES",'Outlier Flags'!D297="YES"),"FILTERED OUT",'Monitor Data'!J297))</f>
        <v/>
      </c>
      <c r="E297" s="35" t="str">
        <f>IF(OR('Monitor Data'!K297="",ISBLANK('Monitor Data'!K297)),"",IF(AND('Smoke Data'!M299="YES",'Outlier Flags'!E297="YES"),"FILTERED OUT",'Monitor Data'!K297))</f>
        <v/>
      </c>
    </row>
    <row r="298" spans="1:5" x14ac:dyDescent="0.25">
      <c r="A298" s="34">
        <v>44493</v>
      </c>
      <c r="B298" s="35" t="str">
        <f>IF(OR('Monitor Data'!D298="",ISBLANK('Monitor Data'!D298)),"",IF(AND('Smoke Data'!J300="YES",'Outlier Flags'!B298="YES"),"FILTERED OUT",'Monitor Data'!B298))</f>
        <v/>
      </c>
      <c r="C298" s="35" t="str">
        <f>IF(OR('Monitor Data'!G298="",ISBLANK('Monitor Data'!G298)),"",IF(AND('Smoke Data'!K300="YES",'Outlier Flags'!C298="YES"),"FILTERED OUT",'Monitor Data'!G298))</f>
        <v/>
      </c>
      <c r="D298" s="35" t="str">
        <f>IF(OR('Monitor Data'!J298="",ISBLANK('Monitor Data'!J298)),"",IF(AND('Smoke Data'!L300="YES",'Outlier Flags'!D298="YES"),"FILTERED OUT",'Monitor Data'!J298))</f>
        <v/>
      </c>
      <c r="E298" s="35" t="str">
        <f>IF(OR('Monitor Data'!K298="",ISBLANK('Monitor Data'!K298)),"",IF(AND('Smoke Data'!M300="YES",'Outlier Flags'!E298="YES"),"FILTERED OUT",'Monitor Data'!K298))</f>
        <v/>
      </c>
    </row>
    <row r="299" spans="1:5" x14ac:dyDescent="0.25">
      <c r="A299" s="34">
        <v>44494</v>
      </c>
      <c r="B299" s="35">
        <f>IF(OR('Monitor Data'!D299="",ISBLANK('Monitor Data'!D299)),"",IF(AND('Smoke Data'!J301="YES",'Outlier Flags'!B299="YES"),"FILTERED OUT",'Monitor Data'!B299))</f>
        <v>3.4</v>
      </c>
      <c r="C299" s="35">
        <f>IF(OR('Monitor Data'!G299="",ISBLANK('Monitor Data'!G299)),"",IF(AND('Smoke Data'!K301="YES",'Outlier Flags'!C299="YES"),"FILTERED OUT",'Monitor Data'!G299))</f>
        <v>6.8</v>
      </c>
      <c r="D299" s="35">
        <f>IF(OR('Monitor Data'!J299="",ISBLANK('Monitor Data'!J299)),"",IF(AND('Smoke Data'!L301="YES",'Outlier Flags'!D299="YES"),"FILTERED OUT",'Monitor Data'!J299))</f>
        <v>3.3</v>
      </c>
      <c r="E299" s="35">
        <f>IF(OR('Monitor Data'!K299="",ISBLANK('Monitor Data'!K299)),"",IF(AND('Smoke Data'!M301="YES",'Outlier Flags'!E299="YES"),"FILTERED OUT",'Monitor Data'!K299))</f>
        <v>2.7</v>
      </c>
    </row>
    <row r="300" spans="1:5" x14ac:dyDescent="0.25">
      <c r="A300" s="34">
        <v>44495</v>
      </c>
      <c r="B300" s="35" t="str">
        <f>IF(OR('Monitor Data'!D300="",ISBLANK('Monitor Data'!D300)),"",IF(AND('Smoke Data'!J302="YES",'Outlier Flags'!B300="YES"),"FILTERED OUT",'Monitor Data'!B300))</f>
        <v/>
      </c>
      <c r="C300" s="35" t="str">
        <f>IF(OR('Monitor Data'!G300="",ISBLANK('Monitor Data'!G300)),"",IF(AND('Smoke Data'!K302="YES",'Outlier Flags'!C300="YES"),"FILTERED OUT",'Monitor Data'!G300))</f>
        <v/>
      </c>
      <c r="D300" s="35" t="str">
        <f>IF(OR('Monitor Data'!J300="",ISBLANK('Monitor Data'!J300)),"",IF(AND('Smoke Data'!L302="YES",'Outlier Flags'!D300="YES"),"FILTERED OUT",'Monitor Data'!J300))</f>
        <v/>
      </c>
      <c r="E300" s="35" t="str">
        <f>IF(OR('Monitor Data'!K300="",ISBLANK('Monitor Data'!K300)),"",IF(AND('Smoke Data'!M302="YES",'Outlier Flags'!E300="YES"),"FILTERED OUT",'Monitor Data'!K300))</f>
        <v/>
      </c>
    </row>
    <row r="301" spans="1:5" x14ac:dyDescent="0.25">
      <c r="A301" s="34">
        <v>44496</v>
      </c>
      <c r="B301" s="35" t="str">
        <f>IF(OR('Monitor Data'!D301="",ISBLANK('Monitor Data'!D301)),"",IF(AND('Smoke Data'!J303="YES",'Outlier Flags'!B301="YES"),"FILTERED OUT",'Monitor Data'!B301))</f>
        <v/>
      </c>
      <c r="C301" s="35" t="str">
        <f>IF(OR('Monitor Data'!G301="",ISBLANK('Monitor Data'!G301)),"",IF(AND('Smoke Data'!K303="YES",'Outlier Flags'!C301="YES"),"FILTERED OUT",'Monitor Data'!G301))</f>
        <v/>
      </c>
      <c r="D301" s="35" t="str">
        <f>IF(OR('Monitor Data'!J301="",ISBLANK('Monitor Data'!J301)),"",IF(AND('Smoke Data'!L303="YES",'Outlier Flags'!D301="YES"),"FILTERED OUT",'Monitor Data'!J301))</f>
        <v/>
      </c>
      <c r="E301" s="35" t="str">
        <f>IF(OR('Monitor Data'!K301="",ISBLANK('Monitor Data'!K301)),"",IF(AND('Smoke Data'!M303="YES",'Outlier Flags'!E301="YES"),"FILTERED OUT",'Monitor Data'!K301))</f>
        <v/>
      </c>
    </row>
    <row r="302" spans="1:5" x14ac:dyDescent="0.25">
      <c r="A302" s="34">
        <v>44497</v>
      </c>
      <c r="B302" s="35">
        <f>IF(OR('Monitor Data'!D302="",ISBLANK('Monitor Data'!D302)),"",IF(AND('Smoke Data'!J304="YES",'Outlier Flags'!B302="YES"),"FILTERED OUT",'Monitor Data'!B302))</f>
        <v>5.7</v>
      </c>
      <c r="C302" s="35">
        <f>IF(OR('Monitor Data'!G302="",ISBLANK('Monitor Data'!G302)),"",IF(AND('Smoke Data'!K304="YES",'Outlier Flags'!C302="YES"),"FILTERED OUT",'Monitor Data'!G302))</f>
        <v>5.8</v>
      </c>
      <c r="D302" s="35">
        <f>IF(OR('Monitor Data'!J302="",ISBLANK('Monitor Data'!J302)),"",IF(AND('Smoke Data'!L304="YES",'Outlier Flags'!D302="YES"),"FILTERED OUT",'Monitor Data'!J302))</f>
        <v>6.7</v>
      </c>
      <c r="E302" s="35">
        <f>IF(OR('Monitor Data'!K302="",ISBLANK('Monitor Data'!K302)),"",IF(AND('Smoke Data'!M304="YES",'Outlier Flags'!E302="YES"),"FILTERED OUT",'Monitor Data'!K302))</f>
        <v>3.6</v>
      </c>
    </row>
    <row r="303" spans="1:5" x14ac:dyDescent="0.25">
      <c r="A303" s="34">
        <v>44498</v>
      </c>
      <c r="B303" s="35" t="str">
        <f>IF(OR('Monitor Data'!D303="",ISBLANK('Monitor Data'!D303)),"",IF(AND('Smoke Data'!J305="YES",'Outlier Flags'!B303="YES"),"FILTERED OUT",'Monitor Data'!B303))</f>
        <v/>
      </c>
      <c r="C303" s="35" t="str">
        <f>IF(OR('Monitor Data'!G303="",ISBLANK('Monitor Data'!G303)),"",IF(AND('Smoke Data'!K305="YES",'Outlier Flags'!C303="YES"),"FILTERED OUT",'Monitor Data'!G303))</f>
        <v/>
      </c>
      <c r="D303" s="35" t="str">
        <f>IF(OR('Monitor Data'!J303="",ISBLANK('Monitor Data'!J303)),"",IF(AND('Smoke Data'!L305="YES",'Outlier Flags'!D303="YES"),"FILTERED OUT",'Monitor Data'!J303))</f>
        <v/>
      </c>
      <c r="E303" s="35" t="str">
        <f>IF(OR('Monitor Data'!K303="",ISBLANK('Monitor Data'!K303)),"",IF(AND('Smoke Data'!M305="YES",'Outlier Flags'!E303="YES"),"FILTERED OUT",'Monitor Data'!K303))</f>
        <v/>
      </c>
    </row>
    <row r="304" spans="1:5" x14ac:dyDescent="0.25">
      <c r="A304" s="34">
        <v>44499</v>
      </c>
      <c r="B304" s="35" t="str">
        <f>IF(OR('Monitor Data'!D304="",ISBLANK('Monitor Data'!D304)),"",IF(AND('Smoke Data'!J306="YES",'Outlier Flags'!B304="YES"),"FILTERED OUT",'Monitor Data'!B304))</f>
        <v/>
      </c>
      <c r="C304" s="35" t="str">
        <f>IF(OR('Monitor Data'!G304="",ISBLANK('Monitor Data'!G304)),"",IF(AND('Smoke Data'!K306="YES",'Outlier Flags'!C304="YES"),"FILTERED OUT",'Monitor Data'!G304))</f>
        <v/>
      </c>
      <c r="D304" s="35" t="str">
        <f>IF(OR('Monitor Data'!J304="",ISBLANK('Monitor Data'!J304)),"",IF(AND('Smoke Data'!L306="YES",'Outlier Flags'!D304="YES"),"FILTERED OUT",'Monitor Data'!J304))</f>
        <v/>
      </c>
      <c r="E304" s="35" t="str">
        <f>IF(OR('Monitor Data'!K304="",ISBLANK('Monitor Data'!K304)),"",IF(AND('Smoke Data'!M306="YES",'Outlier Flags'!E304="YES"),"FILTERED OUT",'Monitor Data'!K304))</f>
        <v/>
      </c>
    </row>
    <row r="305" spans="1:5" x14ac:dyDescent="0.25">
      <c r="A305" s="34">
        <v>44500</v>
      </c>
      <c r="B305" s="35">
        <f>IF(OR('Monitor Data'!D305="",ISBLANK('Monitor Data'!D305)),"",IF(AND('Smoke Data'!J307="YES",'Outlier Flags'!B305="YES"),"FILTERED OUT",'Monitor Data'!B305))</f>
        <v>6.9</v>
      </c>
      <c r="C305" s="35">
        <f>IF(OR('Monitor Data'!G305="",ISBLANK('Monitor Data'!G305)),"",IF(AND('Smoke Data'!K307="YES",'Outlier Flags'!C305="YES"),"FILTERED OUT",'Monitor Data'!G305))</f>
        <v>5.95</v>
      </c>
      <c r="D305" s="35">
        <f>IF(OR('Monitor Data'!J305="",ISBLANK('Monitor Data'!J305)),"",IF(AND('Smoke Data'!L307="YES",'Outlier Flags'!D305="YES"),"FILTERED OUT",'Monitor Data'!J305))</f>
        <v>6.6999999999999993</v>
      </c>
      <c r="E305" s="35">
        <f>IF(OR('Monitor Data'!K305="",ISBLANK('Monitor Data'!K305)),"",IF(AND('Smoke Data'!M307="YES",'Outlier Flags'!E305="YES"),"FILTERED OUT",'Monitor Data'!K305))</f>
        <v>4.9000000000000004</v>
      </c>
    </row>
    <row r="306" spans="1:5" x14ac:dyDescent="0.25">
      <c r="A306" s="34">
        <v>44501</v>
      </c>
      <c r="B306" s="35" t="str">
        <f>IF(OR('Monitor Data'!D306="",ISBLANK('Monitor Data'!D306)),"",IF(AND('Smoke Data'!J308="YES",'Outlier Flags'!B306="YES"),"FILTERED OUT",'Monitor Data'!B306))</f>
        <v/>
      </c>
      <c r="C306" s="35" t="str">
        <f>IF(OR('Monitor Data'!G306="",ISBLANK('Monitor Data'!G306)),"",IF(AND('Smoke Data'!K308="YES",'Outlier Flags'!C306="YES"),"FILTERED OUT",'Monitor Data'!G306))</f>
        <v/>
      </c>
      <c r="D306" s="35" t="str">
        <f>IF(OR('Monitor Data'!J306="",ISBLANK('Monitor Data'!J306)),"",IF(AND('Smoke Data'!L308="YES",'Outlier Flags'!D306="YES"),"FILTERED OUT",'Monitor Data'!J306))</f>
        <v/>
      </c>
      <c r="E306" s="35" t="str">
        <f>IF(OR('Monitor Data'!K306="",ISBLANK('Monitor Data'!K306)),"",IF(AND('Smoke Data'!M308="YES",'Outlier Flags'!E306="YES"),"FILTERED OUT",'Monitor Data'!K306))</f>
        <v/>
      </c>
    </row>
    <row r="307" spans="1:5" x14ac:dyDescent="0.25">
      <c r="A307" s="34">
        <v>44502</v>
      </c>
      <c r="B307" s="35" t="str">
        <f>IF(OR('Monitor Data'!D307="",ISBLANK('Monitor Data'!D307)),"",IF(AND('Smoke Data'!J309="YES",'Outlier Flags'!B307="YES"),"FILTERED OUT",'Monitor Data'!B307))</f>
        <v/>
      </c>
      <c r="C307" s="35" t="str">
        <f>IF(OR('Monitor Data'!G307="",ISBLANK('Monitor Data'!G307)),"",IF(AND('Smoke Data'!K309="YES",'Outlier Flags'!C307="YES"),"FILTERED OUT",'Monitor Data'!G307))</f>
        <v/>
      </c>
      <c r="D307" s="35" t="str">
        <f>IF(OR('Monitor Data'!J307="",ISBLANK('Monitor Data'!J307)),"",IF(AND('Smoke Data'!L309="YES",'Outlier Flags'!D307="YES"),"FILTERED OUT",'Monitor Data'!J307))</f>
        <v/>
      </c>
      <c r="E307" s="35" t="str">
        <f>IF(OR('Monitor Data'!K307="",ISBLANK('Monitor Data'!K307)),"",IF(AND('Smoke Data'!M309="YES",'Outlier Flags'!E307="YES"),"FILTERED OUT",'Monitor Data'!K307))</f>
        <v/>
      </c>
    </row>
    <row r="308" spans="1:5" x14ac:dyDescent="0.25">
      <c r="A308" s="34">
        <v>44503</v>
      </c>
      <c r="B308" s="35">
        <f>IF(OR('Monitor Data'!D308="",ISBLANK('Monitor Data'!D308)),"",IF(AND('Smoke Data'!J310="YES",'Outlier Flags'!B308="YES"),"FILTERED OUT",'Monitor Data'!B308))</f>
        <v>27.7</v>
      </c>
      <c r="C308" s="35">
        <f>IF(OR('Monitor Data'!G308="",ISBLANK('Monitor Data'!G308)),"",IF(AND('Smoke Data'!K310="YES",'Outlier Flags'!C308="YES"),"FILTERED OUT",'Monitor Data'!G308))</f>
        <v>26.4</v>
      </c>
      <c r="D308" s="35">
        <f>IF(OR('Monitor Data'!J308="",ISBLANK('Monitor Data'!J308)),"",IF(AND('Smoke Data'!L310="YES",'Outlier Flags'!D308="YES"),"FILTERED OUT",'Monitor Data'!J308))</f>
        <v>17.100000000000001</v>
      </c>
      <c r="E308" s="35">
        <f>IF(OR('Monitor Data'!K308="",ISBLANK('Monitor Data'!K308)),"",IF(AND('Smoke Data'!M310="YES",'Outlier Flags'!E308="YES"),"FILTERED OUT",'Monitor Data'!K308))</f>
        <v>15.7</v>
      </c>
    </row>
    <row r="309" spans="1:5" x14ac:dyDescent="0.25">
      <c r="A309" s="34">
        <v>44504</v>
      </c>
      <c r="B309" s="35" t="str">
        <f>IF(OR('Monitor Data'!D309="",ISBLANK('Monitor Data'!D309)),"",IF(AND('Smoke Data'!J311="YES",'Outlier Flags'!B309="YES"),"FILTERED OUT",'Monitor Data'!B309))</f>
        <v/>
      </c>
      <c r="C309" s="35" t="str">
        <f>IF(OR('Monitor Data'!G309="",ISBLANK('Monitor Data'!G309)),"",IF(AND('Smoke Data'!K311="YES",'Outlier Flags'!C309="YES"),"FILTERED OUT",'Monitor Data'!G309))</f>
        <v/>
      </c>
      <c r="D309" s="35" t="str">
        <f>IF(OR('Monitor Data'!J309="",ISBLANK('Monitor Data'!J309)),"",IF(AND('Smoke Data'!L311="YES",'Outlier Flags'!D309="YES"),"FILTERED OUT",'Monitor Data'!J309))</f>
        <v/>
      </c>
      <c r="E309" s="35" t="str">
        <f>IF(OR('Monitor Data'!K309="",ISBLANK('Monitor Data'!K309)),"",IF(AND('Smoke Data'!M311="YES",'Outlier Flags'!E309="YES"),"FILTERED OUT",'Monitor Data'!K309))</f>
        <v/>
      </c>
    </row>
    <row r="310" spans="1:5" x14ac:dyDescent="0.25">
      <c r="A310" s="34">
        <v>44505</v>
      </c>
      <c r="B310" s="35" t="str">
        <f>IF(OR('Monitor Data'!D310="",ISBLANK('Monitor Data'!D310)),"",IF(AND('Smoke Data'!J312="YES",'Outlier Flags'!B310="YES"),"FILTERED OUT",'Monitor Data'!B310))</f>
        <v/>
      </c>
      <c r="C310" s="35" t="str">
        <f>IF(OR('Monitor Data'!G310="",ISBLANK('Monitor Data'!G310)),"",IF(AND('Smoke Data'!K312="YES",'Outlier Flags'!C310="YES"),"FILTERED OUT",'Monitor Data'!G310))</f>
        <v/>
      </c>
      <c r="D310" s="35" t="str">
        <f>IF(OR('Monitor Data'!J310="",ISBLANK('Monitor Data'!J310)),"",IF(AND('Smoke Data'!L312="YES",'Outlier Flags'!D310="YES"),"FILTERED OUT",'Monitor Data'!J310))</f>
        <v/>
      </c>
      <c r="E310" s="35" t="str">
        <f>IF(OR('Monitor Data'!K310="",ISBLANK('Monitor Data'!K310)),"",IF(AND('Smoke Data'!M312="YES",'Outlier Flags'!E310="YES"),"FILTERED OUT",'Monitor Data'!K310))</f>
        <v/>
      </c>
    </row>
    <row r="311" spans="1:5" x14ac:dyDescent="0.25">
      <c r="A311" s="34">
        <v>44506</v>
      </c>
      <c r="B311" s="35">
        <f>IF(OR('Monitor Data'!D311="",ISBLANK('Monitor Data'!D311)),"",IF(AND('Smoke Data'!J313="YES",'Outlier Flags'!B311="YES"),"FILTERED OUT",'Monitor Data'!B311))</f>
        <v>32.9</v>
      </c>
      <c r="C311" s="35">
        <f>IF(OR('Monitor Data'!G311="",ISBLANK('Monitor Data'!G311)),"",IF(AND('Smoke Data'!K313="YES",'Outlier Flags'!C311="YES"),"FILTERED OUT",'Monitor Data'!G311))</f>
        <v>20.75</v>
      </c>
      <c r="D311" s="35">
        <f>IF(OR('Monitor Data'!J311="",ISBLANK('Monitor Data'!J311)),"",IF(AND('Smoke Data'!L313="YES",'Outlier Flags'!D311="YES"),"FILTERED OUT",'Monitor Data'!J311))</f>
        <v>21.5</v>
      </c>
      <c r="E311" s="35">
        <f>IF(OR('Monitor Data'!K311="",ISBLANK('Monitor Data'!K311)),"",IF(AND('Smoke Data'!M313="YES",'Outlier Flags'!E311="YES"),"FILTERED OUT",'Monitor Data'!K311))</f>
        <v>19.2</v>
      </c>
    </row>
    <row r="312" spans="1:5" x14ac:dyDescent="0.25">
      <c r="A312" s="34">
        <v>44507</v>
      </c>
      <c r="B312" s="35" t="str">
        <f>IF(OR('Monitor Data'!D312="",ISBLANK('Monitor Data'!D312)),"",IF(AND('Smoke Data'!J314="YES",'Outlier Flags'!B312="YES"),"FILTERED OUT",'Monitor Data'!B312))</f>
        <v/>
      </c>
      <c r="C312" s="35" t="str">
        <f>IF(OR('Monitor Data'!G312="",ISBLANK('Monitor Data'!G312)),"",IF(AND('Smoke Data'!K314="YES",'Outlier Flags'!C312="YES"),"FILTERED OUT",'Monitor Data'!G312))</f>
        <v/>
      </c>
      <c r="D312" s="35" t="str">
        <f>IF(OR('Monitor Data'!J312="",ISBLANK('Monitor Data'!J312)),"",IF(AND('Smoke Data'!L314="YES",'Outlier Flags'!D312="YES"),"FILTERED OUT",'Monitor Data'!J312))</f>
        <v/>
      </c>
      <c r="E312" s="35" t="str">
        <f>IF(OR('Monitor Data'!K312="",ISBLANK('Monitor Data'!K312)),"",IF(AND('Smoke Data'!M314="YES",'Outlier Flags'!E312="YES"),"FILTERED OUT",'Monitor Data'!K312))</f>
        <v/>
      </c>
    </row>
    <row r="313" spans="1:5" x14ac:dyDescent="0.25">
      <c r="A313" s="34">
        <v>44508</v>
      </c>
      <c r="B313" s="35" t="str">
        <f>IF(OR('Monitor Data'!D313="",ISBLANK('Monitor Data'!D313)),"",IF(AND('Smoke Data'!J315="YES",'Outlier Flags'!B313="YES"),"FILTERED OUT",'Monitor Data'!B313))</f>
        <v/>
      </c>
      <c r="C313" s="35" t="str">
        <f>IF(OR('Monitor Data'!G313="",ISBLANK('Monitor Data'!G313)),"",IF(AND('Smoke Data'!K315="YES",'Outlier Flags'!C313="YES"),"FILTERED OUT",'Monitor Data'!G313))</f>
        <v/>
      </c>
      <c r="D313" s="35" t="str">
        <f>IF(OR('Monitor Data'!J313="",ISBLANK('Monitor Data'!J313)),"",IF(AND('Smoke Data'!L315="YES",'Outlier Flags'!D313="YES"),"FILTERED OUT",'Monitor Data'!J313))</f>
        <v/>
      </c>
      <c r="E313" s="35" t="str">
        <f>IF(OR('Monitor Data'!K313="",ISBLANK('Monitor Data'!K313)),"",IF(AND('Smoke Data'!M315="YES",'Outlier Flags'!E313="YES"),"FILTERED OUT",'Monitor Data'!K313))</f>
        <v/>
      </c>
    </row>
    <row r="314" spans="1:5" x14ac:dyDescent="0.25">
      <c r="A314" s="34">
        <v>44509</v>
      </c>
      <c r="B314" s="35">
        <f>IF(OR('Monitor Data'!D314="",ISBLANK('Monitor Data'!D314)),"",IF(AND('Smoke Data'!J316="YES",'Outlier Flags'!B314="YES"),"FILTERED OUT",'Monitor Data'!B314))</f>
        <v>30.4</v>
      </c>
      <c r="C314" s="35">
        <f>IF(OR('Monitor Data'!G314="",ISBLANK('Monitor Data'!G314)),"",IF(AND('Smoke Data'!K316="YES",'Outlier Flags'!C314="YES"),"FILTERED OUT",'Monitor Data'!G314))</f>
        <v>38.6</v>
      </c>
      <c r="D314" s="35">
        <f>IF(OR('Monitor Data'!J314="",ISBLANK('Monitor Data'!J314)),"",IF(AND('Smoke Data'!L316="YES",'Outlier Flags'!D314="YES"),"FILTERED OUT",'Monitor Data'!J314))</f>
        <v>26.5</v>
      </c>
      <c r="E314" s="35">
        <f>IF(OR('Monitor Data'!K314="",ISBLANK('Monitor Data'!K314)),"",IF(AND('Smoke Data'!M316="YES",'Outlier Flags'!E314="YES"),"FILTERED OUT",'Monitor Data'!K314))</f>
        <v>45.6</v>
      </c>
    </row>
    <row r="315" spans="1:5" x14ac:dyDescent="0.25">
      <c r="A315" s="34">
        <v>44510</v>
      </c>
      <c r="B315" s="35" t="str">
        <f>IF(OR('Monitor Data'!D315="",ISBLANK('Monitor Data'!D315)),"",IF(AND('Smoke Data'!J317="YES",'Outlier Flags'!B315="YES"),"FILTERED OUT",'Monitor Data'!B315))</f>
        <v/>
      </c>
      <c r="C315" s="35" t="str">
        <f>IF(OR('Monitor Data'!G315="",ISBLANK('Monitor Data'!G315)),"",IF(AND('Smoke Data'!K317="YES",'Outlier Flags'!C315="YES"),"FILTERED OUT",'Monitor Data'!G315))</f>
        <v/>
      </c>
      <c r="D315" s="35" t="str">
        <f>IF(OR('Monitor Data'!J315="",ISBLANK('Monitor Data'!J315)),"",IF(AND('Smoke Data'!L317="YES",'Outlier Flags'!D315="YES"),"FILTERED OUT",'Monitor Data'!J315))</f>
        <v/>
      </c>
      <c r="E315" s="35" t="str">
        <f>IF(OR('Monitor Data'!K315="",ISBLANK('Monitor Data'!K315)),"",IF(AND('Smoke Data'!M317="YES",'Outlier Flags'!E315="YES"),"FILTERED OUT",'Monitor Data'!K315))</f>
        <v/>
      </c>
    </row>
    <row r="316" spans="1:5" x14ac:dyDescent="0.25">
      <c r="A316" s="34">
        <v>44511</v>
      </c>
      <c r="B316" s="35" t="str">
        <f>IF(OR('Monitor Data'!D316="",ISBLANK('Monitor Data'!D316)),"",IF(AND('Smoke Data'!J318="YES",'Outlier Flags'!B316="YES"),"FILTERED OUT",'Monitor Data'!B316))</f>
        <v/>
      </c>
      <c r="C316" s="35" t="str">
        <f>IF(OR('Monitor Data'!G316="",ISBLANK('Monitor Data'!G316)),"",IF(AND('Smoke Data'!K318="YES",'Outlier Flags'!C316="YES"),"FILTERED OUT",'Monitor Data'!G316))</f>
        <v/>
      </c>
      <c r="D316" s="35" t="str">
        <f>IF(OR('Monitor Data'!J316="",ISBLANK('Monitor Data'!J316)),"",IF(AND('Smoke Data'!L318="YES",'Outlier Flags'!D316="YES"),"FILTERED OUT",'Monitor Data'!J316))</f>
        <v/>
      </c>
      <c r="E316" s="35" t="str">
        <f>IF(OR('Monitor Data'!K316="",ISBLANK('Monitor Data'!K316)),"",IF(AND('Smoke Data'!M318="YES",'Outlier Flags'!E316="YES"),"FILTERED OUT",'Monitor Data'!K316))</f>
        <v/>
      </c>
    </row>
    <row r="317" spans="1:5" x14ac:dyDescent="0.25">
      <c r="A317" s="34">
        <v>44512</v>
      </c>
      <c r="B317" s="35">
        <f>IF(OR('Monitor Data'!D317="",ISBLANK('Monitor Data'!D317)),"",IF(AND('Smoke Data'!J319="YES",'Outlier Flags'!B317="YES"),"FILTERED OUT",'Monitor Data'!B317))</f>
        <v>2.1</v>
      </c>
      <c r="C317" s="35">
        <f>IF(OR('Monitor Data'!G317="",ISBLANK('Monitor Data'!G317)),"",IF(AND('Smoke Data'!K319="YES",'Outlier Flags'!C317="YES"),"FILTERED OUT",'Monitor Data'!G317))</f>
        <v>4.05</v>
      </c>
      <c r="D317" s="35">
        <f>IF(OR('Monitor Data'!J317="",ISBLANK('Monitor Data'!J317)),"",IF(AND('Smoke Data'!L319="YES",'Outlier Flags'!D317="YES"),"FILTERED OUT",'Monitor Data'!J317))</f>
        <v>2.85</v>
      </c>
      <c r="E317" s="35">
        <f>IF(OR('Monitor Data'!K317="",ISBLANK('Monitor Data'!K317)),"",IF(AND('Smoke Data'!M319="YES",'Outlier Flags'!E317="YES"),"FILTERED OUT",'Monitor Data'!K317))</f>
        <v>4.4000000000000004</v>
      </c>
    </row>
    <row r="318" spans="1:5" x14ac:dyDescent="0.25">
      <c r="A318" s="34">
        <v>44513</v>
      </c>
      <c r="B318" s="35" t="str">
        <f>IF(OR('Monitor Data'!D318="",ISBLANK('Monitor Data'!D318)),"",IF(AND('Smoke Data'!J320="YES",'Outlier Flags'!B318="YES"),"FILTERED OUT",'Monitor Data'!B318))</f>
        <v/>
      </c>
      <c r="C318" s="35" t="str">
        <f>IF(OR('Monitor Data'!G318="",ISBLANK('Monitor Data'!G318)),"",IF(AND('Smoke Data'!K320="YES",'Outlier Flags'!C318="YES"),"FILTERED OUT",'Monitor Data'!G318))</f>
        <v/>
      </c>
      <c r="D318" s="35" t="str">
        <f>IF(OR('Monitor Data'!J318="",ISBLANK('Monitor Data'!J318)),"",IF(AND('Smoke Data'!L320="YES",'Outlier Flags'!D318="YES"),"FILTERED OUT",'Monitor Data'!J318))</f>
        <v/>
      </c>
      <c r="E318" s="35" t="str">
        <f>IF(OR('Monitor Data'!K318="",ISBLANK('Monitor Data'!K318)),"",IF(AND('Smoke Data'!M320="YES",'Outlier Flags'!E318="YES"),"FILTERED OUT",'Monitor Data'!K318))</f>
        <v/>
      </c>
    </row>
    <row r="319" spans="1:5" x14ac:dyDescent="0.25">
      <c r="A319" s="34">
        <v>44514</v>
      </c>
      <c r="B319" s="35" t="str">
        <f>IF(OR('Monitor Data'!D319="",ISBLANK('Monitor Data'!D319)),"",IF(AND('Smoke Data'!J321="YES",'Outlier Flags'!B319="YES"),"FILTERED OUT",'Monitor Data'!B319))</f>
        <v/>
      </c>
      <c r="C319" s="35" t="str">
        <f>IF(OR('Monitor Data'!G319="",ISBLANK('Monitor Data'!G319)),"",IF(AND('Smoke Data'!K321="YES",'Outlier Flags'!C319="YES"),"FILTERED OUT",'Monitor Data'!G319))</f>
        <v/>
      </c>
      <c r="D319" s="35" t="str">
        <f>IF(OR('Monitor Data'!J319="",ISBLANK('Monitor Data'!J319)),"",IF(AND('Smoke Data'!L321="YES",'Outlier Flags'!D319="YES"),"FILTERED OUT",'Monitor Data'!J319))</f>
        <v/>
      </c>
      <c r="E319" s="35" t="str">
        <f>IF(OR('Monitor Data'!K319="",ISBLANK('Monitor Data'!K319)),"",IF(AND('Smoke Data'!M321="YES",'Outlier Flags'!E319="YES"),"FILTERED OUT",'Monitor Data'!K319))</f>
        <v/>
      </c>
    </row>
    <row r="320" spans="1:5" x14ac:dyDescent="0.25">
      <c r="A320" s="34">
        <v>44515</v>
      </c>
      <c r="B320" s="35">
        <f>IF(OR('Monitor Data'!D320="",ISBLANK('Monitor Data'!D320)),"",IF(AND('Smoke Data'!J322="YES",'Outlier Flags'!B320="YES"),"FILTERED OUT",'Monitor Data'!B320))</f>
        <v>7.7</v>
      </c>
      <c r="C320" s="35">
        <f>IF(OR('Monitor Data'!G320="",ISBLANK('Monitor Data'!G320)),"",IF(AND('Smoke Data'!K322="YES",'Outlier Flags'!C320="YES"),"FILTERED OUT",'Monitor Data'!G320))</f>
        <v>11.3</v>
      </c>
      <c r="D320" s="35">
        <f>IF(OR('Monitor Data'!J320="",ISBLANK('Monitor Data'!J320)),"",IF(AND('Smoke Data'!L322="YES",'Outlier Flags'!D320="YES"),"FILTERED OUT",'Monitor Data'!J320))</f>
        <v>7.1</v>
      </c>
      <c r="E320" s="35">
        <f>IF(OR('Monitor Data'!K320="",ISBLANK('Monitor Data'!K320)),"",IF(AND('Smoke Data'!M322="YES",'Outlier Flags'!E320="YES"),"FILTERED OUT",'Monitor Data'!K320))</f>
        <v>8.6999999999999993</v>
      </c>
    </row>
    <row r="321" spans="1:5" x14ac:dyDescent="0.25">
      <c r="A321" s="34">
        <v>44516</v>
      </c>
      <c r="B321" s="35" t="str">
        <f>IF(OR('Monitor Data'!D321="",ISBLANK('Monitor Data'!D321)),"",IF(AND('Smoke Data'!J323="YES",'Outlier Flags'!B321="YES"),"FILTERED OUT",'Monitor Data'!B321))</f>
        <v/>
      </c>
      <c r="C321" s="35" t="str">
        <f>IF(OR('Monitor Data'!G321="",ISBLANK('Monitor Data'!G321)),"",IF(AND('Smoke Data'!K323="YES",'Outlier Flags'!C321="YES"),"FILTERED OUT",'Monitor Data'!G321))</f>
        <v/>
      </c>
      <c r="D321" s="35" t="str">
        <f>IF(OR('Monitor Data'!J321="",ISBLANK('Monitor Data'!J321)),"",IF(AND('Smoke Data'!L323="YES",'Outlier Flags'!D321="YES"),"FILTERED OUT",'Monitor Data'!J321))</f>
        <v/>
      </c>
      <c r="E321" s="35" t="str">
        <f>IF(OR('Monitor Data'!K321="",ISBLANK('Monitor Data'!K321)),"",IF(AND('Smoke Data'!M323="YES",'Outlier Flags'!E321="YES"),"FILTERED OUT",'Monitor Data'!K321))</f>
        <v/>
      </c>
    </row>
    <row r="322" spans="1:5" x14ac:dyDescent="0.25">
      <c r="A322" s="34">
        <v>44517</v>
      </c>
      <c r="B322" s="35" t="str">
        <f>IF(OR('Monitor Data'!D322="",ISBLANK('Monitor Data'!D322)),"",IF(AND('Smoke Data'!J324="YES",'Outlier Flags'!B322="YES"),"FILTERED OUT",'Monitor Data'!B322))</f>
        <v/>
      </c>
      <c r="C322" s="35" t="str">
        <f>IF(OR('Monitor Data'!G322="",ISBLANK('Monitor Data'!G322)),"",IF(AND('Smoke Data'!K324="YES",'Outlier Flags'!C322="YES"),"FILTERED OUT",'Monitor Data'!G322))</f>
        <v/>
      </c>
      <c r="D322" s="35" t="str">
        <f>IF(OR('Monitor Data'!J322="",ISBLANK('Monitor Data'!J322)),"",IF(AND('Smoke Data'!L324="YES",'Outlier Flags'!D322="YES"),"FILTERED OUT",'Monitor Data'!J322))</f>
        <v/>
      </c>
      <c r="E322" s="35" t="str">
        <f>IF(OR('Monitor Data'!K322="",ISBLANK('Monitor Data'!K322)),"",IF(AND('Smoke Data'!M324="YES",'Outlier Flags'!E322="YES"),"FILTERED OUT",'Monitor Data'!K322))</f>
        <v/>
      </c>
    </row>
    <row r="323" spans="1:5" x14ac:dyDescent="0.25">
      <c r="A323" s="34">
        <v>44518</v>
      </c>
      <c r="B323" s="35">
        <f>IF(OR('Monitor Data'!D323="",ISBLANK('Monitor Data'!D323)),"",IF(AND('Smoke Data'!J325="YES",'Outlier Flags'!B323="YES"),"FILTERED OUT",'Monitor Data'!B323))</f>
        <v>15.3</v>
      </c>
      <c r="C323" s="35">
        <f>IF(OR('Monitor Data'!G323="",ISBLANK('Monitor Data'!G323)),"",IF(AND('Smoke Data'!K325="YES",'Outlier Flags'!C323="YES"),"FILTERED OUT",'Monitor Data'!G323))</f>
        <v>27.15</v>
      </c>
      <c r="D323" s="35">
        <f>IF(OR('Monitor Data'!J323="",ISBLANK('Monitor Data'!J323)),"",IF(AND('Smoke Data'!L325="YES",'Outlier Flags'!D323="YES"),"FILTERED OUT",'Monitor Data'!J323))</f>
        <v>10.7</v>
      </c>
      <c r="E323" s="35">
        <f>IF(OR('Monitor Data'!K323="",ISBLANK('Monitor Data'!K323)),"",IF(AND('Smoke Data'!M325="YES",'Outlier Flags'!E323="YES"),"FILTERED OUT",'Monitor Data'!K323))</f>
        <v>18.399999999999999</v>
      </c>
    </row>
    <row r="324" spans="1:5" x14ac:dyDescent="0.25">
      <c r="A324" s="34">
        <v>44519</v>
      </c>
      <c r="B324" s="35" t="str">
        <f>IF(OR('Monitor Data'!D324="",ISBLANK('Monitor Data'!D324)),"",IF(AND('Smoke Data'!J326="YES",'Outlier Flags'!B324="YES"),"FILTERED OUT",'Monitor Data'!B324))</f>
        <v/>
      </c>
      <c r="C324" s="35" t="str">
        <f>IF(OR('Monitor Data'!G324="",ISBLANK('Monitor Data'!G324)),"",IF(AND('Smoke Data'!K326="YES",'Outlier Flags'!C324="YES"),"FILTERED OUT",'Monitor Data'!G324))</f>
        <v/>
      </c>
      <c r="D324" s="35" t="str">
        <f>IF(OR('Monitor Data'!J324="",ISBLANK('Monitor Data'!J324)),"",IF(AND('Smoke Data'!L326="YES",'Outlier Flags'!D324="YES"),"FILTERED OUT",'Monitor Data'!J324))</f>
        <v/>
      </c>
      <c r="E324" s="35" t="str">
        <f>IF(OR('Monitor Data'!K324="",ISBLANK('Monitor Data'!K324)),"",IF(AND('Smoke Data'!M326="YES",'Outlier Flags'!E324="YES"),"FILTERED OUT",'Monitor Data'!K324))</f>
        <v/>
      </c>
    </row>
    <row r="325" spans="1:5" x14ac:dyDescent="0.25">
      <c r="A325" s="34">
        <v>44520</v>
      </c>
      <c r="B325" s="35" t="str">
        <f>IF(OR('Monitor Data'!D325="",ISBLANK('Monitor Data'!D325)),"",IF(AND('Smoke Data'!J327="YES",'Outlier Flags'!B325="YES"),"FILTERED OUT",'Monitor Data'!B325))</f>
        <v/>
      </c>
      <c r="C325" s="35" t="str">
        <f>IF(OR('Monitor Data'!G325="",ISBLANK('Monitor Data'!G325)),"",IF(AND('Smoke Data'!K327="YES",'Outlier Flags'!C325="YES"),"FILTERED OUT",'Monitor Data'!G325))</f>
        <v/>
      </c>
      <c r="D325" s="35" t="str">
        <f>IF(OR('Monitor Data'!J325="",ISBLANK('Monitor Data'!J325)),"",IF(AND('Smoke Data'!L327="YES",'Outlier Flags'!D325="YES"),"FILTERED OUT",'Monitor Data'!J325))</f>
        <v/>
      </c>
      <c r="E325" s="35" t="str">
        <f>IF(OR('Monitor Data'!K325="",ISBLANK('Monitor Data'!K325)),"",IF(AND('Smoke Data'!M327="YES",'Outlier Flags'!E325="YES"),"FILTERED OUT",'Monitor Data'!K325))</f>
        <v/>
      </c>
    </row>
    <row r="326" spans="1:5" x14ac:dyDescent="0.25">
      <c r="A326" s="34">
        <v>44521</v>
      </c>
      <c r="B326" s="35">
        <f>IF(OR('Monitor Data'!D326="",ISBLANK('Monitor Data'!D326)),"",IF(AND('Smoke Data'!J328="YES",'Outlier Flags'!B326="YES"),"FILTERED OUT",'Monitor Data'!B326))</f>
        <v>27.6</v>
      </c>
      <c r="C326" s="35">
        <f>IF(OR('Monitor Data'!G326="",ISBLANK('Monitor Data'!G326)),"",IF(AND('Smoke Data'!K328="YES",'Outlier Flags'!C326="YES"),"FILTERED OUT",'Monitor Data'!G326))</f>
        <v>19.8</v>
      </c>
      <c r="D326" s="35">
        <f>IF(OR('Monitor Data'!J326="",ISBLANK('Monitor Data'!J326)),"",IF(AND('Smoke Data'!L328="YES",'Outlier Flags'!D326="YES"),"FILTERED OUT",'Monitor Data'!J326))</f>
        <v>32.4</v>
      </c>
      <c r="E326" s="35">
        <f>IF(OR('Monitor Data'!K326="",ISBLANK('Monitor Data'!K326)),"",IF(AND('Smoke Data'!M328="YES",'Outlier Flags'!E326="YES"),"FILTERED OUT",'Monitor Data'!K326))</f>
        <v>26.7</v>
      </c>
    </row>
    <row r="327" spans="1:5" x14ac:dyDescent="0.25">
      <c r="A327" s="34">
        <v>44522</v>
      </c>
      <c r="B327" s="35" t="str">
        <f>IF(OR('Monitor Data'!D327="",ISBLANK('Monitor Data'!D327)),"",IF(AND('Smoke Data'!J329="YES",'Outlier Flags'!B327="YES"),"FILTERED OUT",'Monitor Data'!B327))</f>
        <v/>
      </c>
      <c r="C327" s="35" t="str">
        <f>IF(OR('Monitor Data'!G327="",ISBLANK('Monitor Data'!G327)),"",IF(AND('Smoke Data'!K329="YES",'Outlier Flags'!C327="YES"),"FILTERED OUT",'Monitor Data'!G327))</f>
        <v/>
      </c>
      <c r="D327" s="35" t="str">
        <f>IF(OR('Monitor Data'!J327="",ISBLANK('Monitor Data'!J327)),"",IF(AND('Smoke Data'!L329="YES",'Outlier Flags'!D327="YES"),"FILTERED OUT",'Monitor Data'!J327))</f>
        <v/>
      </c>
      <c r="E327" s="35" t="str">
        <f>IF(OR('Monitor Data'!K327="",ISBLANK('Monitor Data'!K327)),"",IF(AND('Smoke Data'!M329="YES",'Outlier Flags'!E327="YES"),"FILTERED OUT",'Monitor Data'!K327))</f>
        <v/>
      </c>
    </row>
    <row r="328" spans="1:5" x14ac:dyDescent="0.25">
      <c r="A328" s="34">
        <v>44523</v>
      </c>
      <c r="B328" s="35" t="str">
        <f>IF(OR('Monitor Data'!D328="",ISBLANK('Monitor Data'!D328)),"",IF(AND('Smoke Data'!J330="YES",'Outlier Flags'!B328="YES"),"FILTERED OUT",'Monitor Data'!B328))</f>
        <v/>
      </c>
      <c r="C328" s="35" t="str">
        <f>IF(OR('Monitor Data'!G328="",ISBLANK('Monitor Data'!G328)),"",IF(AND('Smoke Data'!K330="YES",'Outlier Flags'!C328="YES"),"FILTERED OUT",'Monitor Data'!G328))</f>
        <v/>
      </c>
      <c r="D328" s="35" t="str">
        <f>IF(OR('Monitor Data'!J328="",ISBLANK('Monitor Data'!J328)),"",IF(AND('Smoke Data'!L330="YES",'Outlier Flags'!D328="YES"),"FILTERED OUT",'Monitor Data'!J328))</f>
        <v/>
      </c>
      <c r="E328" s="35" t="str">
        <f>IF(OR('Monitor Data'!K328="",ISBLANK('Monitor Data'!K328)),"",IF(AND('Smoke Data'!M330="YES",'Outlier Flags'!E328="YES"),"FILTERED OUT",'Monitor Data'!K328))</f>
        <v/>
      </c>
    </row>
    <row r="329" spans="1:5" x14ac:dyDescent="0.25">
      <c r="A329" s="34">
        <v>44524</v>
      </c>
      <c r="B329" s="35">
        <f>IF(OR('Monitor Data'!D329="",ISBLANK('Monitor Data'!D329)),"",IF(AND('Smoke Data'!J331="YES",'Outlier Flags'!B329="YES"),"FILTERED OUT",'Monitor Data'!B329))</f>
        <v>37.4</v>
      </c>
      <c r="C329" s="35">
        <f>IF(OR('Monitor Data'!G329="",ISBLANK('Monitor Data'!G329)),"",IF(AND('Smoke Data'!K331="YES",'Outlier Flags'!C329="YES"),"FILTERED OUT",'Monitor Data'!G329))</f>
        <v>30.55</v>
      </c>
      <c r="D329" s="35">
        <f>IF(OR('Monitor Data'!J329="",ISBLANK('Monitor Data'!J329)),"",IF(AND('Smoke Data'!L331="YES",'Outlier Flags'!D329="YES"),"FILTERED OUT",'Monitor Data'!J329))</f>
        <v>23.9</v>
      </c>
      <c r="E329" s="35">
        <f>IF(OR('Monitor Data'!K329="",ISBLANK('Monitor Data'!K329)),"",IF(AND('Smoke Data'!M331="YES",'Outlier Flags'!E329="YES"),"FILTERED OUT",'Monitor Data'!K329))</f>
        <v>27.8</v>
      </c>
    </row>
    <row r="330" spans="1:5" x14ac:dyDescent="0.25">
      <c r="A330" s="34">
        <v>44525</v>
      </c>
      <c r="B330" s="35" t="str">
        <f>IF(OR('Monitor Data'!D330="",ISBLANK('Monitor Data'!D330)),"",IF(AND('Smoke Data'!J332="YES",'Outlier Flags'!B330="YES"),"FILTERED OUT",'Monitor Data'!B330))</f>
        <v/>
      </c>
      <c r="C330" s="35" t="str">
        <f>IF(OR('Monitor Data'!G330="",ISBLANK('Monitor Data'!G330)),"",IF(AND('Smoke Data'!K332="YES",'Outlier Flags'!C330="YES"),"FILTERED OUT",'Monitor Data'!G330))</f>
        <v/>
      </c>
      <c r="D330" s="35" t="str">
        <f>IF(OR('Monitor Data'!J330="",ISBLANK('Monitor Data'!J330)),"",IF(AND('Smoke Data'!L332="YES",'Outlier Flags'!D330="YES"),"FILTERED OUT",'Monitor Data'!J330))</f>
        <v/>
      </c>
      <c r="E330" s="35" t="str">
        <f>IF(OR('Monitor Data'!K330="",ISBLANK('Monitor Data'!K330)),"",IF(AND('Smoke Data'!M332="YES",'Outlier Flags'!E330="YES"),"FILTERED OUT",'Monitor Data'!K330))</f>
        <v/>
      </c>
    </row>
    <row r="331" spans="1:5" x14ac:dyDescent="0.25">
      <c r="A331" s="34">
        <v>44526</v>
      </c>
      <c r="B331" s="35" t="str">
        <f>IF(OR('Monitor Data'!D331="",ISBLANK('Monitor Data'!D331)),"",IF(AND('Smoke Data'!J333="YES",'Outlier Flags'!B331="YES"),"FILTERED OUT",'Monitor Data'!B331))</f>
        <v/>
      </c>
      <c r="C331" s="35" t="str">
        <f>IF(OR('Monitor Data'!G331="",ISBLANK('Monitor Data'!G331)),"",IF(AND('Smoke Data'!K333="YES",'Outlier Flags'!C331="YES"),"FILTERED OUT",'Monitor Data'!G331))</f>
        <v/>
      </c>
      <c r="D331" s="35" t="str">
        <f>IF(OR('Monitor Data'!J331="",ISBLANK('Monitor Data'!J331)),"",IF(AND('Smoke Data'!L333="YES",'Outlier Flags'!D331="YES"),"FILTERED OUT",'Monitor Data'!J331))</f>
        <v/>
      </c>
      <c r="E331" s="35" t="str">
        <f>IF(OR('Monitor Data'!K331="",ISBLANK('Monitor Data'!K331)),"",IF(AND('Smoke Data'!M333="YES",'Outlier Flags'!E331="YES"),"FILTERED OUT",'Monitor Data'!K331))</f>
        <v/>
      </c>
    </row>
    <row r="332" spans="1:5" x14ac:dyDescent="0.25">
      <c r="A332" s="34">
        <v>44527</v>
      </c>
      <c r="B332" s="35">
        <f>IF(OR('Monitor Data'!D332="",ISBLANK('Monitor Data'!D332)),"",IF(AND('Smoke Data'!J334="YES",'Outlier Flags'!B332="YES"),"FILTERED OUT",'Monitor Data'!B332))</f>
        <v>21.2</v>
      </c>
      <c r="C332" s="35">
        <f>IF(OR('Monitor Data'!G332="",ISBLANK('Monitor Data'!G332)),"",IF(AND('Smoke Data'!K334="YES",'Outlier Flags'!C332="YES"),"FILTERED OUT",'Monitor Data'!G332))</f>
        <v>21.8</v>
      </c>
      <c r="D332" s="35">
        <f>IF(OR('Monitor Data'!J332="",ISBLANK('Monitor Data'!J332)),"",IF(AND('Smoke Data'!L334="YES",'Outlier Flags'!D332="YES"),"FILTERED OUT",'Monitor Data'!J332))</f>
        <v>15.6</v>
      </c>
      <c r="E332" s="35">
        <f>IF(OR('Monitor Data'!K332="",ISBLANK('Monitor Data'!K332)),"",IF(AND('Smoke Data'!M334="YES",'Outlier Flags'!E332="YES"),"FILTERED OUT",'Monitor Data'!K332))</f>
        <v>17.8</v>
      </c>
    </row>
    <row r="333" spans="1:5" x14ac:dyDescent="0.25">
      <c r="A333" s="34">
        <v>44528</v>
      </c>
      <c r="B333" s="35" t="str">
        <f>IF(OR('Monitor Data'!D333="",ISBLANK('Monitor Data'!D333)),"",IF(AND('Smoke Data'!J335="YES",'Outlier Flags'!B333="YES"),"FILTERED OUT",'Monitor Data'!B333))</f>
        <v/>
      </c>
      <c r="C333" s="35" t="str">
        <f>IF(OR('Monitor Data'!G333="",ISBLANK('Monitor Data'!G333)),"",IF(AND('Smoke Data'!K335="YES",'Outlier Flags'!C333="YES"),"FILTERED OUT",'Monitor Data'!G333))</f>
        <v/>
      </c>
      <c r="D333" s="35" t="str">
        <f>IF(OR('Monitor Data'!J333="",ISBLANK('Monitor Data'!J333)),"",IF(AND('Smoke Data'!L335="YES",'Outlier Flags'!D333="YES"),"FILTERED OUT",'Monitor Data'!J333))</f>
        <v/>
      </c>
      <c r="E333" s="35" t="str">
        <f>IF(OR('Monitor Data'!K333="",ISBLANK('Monitor Data'!K333)),"",IF(AND('Smoke Data'!M335="YES",'Outlier Flags'!E333="YES"),"FILTERED OUT",'Monitor Data'!K333))</f>
        <v/>
      </c>
    </row>
    <row r="334" spans="1:5" x14ac:dyDescent="0.25">
      <c r="A334" s="34">
        <v>44529</v>
      </c>
      <c r="B334" s="35" t="str">
        <f>IF(OR('Monitor Data'!D334="",ISBLANK('Monitor Data'!D334)),"",IF(AND('Smoke Data'!J336="YES",'Outlier Flags'!B334="YES"),"FILTERED OUT",'Monitor Data'!B334))</f>
        <v/>
      </c>
      <c r="C334" s="35" t="str">
        <f>IF(OR('Monitor Data'!G334="",ISBLANK('Monitor Data'!G334)),"",IF(AND('Smoke Data'!K336="YES",'Outlier Flags'!C334="YES"),"FILTERED OUT",'Monitor Data'!G334))</f>
        <v/>
      </c>
      <c r="D334" s="35" t="str">
        <f>IF(OR('Monitor Data'!J334="",ISBLANK('Monitor Data'!J334)),"",IF(AND('Smoke Data'!L336="YES",'Outlier Flags'!D334="YES"),"FILTERED OUT",'Monitor Data'!J334))</f>
        <v/>
      </c>
      <c r="E334" s="35" t="str">
        <f>IF(OR('Monitor Data'!K334="",ISBLANK('Monitor Data'!K334)),"",IF(AND('Smoke Data'!M336="YES",'Outlier Flags'!E334="YES"),"FILTERED OUT",'Monitor Data'!K334))</f>
        <v/>
      </c>
    </row>
    <row r="335" spans="1:5" x14ac:dyDescent="0.25">
      <c r="A335" s="34">
        <v>44530</v>
      </c>
      <c r="B335" s="35">
        <f>IF(OR('Monitor Data'!D335="",ISBLANK('Monitor Data'!D335)),"",IF(AND('Smoke Data'!J337="YES",'Outlier Flags'!B335="YES"),"FILTERED OUT",'Monitor Data'!B335))</f>
        <v>32.1</v>
      </c>
      <c r="C335" s="35">
        <f>IF(OR('Monitor Data'!G335="",ISBLANK('Monitor Data'!G335)),"",IF(AND('Smoke Data'!K337="YES",'Outlier Flags'!C335="YES"),"FILTERED OUT",'Monitor Data'!G335))</f>
        <v>27.5</v>
      </c>
      <c r="D335" s="35">
        <f>IF(OR('Monitor Data'!J335="",ISBLANK('Monitor Data'!J335)),"",IF(AND('Smoke Data'!L337="YES",'Outlier Flags'!D335="YES"),"FILTERED OUT",'Monitor Data'!J335))</f>
        <v>28.1</v>
      </c>
      <c r="E335" s="35">
        <f>IF(OR('Monitor Data'!K335="",ISBLANK('Monitor Data'!K335)),"",IF(AND('Smoke Data'!M337="YES",'Outlier Flags'!E335="YES"),"FILTERED OUT",'Monitor Data'!K335))</f>
        <v>28.3</v>
      </c>
    </row>
    <row r="336" spans="1:5" x14ac:dyDescent="0.25">
      <c r="A336" s="34">
        <v>44531</v>
      </c>
      <c r="B336" s="35" t="str">
        <f>IF(OR('Monitor Data'!D336="",ISBLANK('Monitor Data'!D336)),"",IF(AND('Smoke Data'!J338="YES",'Outlier Flags'!B336="YES"),"FILTERED OUT",'Monitor Data'!B336))</f>
        <v/>
      </c>
      <c r="C336" s="35" t="str">
        <f>IF(OR('Monitor Data'!G336="",ISBLANK('Monitor Data'!G336)),"",IF(AND('Smoke Data'!K338="YES",'Outlier Flags'!C336="YES"),"FILTERED OUT",'Monitor Data'!G336))</f>
        <v/>
      </c>
      <c r="D336" s="35" t="str">
        <f>IF(OR('Monitor Data'!J336="",ISBLANK('Monitor Data'!J336)),"",IF(AND('Smoke Data'!L338="YES",'Outlier Flags'!D336="YES"),"FILTERED OUT",'Monitor Data'!J336))</f>
        <v/>
      </c>
      <c r="E336" s="35" t="str">
        <f>IF(OR('Monitor Data'!K336="",ISBLANK('Monitor Data'!K336)),"",IF(AND('Smoke Data'!M338="YES",'Outlier Flags'!E336="YES"),"FILTERED OUT",'Monitor Data'!K336))</f>
        <v/>
      </c>
    </row>
    <row r="337" spans="1:5" x14ac:dyDescent="0.25">
      <c r="A337" s="34">
        <v>44532</v>
      </c>
      <c r="B337" s="35" t="str">
        <f>IF(OR('Monitor Data'!D337="",ISBLANK('Monitor Data'!D337)),"",IF(AND('Smoke Data'!J339="YES",'Outlier Flags'!B337="YES"),"FILTERED OUT",'Monitor Data'!B337))</f>
        <v/>
      </c>
      <c r="C337" s="35" t="str">
        <f>IF(OR('Monitor Data'!G337="",ISBLANK('Monitor Data'!G337)),"",IF(AND('Smoke Data'!K339="YES",'Outlier Flags'!C337="YES"),"FILTERED OUT",'Monitor Data'!G337))</f>
        <v/>
      </c>
      <c r="D337" s="35" t="str">
        <f>IF(OR('Monitor Data'!J337="",ISBLANK('Monitor Data'!J337)),"",IF(AND('Smoke Data'!L339="YES",'Outlier Flags'!D337="YES"),"FILTERED OUT",'Monitor Data'!J337))</f>
        <v/>
      </c>
      <c r="E337" s="35" t="str">
        <f>IF(OR('Monitor Data'!K337="",ISBLANK('Monitor Data'!K337)),"",IF(AND('Smoke Data'!M339="YES",'Outlier Flags'!E337="YES"),"FILTERED OUT",'Monitor Data'!K337))</f>
        <v/>
      </c>
    </row>
    <row r="338" spans="1:5" x14ac:dyDescent="0.25">
      <c r="A338" s="34">
        <v>44533</v>
      </c>
      <c r="B338" s="35">
        <f>IF(OR('Monitor Data'!D338="",ISBLANK('Monitor Data'!D338)),"",IF(AND('Smoke Data'!J340="YES",'Outlier Flags'!B338="YES"),"FILTERED OUT",'Monitor Data'!B338))</f>
        <v>17.7</v>
      </c>
      <c r="C338" s="35">
        <f>IF(OR('Monitor Data'!G338="",ISBLANK('Monitor Data'!G338)),"",IF(AND('Smoke Data'!K340="YES",'Outlier Flags'!C338="YES"),"FILTERED OUT",'Monitor Data'!G338))</f>
        <v>26.4</v>
      </c>
      <c r="D338" s="35">
        <f>IF(OR('Monitor Data'!J338="",ISBLANK('Monitor Data'!J338)),"",IF(AND('Smoke Data'!L340="YES",'Outlier Flags'!D338="YES"),"FILTERED OUT",'Monitor Data'!J338))</f>
        <v>16.600000000000001</v>
      </c>
      <c r="E338" s="35">
        <f>IF(OR('Monitor Data'!K338="",ISBLANK('Monitor Data'!K338)),"",IF(AND('Smoke Data'!M340="YES",'Outlier Flags'!E338="YES"),"FILTERED OUT",'Monitor Data'!K338))</f>
        <v>30.1</v>
      </c>
    </row>
    <row r="339" spans="1:5" x14ac:dyDescent="0.25">
      <c r="A339" s="34">
        <v>44534</v>
      </c>
      <c r="B339" s="35" t="str">
        <f>IF(OR('Monitor Data'!D339="",ISBLANK('Monitor Data'!D339)),"",IF(AND('Smoke Data'!J341="YES",'Outlier Flags'!B339="YES"),"FILTERED OUT",'Monitor Data'!B339))</f>
        <v/>
      </c>
      <c r="C339" s="35" t="str">
        <f>IF(OR('Monitor Data'!G339="",ISBLANK('Monitor Data'!G339)),"",IF(AND('Smoke Data'!K341="YES",'Outlier Flags'!C339="YES"),"FILTERED OUT",'Monitor Data'!G339))</f>
        <v/>
      </c>
      <c r="D339" s="35" t="str">
        <f>IF(OR('Monitor Data'!J339="",ISBLANK('Monitor Data'!J339)),"",IF(AND('Smoke Data'!L341="YES",'Outlier Flags'!D339="YES"),"FILTERED OUT",'Monitor Data'!J339))</f>
        <v/>
      </c>
      <c r="E339" s="35" t="str">
        <f>IF(OR('Monitor Data'!K339="",ISBLANK('Monitor Data'!K339)),"",IF(AND('Smoke Data'!M341="YES",'Outlier Flags'!E339="YES"),"FILTERED OUT",'Monitor Data'!K339))</f>
        <v/>
      </c>
    </row>
    <row r="340" spans="1:5" x14ac:dyDescent="0.25">
      <c r="A340" s="34">
        <v>44535</v>
      </c>
      <c r="B340" s="35" t="str">
        <f>IF(OR('Monitor Data'!D340="",ISBLANK('Monitor Data'!D340)),"",IF(AND('Smoke Data'!J342="YES",'Outlier Flags'!B340="YES"),"FILTERED OUT",'Monitor Data'!B340))</f>
        <v/>
      </c>
      <c r="C340" s="35" t="str">
        <f>IF(OR('Monitor Data'!G340="",ISBLANK('Monitor Data'!G340)),"",IF(AND('Smoke Data'!K342="YES",'Outlier Flags'!C340="YES"),"FILTERED OUT",'Monitor Data'!G340))</f>
        <v/>
      </c>
      <c r="D340" s="35" t="str">
        <f>IF(OR('Monitor Data'!J340="",ISBLANK('Monitor Data'!J340)),"",IF(AND('Smoke Data'!L342="YES",'Outlier Flags'!D340="YES"),"FILTERED OUT",'Monitor Data'!J340))</f>
        <v/>
      </c>
      <c r="E340" s="35" t="str">
        <f>IF(OR('Monitor Data'!K340="",ISBLANK('Monitor Data'!K340)),"",IF(AND('Smoke Data'!M342="YES",'Outlier Flags'!E340="YES"),"FILTERED OUT",'Monitor Data'!K340))</f>
        <v/>
      </c>
    </row>
    <row r="341" spans="1:5" x14ac:dyDescent="0.25">
      <c r="A341" s="34">
        <v>44536</v>
      </c>
      <c r="B341" s="35">
        <f>IF(OR('Monitor Data'!D341="",ISBLANK('Monitor Data'!D341)),"",IF(AND('Smoke Data'!J343="YES",'Outlier Flags'!B341="YES"),"FILTERED OUT",'Monitor Data'!B341))</f>
        <v>12</v>
      </c>
      <c r="C341" s="35">
        <f>IF(OR('Monitor Data'!G341="",ISBLANK('Monitor Data'!G341)),"",IF(AND('Smoke Data'!K343="YES",'Outlier Flags'!C341="YES"),"FILTERED OUT",'Monitor Data'!G341))</f>
        <v>13.7</v>
      </c>
      <c r="D341" s="35">
        <f>IF(OR('Monitor Data'!J341="",ISBLANK('Monitor Data'!J341)),"",IF(AND('Smoke Data'!L343="YES",'Outlier Flags'!D341="YES"),"FILTERED OUT",'Monitor Data'!J341))</f>
        <v>8.6000000000000014</v>
      </c>
      <c r="E341" s="35">
        <f>IF(OR('Monitor Data'!K341="",ISBLANK('Monitor Data'!K341)),"",IF(AND('Smoke Data'!M343="YES",'Outlier Flags'!E341="YES"),"FILTERED OUT",'Monitor Data'!K341))</f>
        <v>20</v>
      </c>
    </row>
    <row r="342" spans="1:5" x14ac:dyDescent="0.25">
      <c r="A342" s="34">
        <v>44537</v>
      </c>
      <c r="B342" s="35" t="str">
        <f>IF(OR('Monitor Data'!D342="",ISBLANK('Monitor Data'!D342)),"",IF(AND('Smoke Data'!J344="YES",'Outlier Flags'!B342="YES"),"FILTERED OUT",'Monitor Data'!B342))</f>
        <v/>
      </c>
      <c r="C342" s="35" t="str">
        <f>IF(OR('Monitor Data'!G342="",ISBLANK('Monitor Data'!G342)),"",IF(AND('Smoke Data'!K344="YES",'Outlier Flags'!C342="YES"),"FILTERED OUT",'Monitor Data'!G342))</f>
        <v/>
      </c>
      <c r="D342" s="35" t="str">
        <f>IF(OR('Monitor Data'!J342="",ISBLANK('Monitor Data'!J342)),"",IF(AND('Smoke Data'!L344="YES",'Outlier Flags'!D342="YES"),"FILTERED OUT",'Monitor Data'!J342))</f>
        <v/>
      </c>
      <c r="E342" s="35" t="str">
        <f>IF(OR('Monitor Data'!K342="",ISBLANK('Monitor Data'!K342)),"",IF(AND('Smoke Data'!M344="YES",'Outlier Flags'!E342="YES"),"FILTERED OUT",'Monitor Data'!K342))</f>
        <v/>
      </c>
    </row>
    <row r="343" spans="1:5" x14ac:dyDescent="0.25">
      <c r="A343" s="34">
        <v>44538</v>
      </c>
      <c r="B343" s="35" t="str">
        <f>IF(OR('Monitor Data'!D343="",ISBLANK('Monitor Data'!D343)),"",IF(AND('Smoke Data'!J345="YES",'Outlier Flags'!B343="YES"),"FILTERED OUT",'Monitor Data'!B343))</f>
        <v/>
      </c>
      <c r="C343" s="35" t="str">
        <f>IF(OR('Monitor Data'!G343="",ISBLANK('Monitor Data'!G343)),"",IF(AND('Smoke Data'!K345="YES",'Outlier Flags'!C343="YES"),"FILTERED OUT",'Monitor Data'!G343))</f>
        <v/>
      </c>
      <c r="D343" s="35" t="str">
        <f>IF(OR('Monitor Data'!J343="",ISBLANK('Monitor Data'!J343)),"",IF(AND('Smoke Data'!L345="YES",'Outlier Flags'!D343="YES"),"FILTERED OUT",'Monitor Data'!J343))</f>
        <v/>
      </c>
      <c r="E343" s="35" t="str">
        <f>IF(OR('Monitor Data'!K343="",ISBLANK('Monitor Data'!K343)),"",IF(AND('Smoke Data'!M345="YES",'Outlier Flags'!E343="YES"),"FILTERED OUT",'Monitor Data'!K343))</f>
        <v/>
      </c>
    </row>
    <row r="344" spans="1:5" x14ac:dyDescent="0.25">
      <c r="A344" s="34">
        <v>44539</v>
      </c>
      <c r="B344" s="35">
        <f>IF(OR('Monitor Data'!D344="",ISBLANK('Monitor Data'!D344)),"",IF(AND('Smoke Data'!J346="YES",'Outlier Flags'!B344="YES"),"FILTERED OUT",'Monitor Data'!B344))</f>
        <v>33.9</v>
      </c>
      <c r="C344" s="35">
        <f>IF(OR('Monitor Data'!G344="",ISBLANK('Monitor Data'!G344)),"",IF(AND('Smoke Data'!K346="YES",'Outlier Flags'!C344="YES"),"FILTERED OUT",'Monitor Data'!G344))</f>
        <v>31.2</v>
      </c>
      <c r="D344" s="35">
        <f>IF(OR('Monitor Data'!J344="",ISBLANK('Monitor Data'!J344)),"",IF(AND('Smoke Data'!L346="YES",'Outlier Flags'!D344="YES"),"FILTERED OUT",'Monitor Data'!J344))</f>
        <v>35.299999999999997</v>
      </c>
      <c r="E344" s="35">
        <f>IF(OR('Monitor Data'!K344="",ISBLANK('Monitor Data'!K344)),"",IF(AND('Smoke Data'!M346="YES",'Outlier Flags'!E344="YES"),"FILTERED OUT",'Monitor Data'!K344))</f>
        <v>34.9</v>
      </c>
    </row>
    <row r="345" spans="1:5" x14ac:dyDescent="0.25">
      <c r="A345" s="34">
        <v>44540</v>
      </c>
      <c r="B345" s="35" t="str">
        <f>IF(OR('Monitor Data'!D345="",ISBLANK('Monitor Data'!D345)),"",IF(AND('Smoke Data'!J347="YES",'Outlier Flags'!B345="YES"),"FILTERED OUT",'Monitor Data'!B345))</f>
        <v/>
      </c>
      <c r="C345" s="35" t="str">
        <f>IF(OR('Monitor Data'!G345="",ISBLANK('Monitor Data'!G345)),"",IF(AND('Smoke Data'!K347="YES",'Outlier Flags'!C345="YES"),"FILTERED OUT",'Monitor Data'!G345))</f>
        <v/>
      </c>
      <c r="D345" s="35" t="str">
        <f>IF(OR('Monitor Data'!J345="",ISBLANK('Monitor Data'!J345)),"",IF(AND('Smoke Data'!L347="YES",'Outlier Flags'!D345="YES"),"FILTERED OUT",'Monitor Data'!J345))</f>
        <v/>
      </c>
      <c r="E345" s="35" t="str">
        <f>IF(OR('Monitor Data'!K345="",ISBLANK('Monitor Data'!K345)),"",IF(AND('Smoke Data'!M347="YES",'Outlier Flags'!E345="YES"),"FILTERED OUT",'Monitor Data'!K345))</f>
        <v/>
      </c>
    </row>
    <row r="346" spans="1:5" x14ac:dyDescent="0.25">
      <c r="A346" s="34">
        <v>44541</v>
      </c>
      <c r="B346" s="35" t="str">
        <f>IF(OR('Monitor Data'!D346="",ISBLANK('Monitor Data'!D346)),"",IF(AND('Smoke Data'!J348="YES",'Outlier Flags'!B346="YES"),"FILTERED OUT",'Monitor Data'!B346))</f>
        <v/>
      </c>
      <c r="C346" s="35" t="str">
        <f>IF(OR('Monitor Data'!G346="",ISBLANK('Monitor Data'!G346)),"",IF(AND('Smoke Data'!K348="YES",'Outlier Flags'!C346="YES"),"FILTERED OUT",'Monitor Data'!G346))</f>
        <v/>
      </c>
      <c r="D346" s="35" t="str">
        <f>IF(OR('Monitor Data'!J346="",ISBLANK('Monitor Data'!J346)),"",IF(AND('Smoke Data'!L348="YES",'Outlier Flags'!D346="YES"),"FILTERED OUT",'Monitor Data'!J346))</f>
        <v/>
      </c>
      <c r="E346" s="35" t="str">
        <f>IF(OR('Monitor Data'!K346="",ISBLANK('Monitor Data'!K346)),"",IF(AND('Smoke Data'!M348="YES",'Outlier Flags'!E346="YES"),"FILTERED OUT",'Monitor Data'!K346))</f>
        <v/>
      </c>
    </row>
    <row r="347" spans="1:5" x14ac:dyDescent="0.25">
      <c r="A347" s="34">
        <v>44542</v>
      </c>
      <c r="B347" s="35">
        <f>IF(OR('Monitor Data'!D347="",ISBLANK('Monitor Data'!D347)),"",IF(AND('Smoke Data'!J349="YES",'Outlier Flags'!B347="YES"),"FILTERED OUT",'Monitor Data'!B347))</f>
        <v>11.6</v>
      </c>
      <c r="C347" s="35">
        <f>IF(OR('Monitor Data'!G347="",ISBLANK('Monitor Data'!G347)),"",IF(AND('Smoke Data'!K349="YES",'Outlier Flags'!C347="YES"),"FILTERED OUT",'Monitor Data'!G347))</f>
        <v>18.7</v>
      </c>
      <c r="D347" s="35">
        <f>IF(OR('Monitor Data'!J347="",ISBLANK('Monitor Data'!J347)),"",IF(AND('Smoke Data'!L349="YES",'Outlier Flags'!D347="YES"),"FILTERED OUT",'Monitor Data'!J347))</f>
        <v>6.35</v>
      </c>
      <c r="E347" s="35">
        <f>IF(OR('Monitor Data'!K347="",ISBLANK('Monitor Data'!K347)),"",IF(AND('Smoke Data'!M349="YES",'Outlier Flags'!E347="YES"),"FILTERED OUT",'Monitor Data'!K347))</f>
        <v>4.8</v>
      </c>
    </row>
    <row r="348" spans="1:5" x14ac:dyDescent="0.25">
      <c r="A348" s="34">
        <v>44543</v>
      </c>
      <c r="B348" s="35" t="str">
        <f>IF(OR('Monitor Data'!D348="",ISBLANK('Monitor Data'!D348)),"",IF(AND('Smoke Data'!J350="YES",'Outlier Flags'!B348="YES"),"FILTERED OUT",'Monitor Data'!B348))</f>
        <v/>
      </c>
      <c r="C348" s="35" t="str">
        <f>IF(OR('Monitor Data'!G348="",ISBLANK('Monitor Data'!G348)),"",IF(AND('Smoke Data'!K350="YES",'Outlier Flags'!C348="YES"),"FILTERED OUT",'Monitor Data'!G348))</f>
        <v/>
      </c>
      <c r="D348" s="35" t="str">
        <f>IF(OR('Monitor Data'!J348="",ISBLANK('Monitor Data'!J348)),"",IF(AND('Smoke Data'!L350="YES",'Outlier Flags'!D348="YES"),"FILTERED OUT",'Monitor Data'!J348))</f>
        <v/>
      </c>
      <c r="E348" s="35" t="str">
        <f>IF(OR('Monitor Data'!K348="",ISBLANK('Monitor Data'!K348)),"",IF(AND('Smoke Data'!M350="YES",'Outlier Flags'!E348="YES"),"FILTERED OUT",'Monitor Data'!K348))</f>
        <v/>
      </c>
    </row>
    <row r="349" spans="1:5" x14ac:dyDescent="0.25">
      <c r="A349" s="34">
        <v>44544</v>
      </c>
      <c r="B349" s="35" t="str">
        <f>IF(OR('Monitor Data'!D349="",ISBLANK('Monitor Data'!D349)),"",IF(AND('Smoke Data'!J351="YES",'Outlier Flags'!B349="YES"),"FILTERED OUT",'Monitor Data'!B349))</f>
        <v/>
      </c>
      <c r="C349" s="35" t="str">
        <f>IF(OR('Monitor Data'!G349="",ISBLANK('Monitor Data'!G349)),"",IF(AND('Smoke Data'!K351="YES",'Outlier Flags'!C349="YES"),"FILTERED OUT",'Monitor Data'!G349))</f>
        <v/>
      </c>
      <c r="D349" s="35" t="str">
        <f>IF(OR('Monitor Data'!J349="",ISBLANK('Monitor Data'!J349)),"",IF(AND('Smoke Data'!L351="YES",'Outlier Flags'!D349="YES"),"FILTERED OUT",'Monitor Data'!J349))</f>
        <v/>
      </c>
      <c r="E349" s="35" t="str">
        <f>IF(OR('Monitor Data'!K349="",ISBLANK('Monitor Data'!K349)),"",IF(AND('Smoke Data'!M351="YES",'Outlier Flags'!E349="YES"),"FILTERED OUT",'Monitor Data'!K349))</f>
        <v/>
      </c>
    </row>
    <row r="350" spans="1:5" x14ac:dyDescent="0.25">
      <c r="A350" s="34">
        <v>44545</v>
      </c>
      <c r="B350" s="35">
        <f>IF(OR('Monitor Data'!D350="",ISBLANK('Monitor Data'!D350)),"",IF(AND('Smoke Data'!J352="YES",'Outlier Flags'!B350="YES"),"FILTERED OUT",'Monitor Data'!B350))</f>
        <v>55</v>
      </c>
      <c r="C350" s="35">
        <f>IF(OR('Monitor Data'!G350="",ISBLANK('Monitor Data'!G350)),"",IF(AND('Smoke Data'!K352="YES",'Outlier Flags'!C350="YES"),"FILTERED OUT",'Monitor Data'!G350))</f>
        <v>68.7</v>
      </c>
      <c r="D350" s="35">
        <f>IF(OR('Monitor Data'!J350="",ISBLANK('Monitor Data'!J350)),"",IF(AND('Smoke Data'!L352="YES",'Outlier Flags'!D350="YES"),"FILTERED OUT",'Monitor Data'!J350))</f>
        <v>35</v>
      </c>
      <c r="E350" s="35">
        <f>IF(OR('Monitor Data'!K350="",ISBLANK('Monitor Data'!K350)),"",IF(AND('Smoke Data'!M352="YES",'Outlier Flags'!E350="YES"),"FILTERED OUT",'Monitor Data'!K350))</f>
        <v>56.4</v>
      </c>
    </row>
    <row r="351" spans="1:5" x14ac:dyDescent="0.25">
      <c r="A351" s="34">
        <v>44546</v>
      </c>
      <c r="B351" s="35" t="str">
        <f>IF(OR('Monitor Data'!D351="",ISBLANK('Monitor Data'!D351)),"",IF(AND('Smoke Data'!J353="YES",'Outlier Flags'!B351="YES"),"FILTERED OUT",'Monitor Data'!B351))</f>
        <v/>
      </c>
      <c r="C351" s="35" t="str">
        <f>IF(OR('Monitor Data'!G351="",ISBLANK('Monitor Data'!G351)),"",IF(AND('Smoke Data'!K353="YES",'Outlier Flags'!C351="YES"),"FILTERED OUT",'Monitor Data'!G351))</f>
        <v/>
      </c>
      <c r="D351" s="35" t="str">
        <f>IF(OR('Monitor Data'!J351="",ISBLANK('Monitor Data'!J351)),"",IF(AND('Smoke Data'!L353="YES",'Outlier Flags'!D351="YES"),"FILTERED OUT",'Monitor Data'!J351))</f>
        <v/>
      </c>
      <c r="E351" s="35" t="str">
        <f>IF(OR('Monitor Data'!K351="",ISBLANK('Monitor Data'!K351)),"",IF(AND('Smoke Data'!M353="YES",'Outlier Flags'!E351="YES"),"FILTERED OUT",'Monitor Data'!K351))</f>
        <v/>
      </c>
    </row>
    <row r="352" spans="1:5" x14ac:dyDescent="0.25">
      <c r="A352" s="34">
        <v>44547</v>
      </c>
      <c r="B352" s="35" t="str">
        <f>IF(OR('Monitor Data'!D352="",ISBLANK('Monitor Data'!D352)),"",IF(AND('Smoke Data'!J354="YES",'Outlier Flags'!B352="YES"),"FILTERED OUT",'Monitor Data'!B352))</f>
        <v/>
      </c>
      <c r="C352" s="35" t="str">
        <f>IF(OR('Monitor Data'!G352="",ISBLANK('Monitor Data'!G352)),"",IF(AND('Smoke Data'!K354="YES",'Outlier Flags'!C352="YES"),"FILTERED OUT",'Monitor Data'!G352))</f>
        <v/>
      </c>
      <c r="D352" s="35" t="str">
        <f>IF(OR('Monitor Data'!J352="",ISBLANK('Monitor Data'!J352)),"",IF(AND('Smoke Data'!L354="YES",'Outlier Flags'!D352="YES"),"FILTERED OUT",'Monitor Data'!J352))</f>
        <v/>
      </c>
      <c r="E352" s="35" t="str">
        <f>IF(OR('Monitor Data'!K352="",ISBLANK('Monitor Data'!K352)),"",IF(AND('Smoke Data'!M354="YES",'Outlier Flags'!E352="YES"),"FILTERED OUT",'Monitor Data'!K352))</f>
        <v/>
      </c>
    </row>
    <row r="353" spans="1:5" x14ac:dyDescent="0.25">
      <c r="A353" s="34">
        <v>44548</v>
      </c>
      <c r="B353" s="35">
        <f>IF(OR('Monitor Data'!D353="",ISBLANK('Monitor Data'!D353)),"",IF(AND('Smoke Data'!J355="YES",'Outlier Flags'!B353="YES"),"FILTERED OUT",'Monitor Data'!B353))</f>
        <v>15</v>
      </c>
      <c r="C353" s="35">
        <f>IF(OR('Monitor Data'!G353="",ISBLANK('Monitor Data'!G353)),"",IF(AND('Smoke Data'!K355="YES",'Outlier Flags'!C353="YES"),"FILTERED OUT",'Monitor Data'!G353))</f>
        <v>14.85</v>
      </c>
      <c r="D353" s="35">
        <f>IF(OR('Monitor Data'!J353="",ISBLANK('Monitor Data'!J353)),"",IF(AND('Smoke Data'!L355="YES",'Outlier Flags'!D353="YES"),"FILTERED OUT",'Monitor Data'!J353))</f>
        <v>12.3</v>
      </c>
      <c r="E353" s="35">
        <f>IF(OR('Monitor Data'!K353="",ISBLANK('Monitor Data'!K353)),"",IF(AND('Smoke Data'!M355="YES",'Outlier Flags'!E353="YES"),"FILTERED OUT",'Monitor Data'!K353))</f>
        <v>20.8</v>
      </c>
    </row>
    <row r="354" spans="1:5" x14ac:dyDescent="0.25">
      <c r="A354" s="34">
        <v>44549</v>
      </c>
      <c r="B354" s="35" t="str">
        <f>IF(OR('Monitor Data'!D354="",ISBLANK('Monitor Data'!D354)),"",IF(AND('Smoke Data'!J356="YES",'Outlier Flags'!B354="YES"),"FILTERED OUT",'Monitor Data'!B354))</f>
        <v/>
      </c>
      <c r="C354" s="35" t="str">
        <f>IF(OR('Monitor Data'!G354="",ISBLANK('Monitor Data'!G354)),"",IF(AND('Smoke Data'!K356="YES",'Outlier Flags'!C354="YES"),"FILTERED OUT",'Monitor Data'!G354))</f>
        <v/>
      </c>
      <c r="D354" s="35" t="str">
        <f>IF(OR('Monitor Data'!J354="",ISBLANK('Monitor Data'!J354)),"",IF(AND('Smoke Data'!L356="YES",'Outlier Flags'!D354="YES"),"FILTERED OUT",'Monitor Data'!J354))</f>
        <v/>
      </c>
      <c r="E354" s="35" t="str">
        <f>IF(OR('Monitor Data'!K354="",ISBLANK('Monitor Data'!K354)),"",IF(AND('Smoke Data'!M356="YES",'Outlier Flags'!E354="YES"),"FILTERED OUT",'Monitor Data'!K354))</f>
        <v/>
      </c>
    </row>
    <row r="355" spans="1:5" x14ac:dyDescent="0.25">
      <c r="A355" s="34">
        <v>44550</v>
      </c>
      <c r="B355" s="35" t="str">
        <f>IF(OR('Monitor Data'!D355="",ISBLANK('Monitor Data'!D355)),"",IF(AND('Smoke Data'!J357="YES",'Outlier Flags'!B355="YES"),"FILTERED OUT",'Monitor Data'!B355))</f>
        <v/>
      </c>
      <c r="C355" s="35" t="str">
        <f>IF(OR('Monitor Data'!G355="",ISBLANK('Monitor Data'!G355)),"",IF(AND('Smoke Data'!K357="YES",'Outlier Flags'!C355="YES"),"FILTERED OUT",'Monitor Data'!G355))</f>
        <v/>
      </c>
      <c r="D355" s="35" t="str">
        <f>IF(OR('Monitor Data'!J355="",ISBLANK('Monitor Data'!J355)),"",IF(AND('Smoke Data'!L357="YES",'Outlier Flags'!D355="YES"),"FILTERED OUT",'Monitor Data'!J355))</f>
        <v/>
      </c>
      <c r="E355" s="35" t="str">
        <f>IF(OR('Monitor Data'!K355="",ISBLANK('Monitor Data'!K355)),"",IF(AND('Smoke Data'!M357="YES",'Outlier Flags'!E355="YES"),"FILTERED OUT",'Monitor Data'!K355))</f>
        <v/>
      </c>
    </row>
    <row r="356" spans="1:5" x14ac:dyDescent="0.25">
      <c r="A356" s="34">
        <v>44551</v>
      </c>
      <c r="B356" s="35">
        <f>IF(OR('Monitor Data'!D356="",ISBLANK('Monitor Data'!D356)),"",IF(AND('Smoke Data'!J358="YES",'Outlier Flags'!B356="YES"),"FILTERED OUT",'Monitor Data'!B356))</f>
        <v>27.2</v>
      </c>
      <c r="C356" s="35">
        <f>IF(OR('Monitor Data'!G356="",ISBLANK('Monitor Data'!G356)),"",IF(AND('Smoke Data'!K358="YES",'Outlier Flags'!C356="YES"),"FILTERED OUT",'Monitor Data'!G356))</f>
        <v>18.899999999999999</v>
      </c>
      <c r="D356" s="35">
        <f>IF(OR('Monitor Data'!J356="",ISBLANK('Monitor Data'!J356)),"",IF(AND('Smoke Data'!L358="YES",'Outlier Flags'!D356="YES"),"FILTERED OUT",'Monitor Data'!J356))</f>
        <v>27</v>
      </c>
      <c r="E356" s="35">
        <f>IF(OR('Monitor Data'!K356="",ISBLANK('Monitor Data'!K356)),"",IF(AND('Smoke Data'!M358="YES",'Outlier Flags'!E356="YES"),"FILTERED OUT",'Monitor Data'!K356))</f>
        <v>26.8</v>
      </c>
    </row>
    <row r="357" spans="1:5" x14ac:dyDescent="0.25">
      <c r="A357" s="34">
        <v>44552</v>
      </c>
      <c r="B357" s="35" t="str">
        <f>IF(OR('Monitor Data'!D357="",ISBLANK('Monitor Data'!D357)),"",IF(AND('Smoke Data'!J359="YES",'Outlier Flags'!B357="YES"),"FILTERED OUT",'Monitor Data'!B357))</f>
        <v/>
      </c>
      <c r="C357" s="35" t="str">
        <f>IF(OR('Monitor Data'!G357="",ISBLANK('Monitor Data'!G357)),"",IF(AND('Smoke Data'!K359="YES",'Outlier Flags'!C357="YES"),"FILTERED OUT",'Monitor Data'!G357))</f>
        <v/>
      </c>
      <c r="D357" s="35" t="str">
        <f>IF(OR('Monitor Data'!J357="",ISBLANK('Monitor Data'!J357)),"",IF(AND('Smoke Data'!L359="YES",'Outlier Flags'!D357="YES"),"FILTERED OUT",'Monitor Data'!J357))</f>
        <v/>
      </c>
      <c r="E357" s="35" t="str">
        <f>IF(OR('Monitor Data'!K357="",ISBLANK('Monitor Data'!K357)),"",IF(AND('Smoke Data'!M359="YES",'Outlier Flags'!E357="YES"),"FILTERED OUT",'Monitor Data'!K357))</f>
        <v/>
      </c>
    </row>
    <row r="358" spans="1:5" x14ac:dyDescent="0.25">
      <c r="A358" s="34">
        <v>44553</v>
      </c>
      <c r="B358" s="35" t="str">
        <f>IF(OR('Monitor Data'!D358="",ISBLANK('Monitor Data'!D358)),"",IF(AND('Smoke Data'!J360="YES",'Outlier Flags'!B358="YES"),"FILTERED OUT",'Monitor Data'!B358))</f>
        <v/>
      </c>
      <c r="C358" s="35" t="str">
        <f>IF(OR('Monitor Data'!G358="",ISBLANK('Monitor Data'!G358)),"",IF(AND('Smoke Data'!K360="YES",'Outlier Flags'!C358="YES"),"FILTERED OUT",'Monitor Data'!G358))</f>
        <v/>
      </c>
      <c r="D358" s="35" t="str">
        <f>IF(OR('Monitor Data'!J358="",ISBLANK('Monitor Data'!J358)),"",IF(AND('Smoke Data'!L360="YES",'Outlier Flags'!D358="YES"),"FILTERED OUT",'Monitor Data'!J358))</f>
        <v/>
      </c>
      <c r="E358" s="35" t="str">
        <f>IF(OR('Monitor Data'!K358="",ISBLANK('Monitor Data'!K358)),"",IF(AND('Smoke Data'!M360="YES",'Outlier Flags'!E358="YES"),"FILTERED OUT",'Monitor Data'!K358))</f>
        <v/>
      </c>
    </row>
    <row r="359" spans="1:5" x14ac:dyDescent="0.25">
      <c r="A359" s="34">
        <v>44554</v>
      </c>
      <c r="B359" s="35">
        <f>IF(OR('Monitor Data'!D359="",ISBLANK('Monitor Data'!D359)),"",IF(AND('Smoke Data'!J361="YES",'Outlier Flags'!B359="YES"),"FILTERED OUT",'Monitor Data'!B359))</f>
        <v>23</v>
      </c>
      <c r="C359" s="35">
        <f>IF(OR('Monitor Data'!G359="",ISBLANK('Monitor Data'!G359)),"",IF(AND('Smoke Data'!K361="YES",'Outlier Flags'!C359="YES"),"FILTERED OUT",'Monitor Data'!G359))</f>
        <v>21.8</v>
      </c>
      <c r="D359" s="35">
        <f>IF(OR('Monitor Data'!J359="",ISBLANK('Monitor Data'!J359)),"",IF(AND('Smoke Data'!L361="YES",'Outlier Flags'!D359="YES"),"FILTERED OUT",'Monitor Data'!J359))</f>
        <v>18.350000000000001</v>
      </c>
      <c r="E359" s="35">
        <f>IF(OR('Monitor Data'!K359="",ISBLANK('Monitor Data'!K359)),"",IF(AND('Smoke Data'!M361="YES",'Outlier Flags'!E359="YES"),"FILTERED OUT",'Monitor Data'!K359))</f>
        <v>16.399999999999999</v>
      </c>
    </row>
    <row r="360" spans="1:5" x14ac:dyDescent="0.25">
      <c r="A360" s="34">
        <v>44555</v>
      </c>
      <c r="B360" s="35" t="str">
        <f>IF(OR('Monitor Data'!D360="",ISBLANK('Monitor Data'!D360)),"",IF(AND('Smoke Data'!J362="YES",'Outlier Flags'!B360="YES"),"FILTERED OUT",'Monitor Data'!B360))</f>
        <v/>
      </c>
      <c r="C360" s="35" t="str">
        <f>IF(OR('Monitor Data'!G360="",ISBLANK('Monitor Data'!G360)),"",IF(AND('Smoke Data'!K362="YES",'Outlier Flags'!C360="YES"),"FILTERED OUT",'Monitor Data'!G360))</f>
        <v/>
      </c>
      <c r="D360" s="35" t="str">
        <f>IF(OR('Monitor Data'!J360="",ISBLANK('Monitor Data'!J360)),"",IF(AND('Smoke Data'!L362="YES",'Outlier Flags'!D360="YES"),"FILTERED OUT",'Monitor Data'!J360))</f>
        <v/>
      </c>
      <c r="E360" s="35" t="str">
        <f>IF(OR('Monitor Data'!K360="",ISBLANK('Monitor Data'!K360)),"",IF(AND('Smoke Data'!M362="YES",'Outlier Flags'!E360="YES"),"FILTERED OUT",'Monitor Data'!K360))</f>
        <v/>
      </c>
    </row>
    <row r="361" spans="1:5" x14ac:dyDescent="0.25">
      <c r="A361" s="34">
        <v>44556</v>
      </c>
      <c r="B361" s="35" t="str">
        <f>IF(OR('Monitor Data'!D361="",ISBLANK('Monitor Data'!D361)),"",IF(AND('Smoke Data'!J363="YES",'Outlier Flags'!B361="YES"),"FILTERED OUT",'Monitor Data'!B361))</f>
        <v/>
      </c>
      <c r="C361" s="35" t="str">
        <f>IF(OR('Monitor Data'!G361="",ISBLANK('Monitor Data'!G361)),"",IF(AND('Smoke Data'!K363="YES",'Outlier Flags'!C361="YES"),"FILTERED OUT",'Monitor Data'!G361))</f>
        <v/>
      </c>
      <c r="D361" s="35" t="str">
        <f>IF(OR('Monitor Data'!J361="",ISBLANK('Monitor Data'!J361)),"",IF(AND('Smoke Data'!L363="YES",'Outlier Flags'!D361="YES"),"FILTERED OUT",'Monitor Data'!J361))</f>
        <v/>
      </c>
      <c r="E361" s="35" t="str">
        <f>IF(OR('Monitor Data'!K361="",ISBLANK('Monitor Data'!K361)),"",IF(AND('Smoke Data'!M363="YES",'Outlier Flags'!E361="YES"),"FILTERED OUT",'Monitor Data'!K361))</f>
        <v/>
      </c>
    </row>
    <row r="362" spans="1:5" x14ac:dyDescent="0.25">
      <c r="A362" s="34">
        <v>44557</v>
      </c>
      <c r="B362" s="35">
        <f>IF(OR('Monitor Data'!D362="",ISBLANK('Monitor Data'!D362)),"",IF(AND('Smoke Data'!J364="YES",'Outlier Flags'!B362="YES"),"FILTERED OUT",'Monitor Data'!B362))</f>
        <v>11.2</v>
      </c>
      <c r="C362" s="35">
        <f>IF(OR('Monitor Data'!G362="",ISBLANK('Monitor Data'!G362)),"",IF(AND('Smoke Data'!K364="YES",'Outlier Flags'!C362="YES"),"FILTERED OUT",'Monitor Data'!G362))</f>
        <v>18.5</v>
      </c>
      <c r="D362" s="35">
        <f>IF(OR('Monitor Data'!J362="",ISBLANK('Monitor Data'!J362)),"",IF(AND('Smoke Data'!L364="YES",'Outlier Flags'!D362="YES"),"FILTERED OUT",'Monitor Data'!J362))</f>
        <v>9</v>
      </c>
      <c r="E362" s="35">
        <f>IF(OR('Monitor Data'!K362="",ISBLANK('Monitor Data'!K362)),"",IF(AND('Smoke Data'!M364="YES",'Outlier Flags'!E362="YES"),"FILTERED OUT",'Monitor Data'!K362))</f>
        <v>13.8</v>
      </c>
    </row>
    <row r="363" spans="1:5" x14ac:dyDescent="0.25">
      <c r="A363" s="34">
        <v>44558</v>
      </c>
      <c r="B363" s="35" t="str">
        <f>IF(OR('Monitor Data'!D363="",ISBLANK('Monitor Data'!D363)),"",IF(AND('Smoke Data'!J365="YES",'Outlier Flags'!B363="YES"),"FILTERED OUT",'Monitor Data'!B363))</f>
        <v/>
      </c>
      <c r="C363" s="35" t="str">
        <f>IF(OR('Monitor Data'!G363="",ISBLANK('Monitor Data'!G363)),"",IF(AND('Smoke Data'!K365="YES",'Outlier Flags'!C363="YES"),"FILTERED OUT",'Monitor Data'!G363))</f>
        <v/>
      </c>
      <c r="D363" s="35" t="str">
        <f>IF(OR('Monitor Data'!J363="",ISBLANK('Monitor Data'!J363)),"",IF(AND('Smoke Data'!L365="YES",'Outlier Flags'!D363="YES"),"FILTERED OUT",'Monitor Data'!J363))</f>
        <v/>
      </c>
      <c r="E363" s="35" t="str">
        <f>IF(OR('Monitor Data'!K363="",ISBLANK('Monitor Data'!K363)),"",IF(AND('Smoke Data'!M365="YES",'Outlier Flags'!E363="YES"),"FILTERED OUT",'Monitor Data'!K363))</f>
        <v/>
      </c>
    </row>
    <row r="364" spans="1:5" x14ac:dyDescent="0.25">
      <c r="A364" s="34">
        <v>44559</v>
      </c>
      <c r="B364" s="35" t="str">
        <f>IF(OR('Monitor Data'!D364="",ISBLANK('Monitor Data'!D364)),"",IF(AND('Smoke Data'!J366="YES",'Outlier Flags'!B364="YES"),"FILTERED OUT",'Monitor Data'!B364))</f>
        <v/>
      </c>
      <c r="C364" s="35" t="str">
        <f>IF(OR('Monitor Data'!G364="",ISBLANK('Monitor Data'!G364)),"",IF(AND('Smoke Data'!K366="YES",'Outlier Flags'!C364="YES"),"FILTERED OUT",'Monitor Data'!G364))</f>
        <v/>
      </c>
      <c r="D364" s="35" t="str">
        <f>IF(OR('Monitor Data'!J364="",ISBLANK('Monitor Data'!J364)),"",IF(AND('Smoke Data'!L366="YES",'Outlier Flags'!D364="YES"),"FILTERED OUT",'Monitor Data'!J364))</f>
        <v/>
      </c>
      <c r="E364" s="35" t="str">
        <f>IF(OR('Monitor Data'!K364="",ISBLANK('Monitor Data'!K364)),"",IF(AND('Smoke Data'!M366="YES",'Outlier Flags'!E364="YES"),"FILTERED OUT",'Monitor Data'!K364))</f>
        <v/>
      </c>
    </row>
    <row r="365" spans="1:5" x14ac:dyDescent="0.25">
      <c r="A365" s="34">
        <v>44560</v>
      </c>
      <c r="B365" s="35">
        <f>IF(OR('Monitor Data'!D365="",ISBLANK('Monitor Data'!D365)),"",IF(AND('Smoke Data'!J367="YES",'Outlier Flags'!B365="YES"),"FILTERED OUT",'Monitor Data'!B365))</f>
        <v>17.7</v>
      </c>
      <c r="C365" s="35">
        <f>IF(OR('Monitor Data'!G365="",ISBLANK('Monitor Data'!G365)),"",IF(AND('Smoke Data'!K367="YES",'Outlier Flags'!C365="YES"),"FILTERED OUT",'Monitor Data'!G365))</f>
        <v>16</v>
      </c>
      <c r="D365" s="35">
        <f>IF(OR('Monitor Data'!J365="",ISBLANK('Monitor Data'!J365)),"",IF(AND('Smoke Data'!L367="YES",'Outlier Flags'!D365="YES"),"FILTERED OUT",'Monitor Data'!J365))</f>
        <v>19.299999999999997</v>
      </c>
      <c r="E365" s="35">
        <f>IF(OR('Monitor Data'!K365="",ISBLANK('Monitor Data'!K365)),"",IF(AND('Smoke Data'!M367="YES",'Outlier Flags'!E365="YES"),"FILTERED OUT",'Monitor Data'!K365))</f>
        <v>18.600000000000001</v>
      </c>
    </row>
    <row r="366" spans="1:5" x14ac:dyDescent="0.25">
      <c r="A366" s="34">
        <v>44561</v>
      </c>
      <c r="B366" s="35" t="str">
        <f>IF(OR('Monitor Data'!D366="",ISBLANK('Monitor Data'!D366)),"",IF(AND('Smoke Data'!J368="YES",'Outlier Flags'!B366="YES"),"FILTERED OUT",'Monitor Data'!B366))</f>
        <v/>
      </c>
      <c r="C366" s="35" t="str">
        <f>IF(OR('Monitor Data'!G366="",ISBLANK('Monitor Data'!G366)),"",IF(AND('Smoke Data'!K368="YES",'Outlier Flags'!C366="YES"),"FILTERED OUT",'Monitor Data'!G366))</f>
        <v/>
      </c>
      <c r="D366" s="35" t="str">
        <f>IF(OR('Monitor Data'!J366="",ISBLANK('Monitor Data'!J366)),"",IF(AND('Smoke Data'!L368="YES",'Outlier Flags'!D366="YES"),"FILTERED OUT",'Monitor Data'!J366))</f>
        <v/>
      </c>
      <c r="E366" s="35" t="str">
        <f>IF(OR('Monitor Data'!K366="",ISBLANK('Monitor Data'!K366)),"",IF(AND('Smoke Data'!M368="YES",'Outlier Flags'!E366="YES"),"FILTERED OUT",'Monitor Data'!K366))</f>
        <v/>
      </c>
    </row>
    <row r="367" spans="1:5" x14ac:dyDescent="0.25">
      <c r="A367" s="34">
        <v>44562</v>
      </c>
      <c r="B367" s="35" t="str">
        <f>IF(OR('Monitor Data'!D367="",ISBLANK('Monitor Data'!D367)),"",IF(AND('Smoke Data'!J369="YES",'Outlier Flags'!B367="YES"),"FILTERED OUT",'Monitor Data'!B367))</f>
        <v/>
      </c>
      <c r="C367" s="35" t="str">
        <f>IF(OR('Monitor Data'!G367="",ISBLANK('Monitor Data'!G367)),"",IF(AND('Smoke Data'!K369="YES",'Outlier Flags'!C367="YES"),"FILTERED OUT",'Monitor Data'!G367))</f>
        <v/>
      </c>
      <c r="D367" s="35" t="str">
        <f>IF(OR('Monitor Data'!J367="",ISBLANK('Monitor Data'!J367)),"",IF(AND('Smoke Data'!L369="YES",'Outlier Flags'!D367="YES"),"FILTERED OUT",'Monitor Data'!J367))</f>
        <v/>
      </c>
      <c r="E367" s="35" t="str">
        <f>IF(OR('Monitor Data'!K367="",ISBLANK('Monitor Data'!K367)),"",IF(AND('Smoke Data'!M369="YES",'Outlier Flags'!E367="YES"),"FILTERED OUT",'Monitor Data'!K367))</f>
        <v/>
      </c>
    </row>
    <row r="368" spans="1:5" x14ac:dyDescent="0.25">
      <c r="A368" s="34">
        <v>44563</v>
      </c>
      <c r="B368" s="35">
        <f>IF(OR('Monitor Data'!D368="",ISBLANK('Monitor Data'!D368)),"",IF(AND('Smoke Data'!J370="YES",'Outlier Flags'!B368="YES"),"FILTERED OUT",'Monitor Data'!B368))</f>
        <v>11.9</v>
      </c>
      <c r="C368" s="35">
        <f>IF(OR('Monitor Data'!G368="",ISBLANK('Monitor Data'!G368)),"",IF(AND('Smoke Data'!K370="YES",'Outlier Flags'!C368="YES"),"FILTERED OUT",'Monitor Data'!G368))</f>
        <v>8.1999999999999993</v>
      </c>
      <c r="D368" s="35">
        <f>IF(OR('Monitor Data'!J368="",ISBLANK('Monitor Data'!J368)),"",IF(AND('Smoke Data'!L370="YES",'Outlier Flags'!D368="YES"),"FILTERED OUT",'Monitor Data'!J368))</f>
        <v>13.2</v>
      </c>
      <c r="E368" s="35">
        <f>IF(OR('Monitor Data'!K368="",ISBLANK('Monitor Data'!K368)),"",IF(AND('Smoke Data'!M370="YES",'Outlier Flags'!E368="YES"),"FILTERED OUT",'Monitor Data'!K368))</f>
        <v>8.6</v>
      </c>
    </row>
    <row r="369" spans="1:5" x14ac:dyDescent="0.25">
      <c r="A369" s="34">
        <v>44564</v>
      </c>
      <c r="B369" s="35" t="str">
        <f>IF(OR('Monitor Data'!D369="",ISBLANK('Monitor Data'!D369)),"",IF(AND('Smoke Data'!J371="YES",'Outlier Flags'!B369="YES"),"FILTERED OUT",'Monitor Data'!B369))</f>
        <v/>
      </c>
      <c r="C369" s="35" t="str">
        <f>IF(OR('Monitor Data'!G369="",ISBLANK('Monitor Data'!G369)),"",IF(AND('Smoke Data'!K371="YES",'Outlier Flags'!C369="YES"),"FILTERED OUT",'Monitor Data'!G369))</f>
        <v/>
      </c>
      <c r="D369" s="35" t="str">
        <f>IF(OR('Monitor Data'!J369="",ISBLANK('Monitor Data'!J369)),"",IF(AND('Smoke Data'!L371="YES",'Outlier Flags'!D369="YES"),"FILTERED OUT",'Monitor Data'!J369))</f>
        <v/>
      </c>
      <c r="E369" s="35" t="str">
        <f>IF(OR('Monitor Data'!K369="",ISBLANK('Monitor Data'!K369)),"",IF(AND('Smoke Data'!M371="YES",'Outlier Flags'!E369="YES"),"FILTERED OUT",'Monitor Data'!K369))</f>
        <v/>
      </c>
    </row>
    <row r="370" spans="1:5" x14ac:dyDescent="0.25">
      <c r="A370" s="34">
        <v>44565</v>
      </c>
      <c r="B370" s="35" t="str">
        <f>IF(OR('Monitor Data'!D370="",ISBLANK('Monitor Data'!D370)),"",IF(AND('Smoke Data'!J372="YES",'Outlier Flags'!B370="YES"),"FILTERED OUT",'Monitor Data'!B370))</f>
        <v/>
      </c>
      <c r="C370" s="35" t="str">
        <f>IF(OR('Monitor Data'!G370="",ISBLANK('Monitor Data'!G370)),"",IF(AND('Smoke Data'!K372="YES",'Outlier Flags'!C370="YES"),"FILTERED OUT",'Monitor Data'!G370))</f>
        <v/>
      </c>
      <c r="D370" s="35" t="str">
        <f>IF(OR('Monitor Data'!J370="",ISBLANK('Monitor Data'!J370)),"",IF(AND('Smoke Data'!L372="YES",'Outlier Flags'!D370="YES"),"FILTERED OUT",'Monitor Data'!J370))</f>
        <v/>
      </c>
      <c r="E370" s="35" t="str">
        <f>IF(OR('Monitor Data'!K370="",ISBLANK('Monitor Data'!K370)),"",IF(AND('Smoke Data'!M372="YES",'Outlier Flags'!E370="YES"),"FILTERED OUT",'Monitor Data'!K370))</f>
        <v/>
      </c>
    </row>
    <row r="371" spans="1:5" x14ac:dyDescent="0.25">
      <c r="A371" s="34">
        <v>44566</v>
      </c>
      <c r="B371" s="35">
        <f>IF(OR('Monitor Data'!D371="",ISBLANK('Monitor Data'!D371)),"",IF(AND('Smoke Data'!J373="YES",'Outlier Flags'!B371="YES"),"FILTERED OUT",'Monitor Data'!B371))</f>
        <v>21.5</v>
      </c>
      <c r="C371" s="35">
        <f>IF(OR('Monitor Data'!G371="",ISBLANK('Monitor Data'!G371)),"",IF(AND('Smoke Data'!K373="YES",'Outlier Flags'!C371="YES"),"FILTERED OUT",'Monitor Data'!G371))</f>
        <v>22.6</v>
      </c>
      <c r="D371" s="35">
        <f>IF(OR('Monitor Data'!J371="",ISBLANK('Monitor Data'!J371)),"",IF(AND('Smoke Data'!L373="YES",'Outlier Flags'!D371="YES"),"FILTERED OUT",'Monitor Data'!J371))</f>
        <v>27.4</v>
      </c>
      <c r="E371" s="35">
        <f>IF(OR('Monitor Data'!K371="",ISBLANK('Monitor Data'!K371)),"",IF(AND('Smoke Data'!M373="YES",'Outlier Flags'!E371="YES"),"FILTERED OUT",'Monitor Data'!K371))</f>
        <v>20</v>
      </c>
    </row>
    <row r="372" spans="1:5" x14ac:dyDescent="0.25">
      <c r="A372" s="34">
        <v>44567</v>
      </c>
      <c r="B372" s="35" t="str">
        <f>IF(OR('Monitor Data'!D372="",ISBLANK('Monitor Data'!D372)),"",IF(AND('Smoke Data'!J374="YES",'Outlier Flags'!B372="YES"),"FILTERED OUT",'Monitor Data'!B372))</f>
        <v/>
      </c>
      <c r="C372" s="35" t="str">
        <f>IF(OR('Monitor Data'!G372="",ISBLANK('Monitor Data'!G372)),"",IF(AND('Smoke Data'!K374="YES",'Outlier Flags'!C372="YES"),"FILTERED OUT",'Monitor Data'!G372))</f>
        <v/>
      </c>
      <c r="D372" s="35" t="str">
        <f>IF(OR('Monitor Data'!J372="",ISBLANK('Monitor Data'!J372)),"",IF(AND('Smoke Data'!L374="YES",'Outlier Flags'!D372="YES"),"FILTERED OUT",'Monitor Data'!J372))</f>
        <v/>
      </c>
      <c r="E372" s="35" t="str">
        <f>IF(OR('Monitor Data'!K372="",ISBLANK('Monitor Data'!K372)),"",IF(AND('Smoke Data'!M374="YES",'Outlier Flags'!E372="YES"),"FILTERED OUT",'Monitor Data'!K372))</f>
        <v/>
      </c>
    </row>
    <row r="373" spans="1:5" x14ac:dyDescent="0.25">
      <c r="A373" s="34">
        <v>44568</v>
      </c>
      <c r="B373" s="35" t="str">
        <f>IF(OR('Monitor Data'!D373="",ISBLANK('Monitor Data'!D373)),"",IF(AND('Smoke Data'!J375="YES",'Outlier Flags'!B373="YES"),"FILTERED OUT",'Monitor Data'!B373))</f>
        <v/>
      </c>
      <c r="C373" s="35" t="str">
        <f>IF(OR('Monitor Data'!G373="",ISBLANK('Monitor Data'!G373)),"",IF(AND('Smoke Data'!K375="YES",'Outlier Flags'!C373="YES"),"FILTERED OUT",'Monitor Data'!G373))</f>
        <v/>
      </c>
      <c r="D373" s="35" t="str">
        <f>IF(OR('Monitor Data'!J373="",ISBLANK('Monitor Data'!J373)),"",IF(AND('Smoke Data'!L375="YES",'Outlier Flags'!D373="YES"),"FILTERED OUT",'Monitor Data'!J373))</f>
        <v/>
      </c>
      <c r="E373" s="35" t="str">
        <f>IF(OR('Monitor Data'!K373="",ISBLANK('Monitor Data'!K373)),"",IF(AND('Smoke Data'!M375="YES",'Outlier Flags'!E373="YES"),"FILTERED OUT",'Monitor Data'!K373))</f>
        <v/>
      </c>
    </row>
    <row r="374" spans="1:5" x14ac:dyDescent="0.25">
      <c r="A374" s="34">
        <v>44569</v>
      </c>
      <c r="B374" s="35" t="str">
        <f>IF(OR('Monitor Data'!D374="",ISBLANK('Monitor Data'!D374)),"",IF(AND('Smoke Data'!J376="YES",'Outlier Flags'!B374="YES"),"FILTERED OUT",'Monitor Data'!B374))</f>
        <v/>
      </c>
      <c r="C374" s="35">
        <f>IF(OR('Monitor Data'!G374="",ISBLANK('Monitor Data'!G374)),"",IF(AND('Smoke Data'!K376="YES",'Outlier Flags'!C374="YES"),"FILTERED OUT",'Monitor Data'!G374))</f>
        <v>17.2</v>
      </c>
      <c r="D374" s="35">
        <f>IF(OR('Monitor Data'!J374="",ISBLANK('Monitor Data'!J374)),"",IF(AND('Smoke Data'!L376="YES",'Outlier Flags'!D374="YES"),"FILTERED OUT",'Monitor Data'!J374))</f>
        <v>12.9</v>
      </c>
      <c r="E374" s="35">
        <f>IF(OR('Monitor Data'!K374="",ISBLANK('Monitor Data'!K374)),"",IF(AND('Smoke Data'!M376="YES",'Outlier Flags'!E374="YES"),"FILTERED OUT",'Monitor Data'!K374))</f>
        <v>13.2</v>
      </c>
    </row>
    <row r="375" spans="1:5" x14ac:dyDescent="0.25">
      <c r="A375" s="34">
        <v>44570</v>
      </c>
      <c r="B375" s="35" t="str">
        <f>IF(OR('Monitor Data'!D375="",ISBLANK('Monitor Data'!D375)),"",IF(AND('Smoke Data'!J377="YES",'Outlier Flags'!B375="YES"),"FILTERED OUT",'Monitor Data'!B375))</f>
        <v/>
      </c>
      <c r="C375" s="35" t="str">
        <f>IF(OR('Monitor Data'!G375="",ISBLANK('Monitor Data'!G375)),"",IF(AND('Smoke Data'!K377="YES",'Outlier Flags'!C375="YES"),"FILTERED OUT",'Monitor Data'!G375))</f>
        <v/>
      </c>
      <c r="D375" s="35" t="str">
        <f>IF(OR('Monitor Data'!J375="",ISBLANK('Monitor Data'!J375)),"",IF(AND('Smoke Data'!L377="YES",'Outlier Flags'!D375="YES"),"FILTERED OUT",'Monitor Data'!J375))</f>
        <v/>
      </c>
      <c r="E375" s="35" t="str">
        <f>IF(OR('Monitor Data'!K375="",ISBLANK('Monitor Data'!K375)),"",IF(AND('Smoke Data'!M377="YES",'Outlier Flags'!E375="YES"),"FILTERED OUT",'Monitor Data'!K375))</f>
        <v/>
      </c>
    </row>
    <row r="376" spans="1:5" x14ac:dyDescent="0.25">
      <c r="A376" s="34">
        <v>44571</v>
      </c>
      <c r="B376" s="35" t="str">
        <f>IF(OR('Monitor Data'!D376="",ISBLANK('Monitor Data'!D376)),"",IF(AND('Smoke Data'!J378="YES",'Outlier Flags'!B376="YES"),"FILTERED OUT",'Monitor Data'!B376))</f>
        <v/>
      </c>
      <c r="C376" s="35" t="str">
        <f>IF(OR('Monitor Data'!G376="",ISBLANK('Monitor Data'!G376)),"",IF(AND('Smoke Data'!K378="YES",'Outlier Flags'!C376="YES"),"FILTERED OUT",'Monitor Data'!G376))</f>
        <v/>
      </c>
      <c r="D376" s="35" t="str">
        <f>IF(OR('Monitor Data'!J376="",ISBLANK('Monitor Data'!J376)),"",IF(AND('Smoke Data'!L378="YES",'Outlier Flags'!D376="YES"),"FILTERED OUT",'Monitor Data'!J376))</f>
        <v/>
      </c>
      <c r="E376" s="35" t="str">
        <f>IF(OR('Monitor Data'!K376="",ISBLANK('Monitor Data'!K376)),"",IF(AND('Smoke Data'!M378="YES",'Outlier Flags'!E376="YES"),"FILTERED OUT",'Monitor Data'!K376))</f>
        <v/>
      </c>
    </row>
    <row r="377" spans="1:5" x14ac:dyDescent="0.25">
      <c r="A377" s="34">
        <v>44572</v>
      </c>
      <c r="B377" s="35">
        <f>IF(OR('Monitor Data'!D377="",ISBLANK('Monitor Data'!D377)),"",IF(AND('Smoke Data'!J379="YES",'Outlier Flags'!B377="YES"),"FILTERED OUT",'Monitor Data'!B377))</f>
        <v>23.9</v>
      </c>
      <c r="C377" s="35">
        <f>IF(OR('Monitor Data'!G377="",ISBLANK('Monitor Data'!G377)),"",IF(AND('Smoke Data'!K379="YES",'Outlier Flags'!C377="YES"),"FILTERED OUT",'Monitor Data'!G377))</f>
        <v>27.9</v>
      </c>
      <c r="D377" s="35">
        <f>IF(OR('Monitor Data'!J377="",ISBLANK('Monitor Data'!J377)),"",IF(AND('Smoke Data'!L379="YES",'Outlier Flags'!D377="YES"),"FILTERED OUT",'Monitor Data'!J377))</f>
        <v>18.850000000000001</v>
      </c>
      <c r="E377" s="35">
        <f>IF(OR('Monitor Data'!K377="",ISBLANK('Monitor Data'!K377)),"",IF(AND('Smoke Data'!M379="YES",'Outlier Flags'!E377="YES"),"FILTERED OUT",'Monitor Data'!K377))</f>
        <v>13.7</v>
      </c>
    </row>
    <row r="378" spans="1:5" x14ac:dyDescent="0.25">
      <c r="A378" s="34">
        <v>44573</v>
      </c>
      <c r="B378" s="35" t="str">
        <f>IF(OR('Monitor Data'!D378="",ISBLANK('Monitor Data'!D378)),"",IF(AND('Smoke Data'!J380="YES",'Outlier Flags'!B378="YES"),"FILTERED OUT",'Monitor Data'!B378))</f>
        <v/>
      </c>
      <c r="C378" s="35" t="str">
        <f>IF(OR('Monitor Data'!G378="",ISBLANK('Monitor Data'!G378)),"",IF(AND('Smoke Data'!K380="YES",'Outlier Flags'!C378="YES"),"FILTERED OUT",'Monitor Data'!G378))</f>
        <v/>
      </c>
      <c r="D378" s="35" t="str">
        <f>IF(OR('Monitor Data'!J378="",ISBLANK('Monitor Data'!J378)),"",IF(AND('Smoke Data'!L380="YES",'Outlier Flags'!D378="YES"),"FILTERED OUT",'Monitor Data'!J378))</f>
        <v/>
      </c>
      <c r="E378" s="35" t="str">
        <f>IF(OR('Monitor Data'!K378="",ISBLANK('Monitor Data'!K378)),"",IF(AND('Smoke Data'!M380="YES",'Outlier Flags'!E378="YES"),"FILTERED OUT",'Monitor Data'!K378))</f>
        <v/>
      </c>
    </row>
    <row r="379" spans="1:5" x14ac:dyDescent="0.25">
      <c r="A379" s="34">
        <v>44574</v>
      </c>
      <c r="B379" s="35" t="str">
        <f>IF(OR('Monitor Data'!D379="",ISBLANK('Monitor Data'!D379)),"",IF(AND('Smoke Data'!J381="YES",'Outlier Flags'!B379="YES"),"FILTERED OUT",'Monitor Data'!B379))</f>
        <v/>
      </c>
      <c r="C379" s="35" t="str">
        <f>IF(OR('Monitor Data'!G379="",ISBLANK('Monitor Data'!G379)),"",IF(AND('Smoke Data'!K381="YES",'Outlier Flags'!C379="YES"),"FILTERED OUT",'Monitor Data'!G379))</f>
        <v/>
      </c>
      <c r="D379" s="35" t="str">
        <f>IF(OR('Monitor Data'!J379="",ISBLANK('Monitor Data'!J379)),"",IF(AND('Smoke Data'!L381="YES",'Outlier Flags'!D379="YES"),"FILTERED OUT",'Monitor Data'!J379))</f>
        <v/>
      </c>
      <c r="E379" s="35" t="str">
        <f>IF(OR('Monitor Data'!K379="",ISBLANK('Monitor Data'!K379)),"",IF(AND('Smoke Data'!M381="YES",'Outlier Flags'!E379="YES"),"FILTERED OUT",'Monitor Data'!K379))</f>
        <v/>
      </c>
    </row>
    <row r="380" spans="1:5" x14ac:dyDescent="0.25">
      <c r="A380" s="34">
        <v>44575</v>
      </c>
      <c r="B380" s="35">
        <f>IF(OR('Monitor Data'!D380="",ISBLANK('Monitor Data'!D380)),"",IF(AND('Smoke Data'!J382="YES",'Outlier Flags'!B380="YES"),"FILTERED OUT",'Monitor Data'!B380))</f>
        <v>13.1</v>
      </c>
      <c r="C380" s="35">
        <f>IF(OR('Monitor Data'!G380="",ISBLANK('Monitor Data'!G380)),"",IF(AND('Smoke Data'!K382="YES",'Outlier Flags'!C380="YES"),"FILTERED OUT",'Monitor Data'!G380))</f>
        <v>15.2</v>
      </c>
      <c r="D380" s="35">
        <f>IF(OR('Monitor Data'!J380="",ISBLANK('Monitor Data'!J380)),"",IF(AND('Smoke Data'!L382="YES",'Outlier Flags'!D380="YES"),"FILTERED OUT",'Monitor Data'!J380))</f>
        <v>13.4</v>
      </c>
      <c r="E380" s="35">
        <f>IF(OR('Monitor Data'!K380="",ISBLANK('Monitor Data'!K380)),"",IF(AND('Smoke Data'!M382="YES",'Outlier Flags'!E380="YES"),"FILTERED OUT",'Monitor Data'!K380))</f>
        <v>19.399999999999999</v>
      </c>
    </row>
    <row r="381" spans="1:5" x14ac:dyDescent="0.25">
      <c r="A381" s="34">
        <v>44576</v>
      </c>
      <c r="B381" s="35" t="str">
        <f>IF(OR('Monitor Data'!D381="",ISBLANK('Monitor Data'!D381)),"",IF(AND('Smoke Data'!J383="YES",'Outlier Flags'!B381="YES"),"FILTERED OUT",'Monitor Data'!B381))</f>
        <v/>
      </c>
      <c r="C381" s="35" t="str">
        <f>IF(OR('Monitor Data'!G381="",ISBLANK('Monitor Data'!G381)),"",IF(AND('Smoke Data'!K383="YES",'Outlier Flags'!C381="YES"),"FILTERED OUT",'Monitor Data'!G381))</f>
        <v/>
      </c>
      <c r="D381" s="35" t="str">
        <f>IF(OR('Monitor Data'!J381="",ISBLANK('Monitor Data'!J381)),"",IF(AND('Smoke Data'!L383="YES",'Outlier Flags'!D381="YES"),"FILTERED OUT",'Monitor Data'!J381))</f>
        <v/>
      </c>
      <c r="E381" s="35" t="str">
        <f>IF(OR('Monitor Data'!K381="",ISBLANK('Monitor Data'!K381)),"",IF(AND('Smoke Data'!M383="YES",'Outlier Flags'!E381="YES"),"FILTERED OUT",'Monitor Data'!K381))</f>
        <v/>
      </c>
    </row>
    <row r="382" spans="1:5" x14ac:dyDescent="0.25">
      <c r="A382" s="34">
        <v>44577</v>
      </c>
      <c r="B382" s="35" t="str">
        <f>IF(OR('Monitor Data'!D382="",ISBLANK('Monitor Data'!D382)),"",IF(AND('Smoke Data'!J384="YES",'Outlier Flags'!B382="YES"),"FILTERED OUT",'Monitor Data'!B382))</f>
        <v/>
      </c>
      <c r="C382" s="35" t="str">
        <f>IF(OR('Monitor Data'!G382="",ISBLANK('Monitor Data'!G382)),"",IF(AND('Smoke Data'!K384="YES",'Outlier Flags'!C382="YES"),"FILTERED OUT",'Monitor Data'!G382))</f>
        <v/>
      </c>
      <c r="D382" s="35" t="str">
        <f>IF(OR('Monitor Data'!J382="",ISBLANK('Monitor Data'!J382)),"",IF(AND('Smoke Data'!L384="YES",'Outlier Flags'!D382="YES"),"FILTERED OUT",'Monitor Data'!J382))</f>
        <v/>
      </c>
      <c r="E382" s="35" t="str">
        <f>IF(OR('Monitor Data'!K382="",ISBLANK('Monitor Data'!K382)),"",IF(AND('Smoke Data'!M384="YES",'Outlier Flags'!E382="YES"),"FILTERED OUT",'Monitor Data'!K382))</f>
        <v/>
      </c>
    </row>
    <row r="383" spans="1:5" x14ac:dyDescent="0.25">
      <c r="A383" s="34">
        <v>44578</v>
      </c>
      <c r="B383" s="35">
        <f>IF(OR('Monitor Data'!D383="",ISBLANK('Monitor Data'!D383)),"",IF(AND('Smoke Data'!J385="YES",'Outlier Flags'!B383="YES"),"FILTERED OUT",'Monitor Data'!B383))</f>
        <v>6.9</v>
      </c>
      <c r="C383" s="35">
        <f>IF(OR('Monitor Data'!G383="",ISBLANK('Monitor Data'!G383)),"",IF(AND('Smoke Data'!K385="YES",'Outlier Flags'!C383="YES"),"FILTERED OUT",'Monitor Data'!G383))</f>
        <v>5.65</v>
      </c>
      <c r="D383" s="35">
        <f>IF(OR('Monitor Data'!J383="",ISBLANK('Monitor Data'!J383)),"",IF(AND('Smoke Data'!L385="YES",'Outlier Flags'!D383="YES"),"FILTERED OUT",'Monitor Data'!J383))</f>
        <v>9.1999999999999993</v>
      </c>
      <c r="E383" s="35">
        <f>IF(OR('Monitor Data'!K383="",ISBLANK('Monitor Data'!K383)),"",IF(AND('Smoke Data'!M385="YES",'Outlier Flags'!E383="YES"),"FILTERED OUT",'Monitor Data'!K383))</f>
        <v>4.0999999999999996</v>
      </c>
    </row>
    <row r="384" spans="1:5" x14ac:dyDescent="0.25">
      <c r="A384" s="34">
        <v>44579</v>
      </c>
      <c r="B384" s="35" t="str">
        <f>IF(OR('Monitor Data'!D384="",ISBLANK('Monitor Data'!D384)),"",IF(AND('Smoke Data'!J386="YES",'Outlier Flags'!B384="YES"),"FILTERED OUT",'Monitor Data'!B384))</f>
        <v/>
      </c>
      <c r="C384" s="35" t="str">
        <f>IF(OR('Monitor Data'!G384="",ISBLANK('Monitor Data'!G384)),"",IF(AND('Smoke Data'!K386="YES",'Outlier Flags'!C384="YES"),"FILTERED OUT",'Monitor Data'!G384))</f>
        <v/>
      </c>
      <c r="D384" s="35" t="str">
        <f>IF(OR('Monitor Data'!J384="",ISBLANK('Monitor Data'!J384)),"",IF(AND('Smoke Data'!L386="YES",'Outlier Flags'!D384="YES"),"FILTERED OUT",'Monitor Data'!J384))</f>
        <v/>
      </c>
      <c r="E384" s="35" t="str">
        <f>IF(OR('Monitor Data'!K384="",ISBLANK('Monitor Data'!K384)),"",IF(AND('Smoke Data'!M386="YES",'Outlier Flags'!E384="YES"),"FILTERED OUT",'Monitor Data'!K384))</f>
        <v/>
      </c>
    </row>
    <row r="385" spans="1:5" x14ac:dyDescent="0.25">
      <c r="A385" s="34">
        <v>44580</v>
      </c>
      <c r="B385" s="35" t="str">
        <f>IF(OR('Monitor Data'!D385="",ISBLANK('Monitor Data'!D385)),"",IF(AND('Smoke Data'!J387="YES",'Outlier Flags'!B385="YES"),"FILTERED OUT",'Monitor Data'!B385))</f>
        <v/>
      </c>
      <c r="C385" s="35" t="str">
        <f>IF(OR('Monitor Data'!G385="",ISBLANK('Monitor Data'!G385)),"",IF(AND('Smoke Data'!K387="YES",'Outlier Flags'!C385="YES"),"FILTERED OUT",'Monitor Data'!G385))</f>
        <v/>
      </c>
      <c r="D385" s="35">
        <f>IF(OR('Monitor Data'!J385="",ISBLANK('Monitor Data'!J385)),"",IF(AND('Smoke Data'!L387="YES",'Outlier Flags'!D385="YES"),"FILTERED OUT",'Monitor Data'!J385))</f>
        <v>9.8000000000000007</v>
      </c>
      <c r="E385" s="35" t="str">
        <f>IF(OR('Monitor Data'!K385="",ISBLANK('Monitor Data'!K385)),"",IF(AND('Smoke Data'!M387="YES",'Outlier Flags'!E385="YES"),"FILTERED OUT",'Monitor Data'!K385))</f>
        <v/>
      </c>
    </row>
    <row r="386" spans="1:5" x14ac:dyDescent="0.25">
      <c r="A386" s="34">
        <v>44581</v>
      </c>
      <c r="B386" s="35">
        <f>IF(OR('Monitor Data'!D386="",ISBLANK('Monitor Data'!D386)),"",IF(AND('Smoke Data'!J388="YES",'Outlier Flags'!B386="YES"),"FILTERED OUT",'Monitor Data'!B386))</f>
        <v>17.399999999999999</v>
      </c>
      <c r="C386" s="35">
        <f>IF(OR('Monitor Data'!G386="",ISBLANK('Monitor Data'!G386)),"",IF(AND('Smoke Data'!K388="YES",'Outlier Flags'!C386="YES"),"FILTERED OUT",'Monitor Data'!G386))</f>
        <v>10.8</v>
      </c>
      <c r="D386" s="35" t="str">
        <f>IF(OR('Monitor Data'!J386="",ISBLANK('Monitor Data'!J386)),"",IF(AND('Smoke Data'!L388="YES",'Outlier Flags'!D386="YES"),"FILTERED OUT",'Monitor Data'!J386))</f>
        <v/>
      </c>
      <c r="E386" s="35">
        <f>IF(OR('Monitor Data'!K386="",ISBLANK('Monitor Data'!K386)),"",IF(AND('Smoke Data'!M388="YES",'Outlier Flags'!E386="YES"),"FILTERED OUT",'Monitor Data'!K386))</f>
        <v>9.8000000000000007</v>
      </c>
    </row>
    <row r="387" spans="1:5" x14ac:dyDescent="0.25">
      <c r="A387" s="34">
        <v>44582</v>
      </c>
      <c r="B387" s="35" t="str">
        <f>IF(OR('Monitor Data'!D387="",ISBLANK('Monitor Data'!D387)),"",IF(AND('Smoke Data'!J389="YES",'Outlier Flags'!B387="YES"),"FILTERED OUT",'Monitor Data'!B387))</f>
        <v/>
      </c>
      <c r="C387" s="35" t="str">
        <f>IF(OR('Monitor Data'!G387="",ISBLANK('Monitor Data'!G387)),"",IF(AND('Smoke Data'!K389="YES",'Outlier Flags'!C387="YES"),"FILTERED OUT",'Monitor Data'!G387))</f>
        <v/>
      </c>
      <c r="D387" s="35">
        <f>IF(OR('Monitor Data'!J387="",ISBLANK('Monitor Data'!J387)),"",IF(AND('Smoke Data'!L389="YES",'Outlier Flags'!D387="YES"),"FILTERED OUT",'Monitor Data'!J387))</f>
        <v>21.1</v>
      </c>
      <c r="E387" s="35" t="str">
        <f>IF(OR('Monitor Data'!K387="",ISBLANK('Monitor Data'!K387)),"",IF(AND('Smoke Data'!M389="YES",'Outlier Flags'!E387="YES"),"FILTERED OUT",'Monitor Data'!K387))</f>
        <v/>
      </c>
    </row>
    <row r="388" spans="1:5" x14ac:dyDescent="0.25">
      <c r="A388" s="34">
        <v>44583</v>
      </c>
      <c r="B388" s="35" t="str">
        <f>IF(OR('Monitor Data'!D388="",ISBLANK('Monitor Data'!D388)),"",IF(AND('Smoke Data'!J390="YES",'Outlier Flags'!B388="YES"),"FILTERED OUT",'Monitor Data'!B388))</f>
        <v/>
      </c>
      <c r="C388" s="35" t="str">
        <f>IF(OR('Monitor Data'!G388="",ISBLANK('Monitor Data'!G388)),"",IF(AND('Smoke Data'!K390="YES",'Outlier Flags'!C388="YES"),"FILTERED OUT",'Monitor Data'!G388))</f>
        <v/>
      </c>
      <c r="D388" s="35" t="str">
        <f>IF(OR('Monitor Data'!J388="",ISBLANK('Monitor Data'!J388)),"",IF(AND('Smoke Data'!L390="YES",'Outlier Flags'!D388="YES"),"FILTERED OUT",'Monitor Data'!J388))</f>
        <v/>
      </c>
      <c r="E388" s="35" t="str">
        <f>IF(OR('Monitor Data'!K388="",ISBLANK('Monitor Data'!K388)),"",IF(AND('Smoke Data'!M390="YES",'Outlier Flags'!E388="YES"),"FILTERED OUT",'Monitor Data'!K388))</f>
        <v/>
      </c>
    </row>
    <row r="389" spans="1:5" x14ac:dyDescent="0.25">
      <c r="A389" s="34">
        <v>44584</v>
      </c>
      <c r="B389" s="35">
        <f>IF(OR('Monitor Data'!D389="",ISBLANK('Monitor Data'!D389)),"",IF(AND('Smoke Data'!J391="YES",'Outlier Flags'!B389="YES"),"FILTERED OUT",'Monitor Data'!B389))</f>
        <v>12.2</v>
      </c>
      <c r="C389" s="35">
        <f>IF(OR('Monitor Data'!G389="",ISBLANK('Monitor Data'!G389)),"",IF(AND('Smoke Data'!K391="YES",'Outlier Flags'!C389="YES"),"FILTERED OUT",'Monitor Data'!G389))</f>
        <v>11.75</v>
      </c>
      <c r="D389" s="35">
        <f>IF(OR('Monitor Data'!J389="",ISBLANK('Monitor Data'!J389)),"",IF(AND('Smoke Data'!L391="YES",'Outlier Flags'!D389="YES"),"FILTERED OUT",'Monitor Data'!J389))</f>
        <v>9.1</v>
      </c>
      <c r="E389" s="35">
        <f>IF(OR('Monitor Data'!K389="",ISBLANK('Monitor Data'!K389)),"",IF(AND('Smoke Data'!M391="YES",'Outlier Flags'!E389="YES"),"FILTERED OUT",'Monitor Data'!K389))</f>
        <v>8.9</v>
      </c>
    </row>
    <row r="390" spans="1:5" x14ac:dyDescent="0.25">
      <c r="A390" s="34">
        <v>44585</v>
      </c>
      <c r="B390" s="35" t="str">
        <f>IF(OR('Monitor Data'!D390="",ISBLANK('Monitor Data'!D390)),"",IF(AND('Smoke Data'!J392="YES",'Outlier Flags'!B390="YES"),"FILTERED OUT",'Monitor Data'!B390))</f>
        <v/>
      </c>
      <c r="C390" s="35" t="str">
        <f>IF(OR('Monitor Data'!G390="",ISBLANK('Monitor Data'!G390)),"",IF(AND('Smoke Data'!K392="YES",'Outlier Flags'!C390="YES"),"FILTERED OUT",'Monitor Data'!G390))</f>
        <v/>
      </c>
      <c r="D390" s="35" t="str">
        <f>IF(OR('Monitor Data'!J390="",ISBLANK('Monitor Data'!J390)),"",IF(AND('Smoke Data'!L392="YES",'Outlier Flags'!D390="YES"),"FILTERED OUT",'Monitor Data'!J390))</f>
        <v/>
      </c>
      <c r="E390" s="35" t="str">
        <f>IF(OR('Monitor Data'!K390="",ISBLANK('Monitor Data'!K390)),"",IF(AND('Smoke Data'!M392="YES",'Outlier Flags'!E390="YES"),"FILTERED OUT",'Monitor Data'!K390))</f>
        <v/>
      </c>
    </row>
    <row r="391" spans="1:5" x14ac:dyDescent="0.25">
      <c r="A391" s="34">
        <v>44586</v>
      </c>
      <c r="B391" s="35" t="str">
        <f>IF(OR('Monitor Data'!D391="",ISBLANK('Monitor Data'!D391)),"",IF(AND('Smoke Data'!J393="YES",'Outlier Flags'!B391="YES"),"FILTERED OUT",'Monitor Data'!B391))</f>
        <v/>
      </c>
      <c r="C391" s="35" t="str">
        <f>IF(OR('Monitor Data'!G391="",ISBLANK('Monitor Data'!G391)),"",IF(AND('Smoke Data'!K393="YES",'Outlier Flags'!C391="YES"),"FILTERED OUT",'Monitor Data'!G391))</f>
        <v/>
      </c>
      <c r="D391" s="35">
        <f>IF(OR('Monitor Data'!J391="",ISBLANK('Monitor Data'!J391)),"",IF(AND('Smoke Data'!L393="YES",'Outlier Flags'!D391="YES"),"FILTERED OUT",'Monitor Data'!J391))</f>
        <v>14.3</v>
      </c>
      <c r="E391" s="35" t="str">
        <f>IF(OR('Monitor Data'!K391="",ISBLANK('Monitor Data'!K391)),"",IF(AND('Smoke Data'!M393="YES",'Outlier Flags'!E391="YES"),"FILTERED OUT",'Monitor Data'!K391))</f>
        <v/>
      </c>
    </row>
    <row r="392" spans="1:5" x14ac:dyDescent="0.25">
      <c r="A392" s="34">
        <v>44587</v>
      </c>
      <c r="B392" s="35">
        <f>IF(OR('Monitor Data'!D392="",ISBLANK('Monitor Data'!D392)),"",IF(AND('Smoke Data'!J394="YES",'Outlier Flags'!B392="YES"),"FILTERED OUT",'Monitor Data'!B392))</f>
        <v>20.2</v>
      </c>
      <c r="C392" s="35">
        <f>IF(OR('Monitor Data'!G392="",ISBLANK('Monitor Data'!G392)),"",IF(AND('Smoke Data'!K394="YES",'Outlier Flags'!C392="YES"),"FILTERED OUT",'Monitor Data'!G392))</f>
        <v>18.399999999999999</v>
      </c>
      <c r="D392" s="35" t="str">
        <f>IF(OR('Monitor Data'!J392="",ISBLANK('Monitor Data'!J392)),"",IF(AND('Smoke Data'!L394="YES",'Outlier Flags'!D392="YES"),"FILTERED OUT",'Monitor Data'!J392))</f>
        <v/>
      </c>
      <c r="E392" s="35">
        <f>IF(OR('Monitor Data'!K392="",ISBLANK('Monitor Data'!K392)),"",IF(AND('Smoke Data'!M394="YES",'Outlier Flags'!E392="YES"),"FILTERED OUT",'Monitor Data'!K392))</f>
        <v>15.5</v>
      </c>
    </row>
    <row r="393" spans="1:5" x14ac:dyDescent="0.25">
      <c r="A393" s="34">
        <v>44588</v>
      </c>
      <c r="B393" s="35" t="str">
        <f>IF(OR('Monitor Data'!D393="",ISBLANK('Monitor Data'!D393)),"",IF(AND('Smoke Data'!J395="YES",'Outlier Flags'!B393="YES"),"FILTERED OUT",'Monitor Data'!B393))</f>
        <v/>
      </c>
      <c r="C393" s="35" t="str">
        <f>IF(OR('Monitor Data'!G393="",ISBLANK('Monitor Data'!G393)),"",IF(AND('Smoke Data'!K395="YES",'Outlier Flags'!C393="YES"),"FILTERED OUT",'Monitor Data'!G393))</f>
        <v/>
      </c>
      <c r="D393" s="35" t="str">
        <f>IF(OR('Monitor Data'!J393="",ISBLANK('Monitor Data'!J393)),"",IF(AND('Smoke Data'!L395="YES",'Outlier Flags'!D393="YES"),"FILTERED OUT",'Monitor Data'!J393))</f>
        <v/>
      </c>
      <c r="E393" s="35" t="str">
        <f>IF(OR('Monitor Data'!K393="",ISBLANK('Monitor Data'!K393)),"",IF(AND('Smoke Data'!M395="YES",'Outlier Flags'!E393="YES"),"FILTERED OUT",'Monitor Data'!K393))</f>
        <v/>
      </c>
    </row>
    <row r="394" spans="1:5" x14ac:dyDescent="0.25">
      <c r="A394" s="34">
        <v>44589</v>
      </c>
      <c r="B394" s="35" t="str">
        <f>IF(OR('Monitor Data'!D394="",ISBLANK('Monitor Data'!D394)),"",IF(AND('Smoke Data'!J396="YES",'Outlier Flags'!B394="YES"),"FILTERED OUT",'Monitor Data'!B394))</f>
        <v/>
      </c>
      <c r="C394" s="35" t="str">
        <f>IF(OR('Monitor Data'!G394="",ISBLANK('Monitor Data'!G394)),"",IF(AND('Smoke Data'!K396="YES",'Outlier Flags'!C394="YES"),"FILTERED OUT",'Monitor Data'!G394))</f>
        <v/>
      </c>
      <c r="D394" s="35" t="str">
        <f>IF(OR('Monitor Data'!J394="",ISBLANK('Monitor Data'!J394)),"",IF(AND('Smoke Data'!L396="YES",'Outlier Flags'!D394="YES"),"FILTERED OUT",'Monitor Data'!J394))</f>
        <v/>
      </c>
      <c r="E394" s="35" t="str">
        <f>IF(OR('Monitor Data'!K394="",ISBLANK('Monitor Data'!K394)),"",IF(AND('Smoke Data'!M396="YES",'Outlier Flags'!E394="YES"),"FILTERED OUT",'Monitor Data'!K394))</f>
        <v/>
      </c>
    </row>
    <row r="395" spans="1:5" x14ac:dyDescent="0.25">
      <c r="A395" s="34">
        <v>44590</v>
      </c>
      <c r="B395" s="35">
        <f>IF(OR('Monitor Data'!D395="",ISBLANK('Monitor Data'!D395)),"",IF(AND('Smoke Data'!J397="YES",'Outlier Flags'!B395="YES"),"FILTERED OUT",'Monitor Data'!B395))</f>
        <v>30.1</v>
      </c>
      <c r="C395" s="35">
        <f>IF(OR('Monitor Data'!G395="",ISBLANK('Monitor Data'!G395)),"",IF(AND('Smoke Data'!K397="YES",'Outlier Flags'!C395="YES"),"FILTERED OUT",'Monitor Data'!G395))</f>
        <v>24.6</v>
      </c>
      <c r="D395" s="35">
        <f>IF(OR('Monitor Data'!J395="",ISBLANK('Monitor Data'!J395)),"",IF(AND('Smoke Data'!L397="YES",'Outlier Flags'!D395="YES"),"FILTERED OUT",'Monitor Data'!J395))</f>
        <v>19.399999999999999</v>
      </c>
      <c r="E395" s="35">
        <f>IF(OR('Monitor Data'!K395="",ISBLANK('Monitor Data'!K395)),"",IF(AND('Smoke Data'!M397="YES",'Outlier Flags'!E395="YES"),"FILTERED OUT",'Monitor Data'!K395))</f>
        <v>15.4</v>
      </c>
    </row>
    <row r="396" spans="1:5" x14ac:dyDescent="0.25">
      <c r="A396" s="34">
        <v>44591</v>
      </c>
      <c r="B396" s="35" t="str">
        <f>IF(OR('Monitor Data'!D396="",ISBLANK('Monitor Data'!D396)),"",IF(AND('Smoke Data'!J398="YES",'Outlier Flags'!B396="YES"),"FILTERED OUT",'Monitor Data'!B396))</f>
        <v/>
      </c>
      <c r="C396" s="35" t="str">
        <f>IF(OR('Monitor Data'!G396="",ISBLANK('Monitor Data'!G396)),"",IF(AND('Smoke Data'!K398="YES",'Outlier Flags'!C396="YES"),"FILTERED OUT",'Monitor Data'!G396))</f>
        <v/>
      </c>
      <c r="D396" s="35" t="str">
        <f>IF(OR('Monitor Data'!J396="",ISBLANK('Monitor Data'!J396)),"",IF(AND('Smoke Data'!L398="YES",'Outlier Flags'!D396="YES"),"FILTERED OUT",'Monitor Data'!J396))</f>
        <v/>
      </c>
      <c r="E396" s="35" t="str">
        <f>IF(OR('Monitor Data'!K396="",ISBLANK('Monitor Data'!K396)),"",IF(AND('Smoke Data'!M398="YES",'Outlier Flags'!E396="YES"),"FILTERED OUT",'Monitor Data'!K396))</f>
        <v/>
      </c>
    </row>
    <row r="397" spans="1:5" x14ac:dyDescent="0.25">
      <c r="A397" s="34">
        <v>44592</v>
      </c>
      <c r="B397" s="35" t="str">
        <f>IF(OR('Monitor Data'!D397="",ISBLANK('Monitor Data'!D397)),"",IF(AND('Smoke Data'!J399="YES",'Outlier Flags'!B397="YES"),"FILTERED OUT",'Monitor Data'!B397))</f>
        <v/>
      </c>
      <c r="C397" s="35" t="str">
        <f>IF(OR('Monitor Data'!G397="",ISBLANK('Monitor Data'!G397)),"",IF(AND('Smoke Data'!K399="YES",'Outlier Flags'!C397="YES"),"FILTERED OUT",'Monitor Data'!G397))</f>
        <v/>
      </c>
      <c r="D397" s="35" t="str">
        <f>IF(OR('Monitor Data'!J397="",ISBLANK('Monitor Data'!J397)),"",IF(AND('Smoke Data'!L399="YES",'Outlier Flags'!D397="YES"),"FILTERED OUT",'Monitor Data'!J397))</f>
        <v/>
      </c>
      <c r="E397" s="35" t="str">
        <f>IF(OR('Monitor Data'!K397="",ISBLANK('Monitor Data'!K397)),"",IF(AND('Smoke Data'!M399="YES",'Outlier Flags'!E397="YES"),"FILTERED OUT",'Monitor Data'!K397))</f>
        <v/>
      </c>
    </row>
    <row r="398" spans="1:5" x14ac:dyDescent="0.25">
      <c r="A398" s="34">
        <v>44593</v>
      </c>
      <c r="B398" s="35">
        <f>IF(OR('Monitor Data'!D398="",ISBLANK('Monitor Data'!D398)),"",IF(AND('Smoke Data'!J400="YES",'Outlier Flags'!B398="YES"),"FILTERED OUT",'Monitor Data'!B398))</f>
        <v>21.5</v>
      </c>
      <c r="C398" s="35">
        <f>IF(OR('Monitor Data'!G398="",ISBLANK('Monitor Data'!G398)),"",IF(AND('Smoke Data'!K400="YES",'Outlier Flags'!C398="YES"),"FILTERED OUT",'Monitor Data'!G398))</f>
        <v>19.3</v>
      </c>
      <c r="D398" s="35">
        <f>IF(OR('Monitor Data'!J398="",ISBLANK('Monitor Data'!J398)),"",IF(AND('Smoke Data'!L400="YES",'Outlier Flags'!D398="YES"),"FILTERED OUT",'Monitor Data'!J398))</f>
        <v>23.1</v>
      </c>
      <c r="E398" s="35">
        <f>IF(OR('Monitor Data'!K398="",ISBLANK('Monitor Data'!K398)),"",IF(AND('Smoke Data'!M400="YES",'Outlier Flags'!E398="YES"),"FILTERED OUT",'Monitor Data'!K398))</f>
        <v>19.399999999999999</v>
      </c>
    </row>
    <row r="399" spans="1:5" x14ac:dyDescent="0.25">
      <c r="A399" s="34">
        <v>44594</v>
      </c>
      <c r="B399" s="35" t="str">
        <f>IF(OR('Monitor Data'!D399="",ISBLANK('Monitor Data'!D399)),"",IF(AND('Smoke Data'!J401="YES",'Outlier Flags'!B399="YES"),"FILTERED OUT",'Monitor Data'!B399))</f>
        <v/>
      </c>
      <c r="C399" s="35" t="str">
        <f>IF(OR('Monitor Data'!G399="",ISBLANK('Monitor Data'!G399)),"",IF(AND('Smoke Data'!K401="YES",'Outlier Flags'!C399="YES"),"FILTERED OUT",'Monitor Data'!G399))</f>
        <v/>
      </c>
      <c r="D399" s="35" t="str">
        <f>IF(OR('Monitor Data'!J399="",ISBLANK('Monitor Data'!J399)),"",IF(AND('Smoke Data'!L401="YES",'Outlier Flags'!D399="YES"),"FILTERED OUT",'Monitor Data'!J399))</f>
        <v/>
      </c>
      <c r="E399" s="35" t="str">
        <f>IF(OR('Monitor Data'!K399="",ISBLANK('Monitor Data'!K399)),"",IF(AND('Smoke Data'!M401="YES",'Outlier Flags'!E399="YES"),"FILTERED OUT",'Monitor Data'!K399))</f>
        <v/>
      </c>
    </row>
    <row r="400" spans="1:5" x14ac:dyDescent="0.25">
      <c r="A400" s="34">
        <v>44595</v>
      </c>
      <c r="B400" s="35" t="str">
        <f>IF(OR('Monitor Data'!D400="",ISBLANK('Monitor Data'!D400)),"",IF(AND('Smoke Data'!J402="YES",'Outlier Flags'!B400="YES"),"FILTERED OUT",'Monitor Data'!B400))</f>
        <v/>
      </c>
      <c r="C400" s="35" t="str">
        <f>IF(OR('Monitor Data'!G400="",ISBLANK('Monitor Data'!G400)),"",IF(AND('Smoke Data'!K402="YES",'Outlier Flags'!C400="YES"),"FILTERED OUT",'Monitor Data'!G400))</f>
        <v/>
      </c>
      <c r="D400" s="35" t="str">
        <f>IF(OR('Monitor Data'!J400="",ISBLANK('Monitor Data'!J400)),"",IF(AND('Smoke Data'!L402="YES",'Outlier Flags'!D400="YES"),"FILTERED OUT",'Monitor Data'!J400))</f>
        <v/>
      </c>
      <c r="E400" s="35" t="str">
        <f>IF(OR('Monitor Data'!K400="",ISBLANK('Monitor Data'!K400)),"",IF(AND('Smoke Data'!M402="YES",'Outlier Flags'!E400="YES"),"FILTERED OUT",'Monitor Data'!K400))</f>
        <v/>
      </c>
    </row>
    <row r="401" spans="1:5" x14ac:dyDescent="0.25">
      <c r="A401" s="34">
        <v>44596</v>
      </c>
      <c r="B401" s="35">
        <f>IF(OR('Monitor Data'!D401="",ISBLANK('Monitor Data'!D401)),"",IF(AND('Smoke Data'!J403="YES",'Outlier Flags'!B401="YES"),"FILTERED OUT",'Monitor Data'!B401))</f>
        <v>31.1</v>
      </c>
      <c r="C401" s="35">
        <f>IF(OR('Monitor Data'!G401="",ISBLANK('Monitor Data'!G401)),"",IF(AND('Smoke Data'!K403="YES",'Outlier Flags'!C401="YES"),"FILTERED OUT",'Monitor Data'!G401))</f>
        <v>25.45</v>
      </c>
      <c r="D401" s="35">
        <f>IF(OR('Monitor Data'!J401="",ISBLANK('Monitor Data'!J401)),"",IF(AND('Smoke Data'!L403="YES",'Outlier Flags'!D401="YES"),"FILTERED OUT",'Monitor Data'!J401))</f>
        <v>21.4</v>
      </c>
      <c r="E401" s="35">
        <f>IF(OR('Monitor Data'!K401="",ISBLANK('Monitor Data'!K401)),"",IF(AND('Smoke Data'!M403="YES",'Outlier Flags'!E401="YES"),"FILTERED OUT",'Monitor Data'!K401))</f>
        <v>18.399999999999999</v>
      </c>
    </row>
    <row r="402" spans="1:5" x14ac:dyDescent="0.25">
      <c r="A402" s="34">
        <v>44597</v>
      </c>
      <c r="B402" s="35" t="str">
        <f>IF(OR('Monitor Data'!D402="",ISBLANK('Monitor Data'!D402)),"",IF(AND('Smoke Data'!J404="YES",'Outlier Flags'!B402="YES"),"FILTERED OUT",'Monitor Data'!B402))</f>
        <v/>
      </c>
      <c r="C402" s="35" t="str">
        <f>IF(OR('Monitor Data'!G402="",ISBLANK('Monitor Data'!G402)),"",IF(AND('Smoke Data'!K404="YES",'Outlier Flags'!C402="YES"),"FILTERED OUT",'Monitor Data'!G402))</f>
        <v/>
      </c>
      <c r="D402" s="35" t="str">
        <f>IF(OR('Monitor Data'!J402="",ISBLANK('Monitor Data'!J402)),"",IF(AND('Smoke Data'!L404="YES",'Outlier Flags'!D402="YES"),"FILTERED OUT",'Monitor Data'!J402))</f>
        <v/>
      </c>
      <c r="E402" s="35" t="str">
        <f>IF(OR('Monitor Data'!K402="",ISBLANK('Monitor Data'!K402)),"",IF(AND('Smoke Data'!M404="YES",'Outlier Flags'!E402="YES"),"FILTERED OUT",'Monitor Data'!K402))</f>
        <v/>
      </c>
    </row>
    <row r="403" spans="1:5" x14ac:dyDescent="0.25">
      <c r="A403" s="34">
        <v>44598</v>
      </c>
      <c r="B403" s="35" t="str">
        <f>IF(OR('Monitor Data'!D403="",ISBLANK('Monitor Data'!D403)),"",IF(AND('Smoke Data'!J405="YES",'Outlier Flags'!B403="YES"),"FILTERED OUT",'Monitor Data'!B403))</f>
        <v/>
      </c>
      <c r="C403" s="35" t="str">
        <f>IF(OR('Monitor Data'!G403="",ISBLANK('Monitor Data'!G403)),"",IF(AND('Smoke Data'!K405="YES",'Outlier Flags'!C403="YES"),"FILTERED OUT",'Monitor Data'!G403))</f>
        <v/>
      </c>
      <c r="D403" s="35" t="str">
        <f>IF(OR('Monitor Data'!J403="",ISBLANK('Monitor Data'!J403)),"",IF(AND('Smoke Data'!L405="YES",'Outlier Flags'!D403="YES"),"FILTERED OUT",'Monitor Data'!J403))</f>
        <v/>
      </c>
      <c r="E403" s="35" t="str">
        <f>IF(OR('Monitor Data'!K403="",ISBLANK('Monitor Data'!K403)),"",IF(AND('Smoke Data'!M405="YES",'Outlier Flags'!E403="YES"),"FILTERED OUT",'Monitor Data'!K403))</f>
        <v/>
      </c>
    </row>
    <row r="404" spans="1:5" x14ac:dyDescent="0.25">
      <c r="A404" s="34">
        <v>44599</v>
      </c>
      <c r="B404" s="35">
        <f>IF(OR('Monitor Data'!D404="",ISBLANK('Monitor Data'!D404)),"",IF(AND('Smoke Data'!J406="YES",'Outlier Flags'!B404="YES"),"FILTERED OUT",'Monitor Data'!B404))</f>
        <v>28.4</v>
      </c>
      <c r="C404" s="35" t="str">
        <f>IF(OR('Monitor Data'!G404="",ISBLANK('Monitor Data'!G404)),"",IF(AND('Smoke Data'!K406="YES",'Outlier Flags'!C404="YES"),"FILTERED OUT",'Monitor Data'!G404))</f>
        <v/>
      </c>
      <c r="D404" s="35">
        <f>IF(OR('Monitor Data'!J404="",ISBLANK('Monitor Data'!J404)),"",IF(AND('Smoke Data'!L406="YES",'Outlier Flags'!D404="YES"),"FILTERED OUT",'Monitor Data'!J404))</f>
        <v>20.100000000000001</v>
      </c>
      <c r="E404" s="35">
        <f>IF(OR('Monitor Data'!K404="",ISBLANK('Monitor Data'!K404)),"",IF(AND('Smoke Data'!M406="YES",'Outlier Flags'!E404="YES"),"FILTERED OUT",'Monitor Data'!K404))</f>
        <v>15.3</v>
      </c>
    </row>
    <row r="405" spans="1:5" x14ac:dyDescent="0.25">
      <c r="A405" s="34">
        <v>44600</v>
      </c>
      <c r="B405" s="35" t="str">
        <f>IF(OR('Monitor Data'!D405="",ISBLANK('Monitor Data'!D405)),"",IF(AND('Smoke Data'!J407="YES",'Outlier Flags'!B405="YES"),"FILTERED OUT",'Monitor Data'!B405))</f>
        <v/>
      </c>
      <c r="C405" s="35" t="str">
        <f>IF(OR('Monitor Data'!G405="",ISBLANK('Monitor Data'!G405)),"",IF(AND('Smoke Data'!K407="YES",'Outlier Flags'!C405="YES"),"FILTERED OUT",'Monitor Data'!G405))</f>
        <v/>
      </c>
      <c r="D405" s="35" t="str">
        <f>IF(OR('Monitor Data'!J405="",ISBLANK('Monitor Data'!J405)),"",IF(AND('Smoke Data'!L407="YES",'Outlier Flags'!D405="YES"),"FILTERED OUT",'Monitor Data'!J405))</f>
        <v/>
      </c>
      <c r="E405" s="35" t="str">
        <f>IF(OR('Monitor Data'!K405="",ISBLANK('Monitor Data'!K405)),"",IF(AND('Smoke Data'!M407="YES",'Outlier Flags'!E405="YES"),"FILTERED OUT",'Monitor Data'!K405))</f>
        <v/>
      </c>
    </row>
    <row r="406" spans="1:5" x14ac:dyDescent="0.25">
      <c r="A406" s="34">
        <v>44601</v>
      </c>
      <c r="B406" s="35" t="str">
        <f>IF(OR('Monitor Data'!D406="",ISBLANK('Monitor Data'!D406)),"",IF(AND('Smoke Data'!J408="YES",'Outlier Flags'!B406="YES"),"FILTERED OUT",'Monitor Data'!B406))</f>
        <v/>
      </c>
      <c r="C406" s="35">
        <f>IF(OR('Monitor Data'!G406="",ISBLANK('Monitor Data'!G406)),"",IF(AND('Smoke Data'!K408="YES",'Outlier Flags'!C406="YES"),"FILTERED OUT",'Monitor Data'!G406))</f>
        <v>11.1</v>
      </c>
      <c r="D406" s="35" t="str">
        <f>IF(OR('Monitor Data'!J406="",ISBLANK('Monitor Data'!J406)),"",IF(AND('Smoke Data'!L408="YES",'Outlier Flags'!D406="YES"),"FILTERED OUT",'Monitor Data'!J406))</f>
        <v/>
      </c>
      <c r="E406" s="35" t="str">
        <f>IF(OR('Monitor Data'!K406="",ISBLANK('Monitor Data'!K406)),"",IF(AND('Smoke Data'!M408="YES",'Outlier Flags'!E406="YES"),"FILTERED OUT",'Monitor Data'!K406))</f>
        <v/>
      </c>
    </row>
    <row r="407" spans="1:5" x14ac:dyDescent="0.25">
      <c r="A407" s="34">
        <v>44602</v>
      </c>
      <c r="B407" s="35">
        <f>IF(OR('Monitor Data'!D407="",ISBLANK('Monitor Data'!D407)),"",IF(AND('Smoke Data'!J409="YES",'Outlier Flags'!B407="YES"),"FILTERED OUT",'Monitor Data'!B407))</f>
        <v>8.1</v>
      </c>
      <c r="C407" s="35">
        <f>IF(OR('Monitor Data'!G407="",ISBLANK('Monitor Data'!G407)),"",IF(AND('Smoke Data'!K409="YES",'Outlier Flags'!C407="YES"),"FILTERED OUT",'Monitor Data'!G407))</f>
        <v>12.100000000000001</v>
      </c>
      <c r="D407" s="35">
        <f>IF(OR('Monitor Data'!J407="",ISBLANK('Monitor Data'!J407)),"",IF(AND('Smoke Data'!L409="YES",'Outlier Flags'!D407="YES"),"FILTERED OUT",'Monitor Data'!J407))</f>
        <v>6.1999999999999993</v>
      </c>
      <c r="E407" s="35">
        <f>IF(OR('Monitor Data'!K407="",ISBLANK('Monitor Data'!K407)),"",IF(AND('Smoke Data'!M409="YES",'Outlier Flags'!E407="YES"),"FILTERED OUT",'Monitor Data'!K407))</f>
        <v>5.2</v>
      </c>
    </row>
    <row r="408" spans="1:5" x14ac:dyDescent="0.25">
      <c r="A408" s="34">
        <v>44603</v>
      </c>
      <c r="B408" s="35" t="str">
        <f>IF(OR('Monitor Data'!D408="",ISBLANK('Monitor Data'!D408)),"",IF(AND('Smoke Data'!J410="YES",'Outlier Flags'!B408="YES"),"FILTERED OUT",'Monitor Data'!B408))</f>
        <v/>
      </c>
      <c r="C408" s="35" t="str">
        <f>IF(OR('Monitor Data'!G408="",ISBLANK('Monitor Data'!G408)),"",IF(AND('Smoke Data'!K410="YES",'Outlier Flags'!C408="YES"),"FILTERED OUT",'Monitor Data'!G408))</f>
        <v/>
      </c>
      <c r="D408" s="35" t="str">
        <f>IF(OR('Monitor Data'!J408="",ISBLANK('Monitor Data'!J408)),"",IF(AND('Smoke Data'!L410="YES",'Outlier Flags'!D408="YES"),"FILTERED OUT",'Monitor Data'!J408))</f>
        <v/>
      </c>
      <c r="E408" s="35" t="str">
        <f>IF(OR('Monitor Data'!K408="",ISBLANK('Monitor Data'!K408)),"",IF(AND('Smoke Data'!M410="YES",'Outlier Flags'!E408="YES"),"FILTERED OUT",'Monitor Data'!K408))</f>
        <v/>
      </c>
    </row>
    <row r="409" spans="1:5" x14ac:dyDescent="0.25">
      <c r="A409" s="34">
        <v>44604</v>
      </c>
      <c r="B409" s="35" t="str">
        <f>IF(OR('Monitor Data'!D409="",ISBLANK('Monitor Data'!D409)),"",IF(AND('Smoke Data'!J411="YES",'Outlier Flags'!B409="YES"),"FILTERED OUT",'Monitor Data'!B409))</f>
        <v/>
      </c>
      <c r="C409" s="35" t="str">
        <f>IF(OR('Monitor Data'!G409="",ISBLANK('Monitor Data'!G409)),"",IF(AND('Smoke Data'!K411="YES",'Outlier Flags'!C409="YES"),"FILTERED OUT",'Monitor Data'!G409))</f>
        <v/>
      </c>
      <c r="D409" s="35" t="str">
        <f>IF(OR('Monitor Data'!J409="",ISBLANK('Monitor Data'!J409)),"",IF(AND('Smoke Data'!L411="YES",'Outlier Flags'!D409="YES"),"FILTERED OUT",'Monitor Data'!J409))</f>
        <v/>
      </c>
      <c r="E409" s="35" t="str">
        <f>IF(OR('Monitor Data'!K409="",ISBLANK('Monitor Data'!K409)),"",IF(AND('Smoke Data'!M411="YES",'Outlier Flags'!E409="YES"),"FILTERED OUT",'Monitor Data'!K409))</f>
        <v/>
      </c>
    </row>
    <row r="410" spans="1:5" x14ac:dyDescent="0.25">
      <c r="A410" s="34">
        <v>44605</v>
      </c>
      <c r="B410" s="35">
        <f>IF(OR('Monitor Data'!D410="",ISBLANK('Monitor Data'!D410)),"",IF(AND('Smoke Data'!J412="YES",'Outlier Flags'!B410="YES"),"FILTERED OUT",'Monitor Data'!B410))</f>
        <v>8.1</v>
      </c>
      <c r="C410" s="35">
        <f>IF(OR('Monitor Data'!G410="",ISBLANK('Monitor Data'!G410)),"",IF(AND('Smoke Data'!K412="YES",'Outlier Flags'!C410="YES"),"FILTERED OUT",'Monitor Data'!G410))</f>
        <v>9.8000000000000007</v>
      </c>
      <c r="D410" s="35">
        <f>IF(OR('Monitor Data'!J410="",ISBLANK('Monitor Data'!J410)),"",IF(AND('Smoke Data'!L412="YES",'Outlier Flags'!D410="YES"),"FILTERED OUT",'Monitor Data'!J410))</f>
        <v>8.1</v>
      </c>
      <c r="E410" s="35">
        <f>IF(OR('Monitor Data'!K410="",ISBLANK('Monitor Data'!K410)),"",IF(AND('Smoke Data'!M412="YES",'Outlier Flags'!E410="YES"),"FILTERED OUT",'Monitor Data'!K410))</f>
        <v>9</v>
      </c>
    </row>
    <row r="411" spans="1:5" x14ac:dyDescent="0.25">
      <c r="A411" s="34">
        <v>44606</v>
      </c>
      <c r="B411" s="35" t="str">
        <f>IF(OR('Monitor Data'!D411="",ISBLANK('Monitor Data'!D411)),"",IF(AND('Smoke Data'!J413="YES",'Outlier Flags'!B411="YES"),"FILTERED OUT",'Monitor Data'!B411))</f>
        <v/>
      </c>
      <c r="C411" s="35" t="str">
        <f>IF(OR('Monitor Data'!G411="",ISBLANK('Monitor Data'!G411)),"",IF(AND('Smoke Data'!K413="YES",'Outlier Flags'!C411="YES"),"FILTERED OUT",'Monitor Data'!G411))</f>
        <v/>
      </c>
      <c r="D411" s="35" t="str">
        <f>IF(OR('Monitor Data'!J411="",ISBLANK('Monitor Data'!J411)),"",IF(AND('Smoke Data'!L413="YES",'Outlier Flags'!D411="YES"),"FILTERED OUT",'Monitor Data'!J411))</f>
        <v/>
      </c>
      <c r="E411" s="35" t="str">
        <f>IF(OR('Monitor Data'!K411="",ISBLANK('Monitor Data'!K411)),"",IF(AND('Smoke Data'!M413="YES",'Outlier Flags'!E411="YES"),"FILTERED OUT",'Monitor Data'!K411))</f>
        <v/>
      </c>
    </row>
    <row r="412" spans="1:5" x14ac:dyDescent="0.25">
      <c r="A412" s="34">
        <v>44607</v>
      </c>
      <c r="B412" s="35" t="str">
        <f>IF(OR('Monitor Data'!D412="",ISBLANK('Monitor Data'!D412)),"",IF(AND('Smoke Data'!J414="YES",'Outlier Flags'!B412="YES"),"FILTERED OUT",'Monitor Data'!B412))</f>
        <v/>
      </c>
      <c r="C412" s="35" t="str">
        <f>IF(OR('Monitor Data'!G412="",ISBLANK('Monitor Data'!G412)),"",IF(AND('Smoke Data'!K414="YES",'Outlier Flags'!C412="YES"),"FILTERED OUT",'Monitor Data'!G412))</f>
        <v/>
      </c>
      <c r="D412" s="35" t="str">
        <f>IF(OR('Monitor Data'!J412="",ISBLANK('Monitor Data'!J412)),"",IF(AND('Smoke Data'!L414="YES",'Outlier Flags'!D412="YES"),"FILTERED OUT",'Monitor Data'!J412))</f>
        <v/>
      </c>
      <c r="E412" s="35" t="str">
        <f>IF(OR('Monitor Data'!K412="",ISBLANK('Monitor Data'!K412)),"",IF(AND('Smoke Data'!M414="YES",'Outlier Flags'!E412="YES"),"FILTERED OUT",'Monitor Data'!K412))</f>
        <v/>
      </c>
    </row>
    <row r="413" spans="1:5" x14ac:dyDescent="0.25">
      <c r="A413" s="34">
        <v>44608</v>
      </c>
      <c r="B413" s="35">
        <f>IF(OR('Monitor Data'!D413="",ISBLANK('Monitor Data'!D413)),"",IF(AND('Smoke Data'!J415="YES",'Outlier Flags'!B413="YES"),"FILTERED OUT",'Monitor Data'!B413))</f>
        <v>24.1</v>
      </c>
      <c r="C413" s="35">
        <f>IF(OR('Monitor Data'!G413="",ISBLANK('Monitor Data'!G413)),"",IF(AND('Smoke Data'!K415="YES",'Outlier Flags'!C413="YES"),"FILTERED OUT",'Monitor Data'!G413))</f>
        <v>20.6</v>
      </c>
      <c r="D413" s="35">
        <f>IF(OR('Monitor Data'!J413="",ISBLANK('Monitor Data'!J413)),"",IF(AND('Smoke Data'!L415="YES",'Outlier Flags'!D413="YES"),"FILTERED OUT",'Monitor Data'!J413))</f>
        <v>19</v>
      </c>
      <c r="E413" s="35">
        <f>IF(OR('Monitor Data'!K413="",ISBLANK('Monitor Data'!K413)),"",IF(AND('Smoke Data'!M415="YES",'Outlier Flags'!E413="YES"),"FILTERED OUT",'Monitor Data'!K413))</f>
        <v>18.2</v>
      </c>
    </row>
    <row r="414" spans="1:5" x14ac:dyDescent="0.25">
      <c r="A414" s="34">
        <v>44609</v>
      </c>
      <c r="B414" s="35" t="str">
        <f>IF(OR('Monitor Data'!D414="",ISBLANK('Monitor Data'!D414)),"",IF(AND('Smoke Data'!J416="YES",'Outlier Flags'!B414="YES"),"FILTERED OUT",'Monitor Data'!B414))</f>
        <v/>
      </c>
      <c r="C414" s="35" t="str">
        <f>IF(OR('Monitor Data'!G414="",ISBLANK('Monitor Data'!G414)),"",IF(AND('Smoke Data'!K416="YES",'Outlier Flags'!C414="YES"),"FILTERED OUT",'Monitor Data'!G414))</f>
        <v/>
      </c>
      <c r="D414" s="35" t="str">
        <f>IF(OR('Monitor Data'!J414="",ISBLANK('Monitor Data'!J414)),"",IF(AND('Smoke Data'!L416="YES",'Outlier Flags'!D414="YES"),"FILTERED OUT",'Monitor Data'!J414))</f>
        <v/>
      </c>
      <c r="E414" s="35" t="str">
        <f>IF(OR('Monitor Data'!K414="",ISBLANK('Monitor Data'!K414)),"",IF(AND('Smoke Data'!M416="YES",'Outlier Flags'!E414="YES"),"FILTERED OUT",'Monitor Data'!K414))</f>
        <v/>
      </c>
    </row>
    <row r="415" spans="1:5" x14ac:dyDescent="0.25">
      <c r="A415" s="34">
        <v>44610</v>
      </c>
      <c r="B415" s="35" t="str">
        <f>IF(OR('Monitor Data'!D415="",ISBLANK('Monitor Data'!D415)),"",IF(AND('Smoke Data'!J417="YES",'Outlier Flags'!B415="YES"),"FILTERED OUT",'Monitor Data'!B415))</f>
        <v/>
      </c>
      <c r="C415" s="35" t="str">
        <f>IF(OR('Monitor Data'!G415="",ISBLANK('Monitor Data'!G415)),"",IF(AND('Smoke Data'!K417="YES",'Outlier Flags'!C415="YES"),"FILTERED OUT",'Monitor Data'!G415))</f>
        <v/>
      </c>
      <c r="D415" s="35" t="str">
        <f>IF(OR('Monitor Data'!J415="",ISBLANK('Monitor Data'!J415)),"",IF(AND('Smoke Data'!L417="YES",'Outlier Flags'!D415="YES"),"FILTERED OUT",'Monitor Data'!J415))</f>
        <v/>
      </c>
      <c r="E415" s="35" t="str">
        <f>IF(OR('Monitor Data'!K415="",ISBLANK('Monitor Data'!K415)),"",IF(AND('Smoke Data'!M417="YES",'Outlier Flags'!E415="YES"),"FILTERED OUT",'Monitor Data'!K415))</f>
        <v/>
      </c>
    </row>
    <row r="416" spans="1:5" x14ac:dyDescent="0.25">
      <c r="A416" s="34">
        <v>44611</v>
      </c>
      <c r="B416" s="35">
        <f>IF(OR('Monitor Data'!D416="",ISBLANK('Monitor Data'!D416)),"",IF(AND('Smoke Data'!J418="YES",'Outlier Flags'!B416="YES"),"FILTERED OUT",'Monitor Data'!B416))</f>
        <v>10.9</v>
      </c>
      <c r="C416" s="35">
        <f>IF(OR('Monitor Data'!G416="",ISBLANK('Monitor Data'!G416)),"",IF(AND('Smoke Data'!K418="YES",'Outlier Flags'!C416="YES"),"FILTERED OUT",'Monitor Data'!G416))</f>
        <v>11.3</v>
      </c>
      <c r="D416" s="35">
        <f>IF(OR('Monitor Data'!J416="",ISBLANK('Monitor Data'!J416)),"",IF(AND('Smoke Data'!L418="YES",'Outlier Flags'!D416="YES"),"FILTERED OUT",'Monitor Data'!J416))</f>
        <v>10.8</v>
      </c>
      <c r="E416" s="35">
        <f>IF(OR('Monitor Data'!K416="",ISBLANK('Monitor Data'!K416)),"",IF(AND('Smoke Data'!M418="YES",'Outlier Flags'!E416="YES"),"FILTERED OUT",'Monitor Data'!K416))</f>
        <v>7</v>
      </c>
    </row>
    <row r="417" spans="1:5" x14ac:dyDescent="0.25">
      <c r="A417" s="34">
        <v>44612</v>
      </c>
      <c r="B417" s="35" t="str">
        <f>IF(OR('Monitor Data'!D417="",ISBLANK('Monitor Data'!D417)),"",IF(AND('Smoke Data'!J419="YES",'Outlier Flags'!B417="YES"),"FILTERED OUT",'Monitor Data'!B417))</f>
        <v/>
      </c>
      <c r="C417" s="35" t="str">
        <f>IF(OR('Monitor Data'!G417="",ISBLANK('Monitor Data'!G417)),"",IF(AND('Smoke Data'!K419="YES",'Outlier Flags'!C417="YES"),"FILTERED OUT",'Monitor Data'!G417))</f>
        <v/>
      </c>
      <c r="D417" s="35" t="str">
        <f>IF(OR('Monitor Data'!J417="",ISBLANK('Monitor Data'!J417)),"",IF(AND('Smoke Data'!L419="YES",'Outlier Flags'!D417="YES"),"FILTERED OUT",'Monitor Data'!J417))</f>
        <v/>
      </c>
      <c r="E417" s="35" t="str">
        <f>IF(OR('Monitor Data'!K417="",ISBLANK('Monitor Data'!K417)),"",IF(AND('Smoke Data'!M419="YES",'Outlier Flags'!E417="YES"),"FILTERED OUT",'Monitor Data'!K417))</f>
        <v/>
      </c>
    </row>
    <row r="418" spans="1:5" x14ac:dyDescent="0.25">
      <c r="A418" s="34">
        <v>44613</v>
      </c>
      <c r="B418" s="35" t="str">
        <f>IF(OR('Monitor Data'!D418="",ISBLANK('Monitor Data'!D418)),"",IF(AND('Smoke Data'!J420="YES",'Outlier Flags'!B418="YES"),"FILTERED OUT",'Monitor Data'!B418))</f>
        <v/>
      </c>
      <c r="C418" s="35" t="str">
        <f>IF(OR('Monitor Data'!G418="",ISBLANK('Monitor Data'!G418)),"",IF(AND('Smoke Data'!K420="YES",'Outlier Flags'!C418="YES"),"FILTERED OUT",'Monitor Data'!G418))</f>
        <v/>
      </c>
      <c r="D418" s="35" t="str">
        <f>IF(OR('Monitor Data'!J418="",ISBLANK('Monitor Data'!J418)),"",IF(AND('Smoke Data'!L420="YES",'Outlier Flags'!D418="YES"),"FILTERED OUT",'Monitor Data'!J418))</f>
        <v/>
      </c>
      <c r="E418" s="35" t="str">
        <f>IF(OR('Monitor Data'!K418="",ISBLANK('Monitor Data'!K418)),"",IF(AND('Smoke Data'!M420="YES",'Outlier Flags'!E418="YES"),"FILTERED OUT",'Monitor Data'!K418))</f>
        <v/>
      </c>
    </row>
    <row r="419" spans="1:5" x14ac:dyDescent="0.25">
      <c r="A419" s="34">
        <v>44614</v>
      </c>
      <c r="B419" s="35">
        <f>IF(OR('Monitor Data'!D419="",ISBLANK('Monitor Data'!D419)),"",IF(AND('Smoke Data'!J421="YES",'Outlier Flags'!B419="YES"),"FILTERED OUT",'Monitor Data'!B419))</f>
        <v>8.6</v>
      </c>
      <c r="C419" s="35">
        <f>IF(OR('Monitor Data'!G419="",ISBLANK('Monitor Data'!G419)),"",IF(AND('Smoke Data'!K421="YES",'Outlier Flags'!C419="YES"),"FILTERED OUT",'Monitor Data'!G419))</f>
        <v>13.15</v>
      </c>
      <c r="D419" s="35">
        <f>IF(OR('Monitor Data'!J419="",ISBLANK('Monitor Data'!J419)),"",IF(AND('Smoke Data'!L421="YES",'Outlier Flags'!D419="YES"),"FILTERED OUT",'Monitor Data'!J419))</f>
        <v>9</v>
      </c>
      <c r="E419" s="35">
        <f>IF(OR('Monitor Data'!K419="",ISBLANK('Monitor Data'!K419)),"",IF(AND('Smoke Data'!M421="YES",'Outlier Flags'!E419="YES"),"FILTERED OUT",'Monitor Data'!K419))</f>
        <v>13.8</v>
      </c>
    </row>
    <row r="420" spans="1:5" x14ac:dyDescent="0.25">
      <c r="A420" s="34">
        <v>44615</v>
      </c>
      <c r="B420" s="35" t="str">
        <f>IF(OR('Monitor Data'!D420="",ISBLANK('Monitor Data'!D420)),"",IF(AND('Smoke Data'!J422="YES",'Outlier Flags'!B420="YES"),"FILTERED OUT",'Monitor Data'!B420))</f>
        <v/>
      </c>
      <c r="C420" s="35" t="str">
        <f>IF(OR('Monitor Data'!G420="",ISBLANK('Monitor Data'!G420)),"",IF(AND('Smoke Data'!K422="YES",'Outlier Flags'!C420="YES"),"FILTERED OUT",'Monitor Data'!G420))</f>
        <v/>
      </c>
      <c r="D420" s="35" t="str">
        <f>IF(OR('Monitor Data'!J420="",ISBLANK('Monitor Data'!J420)),"",IF(AND('Smoke Data'!L422="YES",'Outlier Flags'!D420="YES"),"FILTERED OUT",'Monitor Data'!J420))</f>
        <v/>
      </c>
      <c r="E420" s="35" t="str">
        <f>IF(OR('Monitor Data'!K420="",ISBLANK('Monitor Data'!K420)),"",IF(AND('Smoke Data'!M422="YES",'Outlier Flags'!E420="YES"),"FILTERED OUT",'Monitor Data'!K420))</f>
        <v/>
      </c>
    </row>
    <row r="421" spans="1:5" x14ac:dyDescent="0.25">
      <c r="A421" s="34">
        <v>44616</v>
      </c>
      <c r="B421" s="35" t="str">
        <f>IF(OR('Monitor Data'!D421="",ISBLANK('Monitor Data'!D421)),"",IF(AND('Smoke Data'!J423="YES",'Outlier Flags'!B421="YES"),"FILTERED OUT",'Monitor Data'!B421))</f>
        <v/>
      </c>
      <c r="C421" s="35" t="str">
        <f>IF(OR('Monitor Data'!G421="",ISBLANK('Monitor Data'!G421)),"",IF(AND('Smoke Data'!K423="YES",'Outlier Flags'!C421="YES"),"FILTERED OUT",'Monitor Data'!G421))</f>
        <v/>
      </c>
      <c r="D421" s="35" t="str">
        <f>IF(OR('Monitor Data'!J421="",ISBLANK('Monitor Data'!J421)),"",IF(AND('Smoke Data'!L423="YES",'Outlier Flags'!D421="YES"),"FILTERED OUT",'Monitor Data'!J421))</f>
        <v/>
      </c>
      <c r="E421" s="35" t="str">
        <f>IF(OR('Monitor Data'!K421="",ISBLANK('Monitor Data'!K421)),"",IF(AND('Smoke Data'!M423="YES",'Outlier Flags'!E421="YES"),"FILTERED OUT",'Monitor Data'!K421))</f>
        <v/>
      </c>
    </row>
    <row r="422" spans="1:5" x14ac:dyDescent="0.25">
      <c r="A422" s="34">
        <v>44617</v>
      </c>
      <c r="B422" s="35">
        <f>IF(OR('Monitor Data'!D422="",ISBLANK('Monitor Data'!D422)),"",IF(AND('Smoke Data'!J424="YES",'Outlier Flags'!B422="YES"),"FILTERED OUT",'Monitor Data'!B422))</f>
        <v>11.8</v>
      </c>
      <c r="C422" s="35">
        <f>IF(OR('Monitor Data'!G422="",ISBLANK('Monitor Data'!G422)),"",IF(AND('Smoke Data'!K424="YES",'Outlier Flags'!C422="YES"),"FILTERED OUT",'Monitor Data'!G422))</f>
        <v>18.7</v>
      </c>
      <c r="D422" s="35">
        <f>IF(OR('Monitor Data'!J422="",ISBLANK('Monitor Data'!J422)),"",IF(AND('Smoke Data'!L424="YES",'Outlier Flags'!D422="YES"),"FILTERED OUT",'Monitor Data'!J422))</f>
        <v>7.4</v>
      </c>
      <c r="E422" s="35">
        <f>IF(OR('Monitor Data'!K422="",ISBLANK('Monitor Data'!K422)),"",IF(AND('Smoke Data'!M424="YES",'Outlier Flags'!E422="YES"),"FILTERED OUT",'Monitor Data'!K422))</f>
        <v>12.6</v>
      </c>
    </row>
    <row r="423" spans="1:5" x14ac:dyDescent="0.25">
      <c r="A423" s="34">
        <v>44618</v>
      </c>
      <c r="B423" s="35" t="str">
        <f>IF(OR('Monitor Data'!D423="",ISBLANK('Monitor Data'!D423)),"",IF(AND('Smoke Data'!J425="YES",'Outlier Flags'!B423="YES"),"FILTERED OUT",'Monitor Data'!B423))</f>
        <v/>
      </c>
      <c r="C423" s="35" t="str">
        <f>IF(OR('Monitor Data'!G423="",ISBLANK('Monitor Data'!G423)),"",IF(AND('Smoke Data'!K425="YES",'Outlier Flags'!C423="YES"),"FILTERED OUT",'Monitor Data'!G423))</f>
        <v/>
      </c>
      <c r="D423" s="35" t="str">
        <f>IF(OR('Monitor Data'!J423="",ISBLANK('Monitor Data'!J423)),"",IF(AND('Smoke Data'!L425="YES",'Outlier Flags'!D423="YES"),"FILTERED OUT",'Monitor Data'!J423))</f>
        <v/>
      </c>
      <c r="E423" s="35" t="str">
        <f>IF(OR('Monitor Data'!K423="",ISBLANK('Monitor Data'!K423)),"",IF(AND('Smoke Data'!M425="YES",'Outlier Flags'!E423="YES"),"FILTERED OUT",'Monitor Data'!K423))</f>
        <v/>
      </c>
    </row>
    <row r="424" spans="1:5" x14ac:dyDescent="0.25">
      <c r="A424" s="34">
        <v>44619</v>
      </c>
      <c r="B424" s="35" t="str">
        <f>IF(OR('Monitor Data'!D424="",ISBLANK('Monitor Data'!D424)),"",IF(AND('Smoke Data'!J426="YES",'Outlier Flags'!B424="YES"),"FILTERED OUT",'Monitor Data'!B424))</f>
        <v/>
      </c>
      <c r="C424" s="35" t="str">
        <f>IF(OR('Monitor Data'!G424="",ISBLANK('Monitor Data'!G424)),"",IF(AND('Smoke Data'!K426="YES",'Outlier Flags'!C424="YES"),"FILTERED OUT",'Monitor Data'!G424))</f>
        <v/>
      </c>
      <c r="D424" s="35" t="str">
        <f>IF(OR('Monitor Data'!J424="",ISBLANK('Monitor Data'!J424)),"",IF(AND('Smoke Data'!L426="YES",'Outlier Flags'!D424="YES"),"FILTERED OUT",'Monitor Data'!J424))</f>
        <v/>
      </c>
      <c r="E424" s="35" t="str">
        <f>IF(OR('Monitor Data'!K424="",ISBLANK('Monitor Data'!K424)),"",IF(AND('Smoke Data'!M426="YES",'Outlier Flags'!E424="YES"),"FILTERED OUT",'Monitor Data'!K424))</f>
        <v/>
      </c>
    </row>
    <row r="425" spans="1:5" x14ac:dyDescent="0.25">
      <c r="A425" s="34">
        <v>44620</v>
      </c>
      <c r="B425" s="35" t="str">
        <f>IF(OR('Monitor Data'!D425="",ISBLANK('Monitor Data'!D425)),"",IF(AND('Smoke Data'!J427="YES",'Outlier Flags'!B425="YES"),"FILTERED OUT",'Monitor Data'!B425))</f>
        <v/>
      </c>
      <c r="C425" s="35">
        <f>IF(OR('Monitor Data'!G425="",ISBLANK('Monitor Data'!G425)),"",IF(AND('Smoke Data'!K427="YES",'Outlier Flags'!C425="YES"),"FILTERED OUT",'Monitor Data'!G425))</f>
        <v>28.85</v>
      </c>
      <c r="D425" s="35">
        <f>IF(OR('Monitor Data'!J425="",ISBLANK('Monitor Data'!J425)),"",IF(AND('Smoke Data'!L427="YES",'Outlier Flags'!D425="YES"),"FILTERED OUT",'Monitor Data'!J425))</f>
        <v>19.05</v>
      </c>
      <c r="E425" s="35">
        <f>IF(OR('Monitor Data'!K425="",ISBLANK('Monitor Data'!K425)),"",IF(AND('Smoke Data'!M427="YES",'Outlier Flags'!E425="YES"),"FILTERED OUT",'Monitor Data'!K425))</f>
        <v>10.9</v>
      </c>
    </row>
    <row r="426" spans="1:5" x14ac:dyDescent="0.25">
      <c r="A426" s="34">
        <v>44621</v>
      </c>
      <c r="B426" s="35" t="str">
        <f>IF(OR('Monitor Data'!D426="",ISBLANK('Monitor Data'!D426)),"",IF(AND('Smoke Data'!J428="YES",'Outlier Flags'!B426="YES"),"FILTERED OUT",'Monitor Data'!B426))</f>
        <v/>
      </c>
      <c r="C426" s="35" t="str">
        <f>IF(OR('Monitor Data'!G426="",ISBLANK('Monitor Data'!G426)),"",IF(AND('Smoke Data'!K428="YES",'Outlier Flags'!C426="YES"),"FILTERED OUT",'Monitor Data'!G426))</f>
        <v/>
      </c>
      <c r="D426" s="35" t="str">
        <f>IF(OR('Monitor Data'!J426="",ISBLANK('Monitor Data'!J426)),"",IF(AND('Smoke Data'!L428="YES",'Outlier Flags'!D426="YES"),"FILTERED OUT",'Monitor Data'!J426))</f>
        <v/>
      </c>
      <c r="E426" s="35" t="str">
        <f>IF(OR('Monitor Data'!K426="",ISBLANK('Monitor Data'!K426)),"",IF(AND('Smoke Data'!M428="YES",'Outlier Flags'!E426="YES"),"FILTERED OUT",'Monitor Data'!K426))</f>
        <v/>
      </c>
    </row>
    <row r="427" spans="1:5" x14ac:dyDescent="0.25">
      <c r="A427" s="34">
        <v>44622</v>
      </c>
      <c r="B427" s="35" t="str">
        <f>IF(OR('Monitor Data'!D427="",ISBLANK('Monitor Data'!D427)),"",IF(AND('Smoke Data'!J429="YES",'Outlier Flags'!B427="YES"),"FILTERED OUT",'Monitor Data'!B427))</f>
        <v/>
      </c>
      <c r="C427" s="35" t="str">
        <f>IF(OR('Monitor Data'!G427="",ISBLANK('Monitor Data'!G427)),"",IF(AND('Smoke Data'!K429="YES",'Outlier Flags'!C427="YES"),"FILTERED OUT",'Monitor Data'!G427))</f>
        <v/>
      </c>
      <c r="D427" s="35" t="str">
        <f>IF(OR('Monitor Data'!J427="",ISBLANK('Monitor Data'!J427)),"",IF(AND('Smoke Data'!L429="YES",'Outlier Flags'!D427="YES"),"FILTERED OUT",'Monitor Data'!J427))</f>
        <v/>
      </c>
      <c r="E427" s="35" t="str">
        <f>IF(OR('Monitor Data'!K427="",ISBLANK('Monitor Data'!K427)),"",IF(AND('Smoke Data'!M429="YES",'Outlier Flags'!E427="YES"),"FILTERED OUT",'Monitor Data'!K427))</f>
        <v/>
      </c>
    </row>
    <row r="428" spans="1:5" x14ac:dyDescent="0.25">
      <c r="A428" s="34">
        <v>44623</v>
      </c>
      <c r="B428" s="35">
        <f>IF(OR('Monitor Data'!D428="",ISBLANK('Monitor Data'!D428)),"",IF(AND('Smoke Data'!J430="YES",'Outlier Flags'!B428="YES"),"FILTERED OUT",'Monitor Data'!B428))</f>
        <v>10.5</v>
      </c>
      <c r="C428" s="35">
        <f>IF(OR('Monitor Data'!G428="",ISBLANK('Monitor Data'!G428)),"",IF(AND('Smoke Data'!K430="YES",'Outlier Flags'!C428="YES"),"FILTERED OUT",'Monitor Data'!G428))</f>
        <v>14.6</v>
      </c>
      <c r="D428" s="35">
        <f>IF(OR('Monitor Data'!J428="",ISBLANK('Monitor Data'!J428)),"",IF(AND('Smoke Data'!L430="YES",'Outlier Flags'!D428="YES"),"FILTERED OUT",'Monitor Data'!J428))</f>
        <v>7.7</v>
      </c>
      <c r="E428" s="35">
        <f>IF(OR('Monitor Data'!K428="",ISBLANK('Monitor Data'!K428)),"",IF(AND('Smoke Data'!M430="YES",'Outlier Flags'!E428="YES"),"FILTERED OUT",'Monitor Data'!K428))</f>
        <v>10.8</v>
      </c>
    </row>
    <row r="429" spans="1:5" x14ac:dyDescent="0.25">
      <c r="A429" s="34">
        <v>44624</v>
      </c>
      <c r="B429" s="35" t="str">
        <f>IF(OR('Monitor Data'!D429="",ISBLANK('Monitor Data'!D429)),"",IF(AND('Smoke Data'!J431="YES",'Outlier Flags'!B429="YES"),"FILTERED OUT",'Monitor Data'!B429))</f>
        <v/>
      </c>
      <c r="C429" s="35" t="str">
        <f>IF(OR('Monitor Data'!G429="",ISBLANK('Monitor Data'!G429)),"",IF(AND('Smoke Data'!K431="YES",'Outlier Flags'!C429="YES"),"FILTERED OUT",'Monitor Data'!G429))</f>
        <v/>
      </c>
      <c r="D429" s="35" t="str">
        <f>IF(OR('Monitor Data'!J429="",ISBLANK('Monitor Data'!J429)),"",IF(AND('Smoke Data'!L431="YES",'Outlier Flags'!D429="YES"),"FILTERED OUT",'Monitor Data'!J429))</f>
        <v/>
      </c>
      <c r="E429" s="35" t="str">
        <f>IF(OR('Monitor Data'!K429="",ISBLANK('Monitor Data'!K429)),"",IF(AND('Smoke Data'!M431="YES",'Outlier Flags'!E429="YES"),"FILTERED OUT",'Monitor Data'!K429))</f>
        <v/>
      </c>
    </row>
    <row r="430" spans="1:5" x14ac:dyDescent="0.25">
      <c r="A430" s="34">
        <v>44625</v>
      </c>
      <c r="B430" s="35" t="str">
        <f>IF(OR('Monitor Data'!D430="",ISBLANK('Monitor Data'!D430)),"",IF(AND('Smoke Data'!J432="YES",'Outlier Flags'!B430="YES"),"FILTERED OUT",'Monitor Data'!B430))</f>
        <v/>
      </c>
      <c r="C430" s="35" t="str">
        <f>IF(OR('Monitor Data'!G430="",ISBLANK('Monitor Data'!G430)),"",IF(AND('Smoke Data'!K432="YES",'Outlier Flags'!C430="YES"),"FILTERED OUT",'Monitor Data'!G430))</f>
        <v/>
      </c>
      <c r="D430" s="35" t="str">
        <f>IF(OR('Monitor Data'!J430="",ISBLANK('Monitor Data'!J430)),"",IF(AND('Smoke Data'!L432="YES",'Outlier Flags'!D430="YES"),"FILTERED OUT",'Monitor Data'!J430))</f>
        <v/>
      </c>
      <c r="E430" s="35" t="str">
        <f>IF(OR('Monitor Data'!K430="",ISBLANK('Monitor Data'!K430)),"",IF(AND('Smoke Data'!M432="YES",'Outlier Flags'!E430="YES"),"FILTERED OUT",'Monitor Data'!K430))</f>
        <v/>
      </c>
    </row>
    <row r="431" spans="1:5" x14ac:dyDescent="0.25">
      <c r="A431" s="34">
        <v>44626</v>
      </c>
      <c r="B431" s="35">
        <f>IF(OR('Monitor Data'!D431="",ISBLANK('Monitor Data'!D431)),"",IF(AND('Smoke Data'!J433="YES",'Outlier Flags'!B431="YES"),"FILTERED OUT",'Monitor Data'!B431))</f>
        <v>7.8</v>
      </c>
      <c r="C431" s="35">
        <f>IF(OR('Monitor Data'!G431="",ISBLANK('Monitor Data'!G431)),"",IF(AND('Smoke Data'!K433="YES",'Outlier Flags'!C431="YES"),"FILTERED OUT",'Monitor Data'!G431))</f>
        <v>11.649999999999999</v>
      </c>
      <c r="D431" s="35">
        <f>IF(OR('Monitor Data'!J431="",ISBLANK('Monitor Data'!J431)),"",IF(AND('Smoke Data'!L433="YES",'Outlier Flags'!D431="YES"),"FILTERED OUT",'Monitor Data'!J431))</f>
        <v>8.9</v>
      </c>
      <c r="E431" s="35">
        <f>IF(OR('Monitor Data'!K431="",ISBLANK('Monitor Data'!K431)),"",IF(AND('Smoke Data'!M433="YES",'Outlier Flags'!E431="YES"),"FILTERED OUT",'Monitor Data'!K431))</f>
        <v>10.4</v>
      </c>
    </row>
    <row r="432" spans="1:5" x14ac:dyDescent="0.25">
      <c r="A432" s="34">
        <v>44627</v>
      </c>
      <c r="B432" s="35" t="str">
        <f>IF(OR('Monitor Data'!D432="",ISBLANK('Monitor Data'!D432)),"",IF(AND('Smoke Data'!J434="YES",'Outlier Flags'!B432="YES"),"FILTERED OUT",'Monitor Data'!B432))</f>
        <v/>
      </c>
      <c r="C432" s="35" t="str">
        <f>IF(OR('Monitor Data'!G432="",ISBLANK('Monitor Data'!G432)),"",IF(AND('Smoke Data'!K434="YES",'Outlier Flags'!C432="YES"),"FILTERED OUT",'Monitor Data'!G432))</f>
        <v/>
      </c>
      <c r="D432" s="35" t="str">
        <f>IF(OR('Monitor Data'!J432="",ISBLANK('Monitor Data'!J432)),"",IF(AND('Smoke Data'!L434="YES",'Outlier Flags'!D432="YES"),"FILTERED OUT",'Monitor Data'!J432))</f>
        <v/>
      </c>
      <c r="E432" s="35" t="str">
        <f>IF(OR('Monitor Data'!K432="",ISBLANK('Monitor Data'!K432)),"",IF(AND('Smoke Data'!M434="YES",'Outlier Flags'!E432="YES"),"FILTERED OUT",'Monitor Data'!K432))</f>
        <v/>
      </c>
    </row>
    <row r="433" spans="1:5" x14ac:dyDescent="0.25">
      <c r="A433" s="34">
        <v>44628</v>
      </c>
      <c r="B433" s="35" t="str">
        <f>IF(OR('Monitor Data'!D433="",ISBLANK('Monitor Data'!D433)),"",IF(AND('Smoke Data'!J435="YES",'Outlier Flags'!B433="YES"),"FILTERED OUT",'Monitor Data'!B433))</f>
        <v/>
      </c>
      <c r="C433" s="35" t="str">
        <f>IF(OR('Monitor Data'!G433="",ISBLANK('Monitor Data'!G433)),"",IF(AND('Smoke Data'!K435="YES",'Outlier Flags'!C433="YES"),"FILTERED OUT",'Monitor Data'!G433))</f>
        <v/>
      </c>
      <c r="D433" s="35" t="str">
        <f>IF(OR('Monitor Data'!J433="",ISBLANK('Monitor Data'!J433)),"",IF(AND('Smoke Data'!L435="YES",'Outlier Flags'!D433="YES"),"FILTERED OUT",'Monitor Data'!J433))</f>
        <v/>
      </c>
      <c r="E433" s="35" t="str">
        <f>IF(OR('Monitor Data'!K433="",ISBLANK('Monitor Data'!K433)),"",IF(AND('Smoke Data'!M435="YES",'Outlier Flags'!E433="YES"),"FILTERED OUT",'Monitor Data'!K433))</f>
        <v/>
      </c>
    </row>
    <row r="434" spans="1:5" x14ac:dyDescent="0.25">
      <c r="A434" s="34">
        <v>44629</v>
      </c>
      <c r="B434" s="35">
        <f>IF(OR('Monitor Data'!D434="",ISBLANK('Monitor Data'!D434)),"",IF(AND('Smoke Data'!J436="YES",'Outlier Flags'!B434="YES"),"FILTERED OUT",'Monitor Data'!B434))</f>
        <v>10.8</v>
      </c>
      <c r="C434" s="35">
        <f>IF(OR('Monitor Data'!G434="",ISBLANK('Monitor Data'!G434)),"",IF(AND('Smoke Data'!K436="YES",'Outlier Flags'!C434="YES"),"FILTERED OUT",'Monitor Data'!G434))</f>
        <v>10</v>
      </c>
      <c r="D434" s="35">
        <f>IF(OR('Monitor Data'!J434="",ISBLANK('Monitor Data'!J434)),"",IF(AND('Smoke Data'!L436="YES",'Outlier Flags'!D434="YES"),"FILTERED OUT",'Monitor Data'!J434))</f>
        <v>12.6</v>
      </c>
      <c r="E434" s="35">
        <f>IF(OR('Monitor Data'!K434="",ISBLANK('Monitor Data'!K434)),"",IF(AND('Smoke Data'!M436="YES",'Outlier Flags'!E434="YES"),"FILTERED OUT",'Monitor Data'!K434))</f>
        <v>10</v>
      </c>
    </row>
    <row r="435" spans="1:5" x14ac:dyDescent="0.25">
      <c r="A435" s="34">
        <v>44630</v>
      </c>
      <c r="B435" s="35" t="str">
        <f>IF(OR('Monitor Data'!D435="",ISBLANK('Monitor Data'!D435)),"",IF(AND('Smoke Data'!J437="YES",'Outlier Flags'!B435="YES"),"FILTERED OUT",'Monitor Data'!B435))</f>
        <v/>
      </c>
      <c r="C435" s="35" t="str">
        <f>IF(OR('Monitor Data'!G435="",ISBLANK('Monitor Data'!G435)),"",IF(AND('Smoke Data'!K437="YES",'Outlier Flags'!C435="YES"),"FILTERED OUT",'Monitor Data'!G435))</f>
        <v/>
      </c>
      <c r="D435" s="35" t="str">
        <f>IF(OR('Monitor Data'!J435="",ISBLANK('Monitor Data'!J435)),"",IF(AND('Smoke Data'!L437="YES",'Outlier Flags'!D435="YES"),"FILTERED OUT",'Monitor Data'!J435))</f>
        <v/>
      </c>
      <c r="E435" s="35" t="str">
        <f>IF(OR('Monitor Data'!K435="",ISBLANK('Monitor Data'!K435)),"",IF(AND('Smoke Data'!M437="YES",'Outlier Flags'!E435="YES"),"FILTERED OUT",'Monitor Data'!K435))</f>
        <v/>
      </c>
    </row>
    <row r="436" spans="1:5" x14ac:dyDescent="0.25">
      <c r="A436" s="34">
        <v>44631</v>
      </c>
      <c r="B436" s="35" t="str">
        <f>IF(OR('Monitor Data'!D436="",ISBLANK('Monitor Data'!D436)),"",IF(AND('Smoke Data'!J438="YES",'Outlier Flags'!B436="YES"),"FILTERED OUT",'Monitor Data'!B436))</f>
        <v/>
      </c>
      <c r="C436" s="35" t="str">
        <f>IF(OR('Monitor Data'!G436="",ISBLANK('Monitor Data'!G436)),"",IF(AND('Smoke Data'!K438="YES",'Outlier Flags'!C436="YES"),"FILTERED OUT",'Monitor Data'!G436))</f>
        <v/>
      </c>
      <c r="D436" s="35" t="str">
        <f>IF(OR('Monitor Data'!J436="",ISBLANK('Monitor Data'!J436)),"",IF(AND('Smoke Data'!L438="YES",'Outlier Flags'!D436="YES"),"FILTERED OUT",'Monitor Data'!J436))</f>
        <v/>
      </c>
      <c r="E436" s="35" t="str">
        <f>IF(OR('Monitor Data'!K436="",ISBLANK('Monitor Data'!K436)),"",IF(AND('Smoke Data'!M438="YES",'Outlier Flags'!E436="YES"),"FILTERED OUT",'Monitor Data'!K436))</f>
        <v/>
      </c>
    </row>
    <row r="437" spans="1:5" x14ac:dyDescent="0.25">
      <c r="A437" s="34">
        <v>44632</v>
      </c>
      <c r="B437" s="35">
        <f>IF(OR('Monitor Data'!D437="",ISBLANK('Monitor Data'!D437)),"",IF(AND('Smoke Data'!J439="YES",'Outlier Flags'!B437="YES"),"FILTERED OUT",'Monitor Data'!B437))</f>
        <v>7.1</v>
      </c>
      <c r="C437" s="35">
        <f>IF(OR('Monitor Data'!G437="",ISBLANK('Monitor Data'!G437)),"",IF(AND('Smoke Data'!K439="YES",'Outlier Flags'!C437="YES"),"FILTERED OUT",'Monitor Data'!G437))</f>
        <v>9.4499999999999993</v>
      </c>
      <c r="D437" s="35">
        <f>IF(OR('Monitor Data'!J437="",ISBLANK('Monitor Data'!J437)),"",IF(AND('Smoke Data'!L439="YES",'Outlier Flags'!D437="YES"),"FILTERED OUT",'Monitor Data'!J437))</f>
        <v>6.95</v>
      </c>
      <c r="E437" s="35">
        <f>IF(OR('Monitor Data'!K437="",ISBLANK('Monitor Data'!K437)),"",IF(AND('Smoke Data'!M439="YES",'Outlier Flags'!E437="YES"),"FILTERED OUT",'Monitor Data'!K437))</f>
        <v>6.3</v>
      </c>
    </row>
    <row r="438" spans="1:5" x14ac:dyDescent="0.25">
      <c r="A438" s="34">
        <v>44633</v>
      </c>
      <c r="B438" s="35" t="str">
        <f>IF(OR('Monitor Data'!D438="",ISBLANK('Monitor Data'!D438)),"",IF(AND('Smoke Data'!J440="YES",'Outlier Flags'!B438="YES"),"FILTERED OUT",'Monitor Data'!B438))</f>
        <v/>
      </c>
      <c r="C438" s="35" t="str">
        <f>IF(OR('Monitor Data'!G438="",ISBLANK('Monitor Data'!G438)),"",IF(AND('Smoke Data'!K440="YES",'Outlier Flags'!C438="YES"),"FILTERED OUT",'Monitor Data'!G438))</f>
        <v/>
      </c>
      <c r="D438" s="35" t="str">
        <f>IF(OR('Monitor Data'!J438="",ISBLANK('Monitor Data'!J438)),"",IF(AND('Smoke Data'!L440="YES",'Outlier Flags'!D438="YES"),"FILTERED OUT",'Monitor Data'!J438))</f>
        <v/>
      </c>
      <c r="E438" s="35" t="str">
        <f>IF(OR('Monitor Data'!K438="",ISBLANK('Monitor Data'!K438)),"",IF(AND('Smoke Data'!M440="YES",'Outlier Flags'!E438="YES"),"FILTERED OUT",'Monitor Data'!K438))</f>
        <v/>
      </c>
    </row>
    <row r="439" spans="1:5" x14ac:dyDescent="0.25">
      <c r="A439" s="34">
        <v>44634</v>
      </c>
      <c r="B439" s="35" t="str">
        <f>IF(OR('Monitor Data'!D439="",ISBLANK('Monitor Data'!D439)),"",IF(AND('Smoke Data'!J441="YES",'Outlier Flags'!B439="YES"),"FILTERED OUT",'Monitor Data'!B439))</f>
        <v/>
      </c>
      <c r="C439" s="35" t="str">
        <f>IF(OR('Monitor Data'!G439="",ISBLANK('Monitor Data'!G439)),"",IF(AND('Smoke Data'!K441="YES",'Outlier Flags'!C439="YES"),"FILTERED OUT",'Monitor Data'!G439))</f>
        <v/>
      </c>
      <c r="D439" s="35" t="str">
        <f>IF(OR('Monitor Data'!J439="",ISBLANK('Monitor Data'!J439)),"",IF(AND('Smoke Data'!L441="YES",'Outlier Flags'!D439="YES"),"FILTERED OUT",'Monitor Data'!J439))</f>
        <v/>
      </c>
      <c r="E439" s="35" t="str">
        <f>IF(OR('Monitor Data'!K439="",ISBLANK('Monitor Data'!K439)),"",IF(AND('Smoke Data'!M441="YES",'Outlier Flags'!E439="YES"),"FILTERED OUT",'Monitor Data'!K439))</f>
        <v/>
      </c>
    </row>
    <row r="440" spans="1:5" x14ac:dyDescent="0.25">
      <c r="A440" s="34">
        <v>44635</v>
      </c>
      <c r="B440" s="35">
        <f>IF(OR('Monitor Data'!D440="",ISBLANK('Monitor Data'!D440)),"",IF(AND('Smoke Data'!J442="YES",'Outlier Flags'!B440="YES"),"FILTERED OUT",'Monitor Data'!B440))</f>
        <v>29.7</v>
      </c>
      <c r="C440" s="35">
        <f>IF(OR('Monitor Data'!G440="",ISBLANK('Monitor Data'!G440)),"",IF(AND('Smoke Data'!K442="YES",'Outlier Flags'!C440="YES"),"FILTERED OUT",'Monitor Data'!G440))</f>
        <v>24.9</v>
      </c>
      <c r="D440" s="35">
        <f>IF(OR('Monitor Data'!J440="",ISBLANK('Monitor Data'!J440)),"",IF(AND('Smoke Data'!L442="YES",'Outlier Flags'!D440="YES"),"FILTERED OUT",'Monitor Data'!J440))</f>
        <v>27.2</v>
      </c>
      <c r="E440" s="35">
        <f>IF(OR('Monitor Data'!K440="",ISBLANK('Monitor Data'!K440)),"",IF(AND('Smoke Data'!M442="YES",'Outlier Flags'!E440="YES"),"FILTERED OUT",'Monitor Data'!K440))</f>
        <v>21.7</v>
      </c>
    </row>
    <row r="441" spans="1:5" x14ac:dyDescent="0.25">
      <c r="A441" s="34">
        <v>44636</v>
      </c>
      <c r="B441" s="35" t="str">
        <f>IF(OR('Monitor Data'!D441="",ISBLANK('Monitor Data'!D441)),"",IF(AND('Smoke Data'!J443="YES",'Outlier Flags'!B441="YES"),"FILTERED OUT",'Monitor Data'!B441))</f>
        <v/>
      </c>
      <c r="C441" s="35" t="str">
        <f>IF(OR('Monitor Data'!G441="",ISBLANK('Monitor Data'!G441)),"",IF(AND('Smoke Data'!K443="YES",'Outlier Flags'!C441="YES"),"FILTERED OUT",'Monitor Data'!G441))</f>
        <v/>
      </c>
      <c r="D441" s="35" t="str">
        <f>IF(OR('Monitor Data'!J441="",ISBLANK('Monitor Data'!J441)),"",IF(AND('Smoke Data'!L443="YES",'Outlier Flags'!D441="YES"),"FILTERED OUT",'Monitor Data'!J441))</f>
        <v/>
      </c>
      <c r="E441" s="35" t="str">
        <f>IF(OR('Monitor Data'!K441="",ISBLANK('Monitor Data'!K441)),"",IF(AND('Smoke Data'!M443="YES",'Outlier Flags'!E441="YES"),"FILTERED OUT",'Monitor Data'!K441))</f>
        <v/>
      </c>
    </row>
    <row r="442" spans="1:5" x14ac:dyDescent="0.25">
      <c r="A442" s="34">
        <v>44637</v>
      </c>
      <c r="B442" s="35" t="str">
        <f>IF(OR('Monitor Data'!D442="",ISBLANK('Monitor Data'!D442)),"",IF(AND('Smoke Data'!J444="YES",'Outlier Flags'!B442="YES"),"FILTERED OUT",'Monitor Data'!B442))</f>
        <v/>
      </c>
      <c r="C442" s="35" t="str">
        <f>IF(OR('Monitor Data'!G442="",ISBLANK('Monitor Data'!G442)),"",IF(AND('Smoke Data'!K444="YES",'Outlier Flags'!C442="YES"),"FILTERED OUT",'Monitor Data'!G442))</f>
        <v/>
      </c>
      <c r="D442" s="35" t="str">
        <f>IF(OR('Monitor Data'!J442="",ISBLANK('Monitor Data'!J442)),"",IF(AND('Smoke Data'!L444="YES",'Outlier Flags'!D442="YES"),"FILTERED OUT",'Monitor Data'!J442))</f>
        <v/>
      </c>
      <c r="E442" s="35" t="str">
        <f>IF(OR('Monitor Data'!K442="",ISBLANK('Monitor Data'!K442)),"",IF(AND('Smoke Data'!M444="YES",'Outlier Flags'!E442="YES"),"FILTERED OUT",'Monitor Data'!K442))</f>
        <v/>
      </c>
    </row>
    <row r="443" spans="1:5" x14ac:dyDescent="0.25">
      <c r="A443" s="34">
        <v>44638</v>
      </c>
      <c r="B443" s="35">
        <f>IF(OR('Monitor Data'!D443="",ISBLANK('Monitor Data'!D443)),"",IF(AND('Smoke Data'!J445="YES",'Outlier Flags'!B443="YES"),"FILTERED OUT",'Monitor Data'!B443))</f>
        <v>3.8</v>
      </c>
      <c r="C443" s="35">
        <f>IF(OR('Monitor Data'!G443="",ISBLANK('Monitor Data'!G443)),"",IF(AND('Smoke Data'!K445="YES",'Outlier Flags'!C443="YES"),"FILTERED OUT",'Monitor Data'!G443))</f>
        <v>3.7</v>
      </c>
      <c r="D443" s="35">
        <f>IF(OR('Monitor Data'!J443="",ISBLANK('Monitor Data'!J443)),"",IF(AND('Smoke Data'!L445="YES",'Outlier Flags'!D443="YES"),"FILTERED OUT",'Monitor Data'!J443))</f>
        <v>5</v>
      </c>
      <c r="E443" s="35">
        <f>IF(OR('Monitor Data'!K443="",ISBLANK('Monitor Data'!K443)),"",IF(AND('Smoke Data'!M445="YES",'Outlier Flags'!E443="YES"),"FILTERED OUT",'Monitor Data'!K443))</f>
        <v>6</v>
      </c>
    </row>
    <row r="444" spans="1:5" x14ac:dyDescent="0.25">
      <c r="A444" s="34">
        <v>44639</v>
      </c>
      <c r="B444" s="35" t="str">
        <f>IF(OR('Monitor Data'!D444="",ISBLANK('Monitor Data'!D444)),"",IF(AND('Smoke Data'!J446="YES",'Outlier Flags'!B444="YES"),"FILTERED OUT",'Monitor Data'!B444))</f>
        <v/>
      </c>
      <c r="C444" s="35" t="str">
        <f>IF(OR('Monitor Data'!G444="",ISBLANK('Monitor Data'!G444)),"",IF(AND('Smoke Data'!K446="YES",'Outlier Flags'!C444="YES"),"FILTERED OUT",'Monitor Data'!G444))</f>
        <v/>
      </c>
      <c r="D444" s="35" t="str">
        <f>IF(OR('Monitor Data'!J444="",ISBLANK('Monitor Data'!J444)),"",IF(AND('Smoke Data'!L446="YES",'Outlier Flags'!D444="YES"),"FILTERED OUT",'Monitor Data'!J444))</f>
        <v/>
      </c>
      <c r="E444" s="35" t="str">
        <f>IF(OR('Monitor Data'!K444="",ISBLANK('Monitor Data'!K444)),"",IF(AND('Smoke Data'!M446="YES",'Outlier Flags'!E444="YES"),"FILTERED OUT",'Monitor Data'!K444))</f>
        <v/>
      </c>
    </row>
    <row r="445" spans="1:5" x14ac:dyDescent="0.25">
      <c r="A445" s="34">
        <v>44640</v>
      </c>
      <c r="B445" s="35" t="str">
        <f>IF(OR('Monitor Data'!D445="",ISBLANK('Monitor Data'!D445)),"",IF(AND('Smoke Data'!J447="YES",'Outlier Flags'!B445="YES"),"FILTERED OUT",'Monitor Data'!B445))</f>
        <v/>
      </c>
      <c r="C445" s="35" t="str">
        <f>IF(OR('Monitor Data'!G445="",ISBLANK('Monitor Data'!G445)),"",IF(AND('Smoke Data'!K447="YES",'Outlier Flags'!C445="YES"),"FILTERED OUT",'Monitor Data'!G445))</f>
        <v/>
      </c>
      <c r="D445" s="35" t="str">
        <f>IF(OR('Monitor Data'!J445="",ISBLANK('Monitor Data'!J445)),"",IF(AND('Smoke Data'!L447="YES",'Outlier Flags'!D445="YES"),"FILTERED OUT",'Monitor Data'!J445))</f>
        <v/>
      </c>
      <c r="E445" s="35" t="str">
        <f>IF(OR('Monitor Data'!K445="",ISBLANK('Monitor Data'!K445)),"",IF(AND('Smoke Data'!M447="YES",'Outlier Flags'!E445="YES"),"FILTERED OUT",'Monitor Data'!K445))</f>
        <v/>
      </c>
    </row>
    <row r="446" spans="1:5" x14ac:dyDescent="0.25">
      <c r="A446" s="34">
        <v>44641</v>
      </c>
      <c r="B446" s="35">
        <f>IF(OR('Monitor Data'!D446="",ISBLANK('Monitor Data'!D446)),"",IF(AND('Smoke Data'!J448="YES",'Outlier Flags'!B446="YES"),"FILTERED OUT",'Monitor Data'!B446))</f>
        <v>27.9</v>
      </c>
      <c r="C446" s="35">
        <f>IF(OR('Monitor Data'!G446="",ISBLANK('Monitor Data'!G446)),"",IF(AND('Smoke Data'!K448="YES",'Outlier Flags'!C446="YES"),"FILTERED OUT",'Monitor Data'!G446))</f>
        <v>22.4</v>
      </c>
      <c r="D446" s="35">
        <f>IF(OR('Monitor Data'!J446="",ISBLANK('Monitor Data'!J446)),"",IF(AND('Smoke Data'!L448="YES",'Outlier Flags'!D446="YES"),"FILTERED OUT",'Monitor Data'!J446))</f>
        <v>16</v>
      </c>
      <c r="E446" s="35">
        <f>IF(OR('Monitor Data'!K446="",ISBLANK('Monitor Data'!K446)),"",IF(AND('Smoke Data'!M448="YES",'Outlier Flags'!E446="YES"),"FILTERED OUT",'Monitor Data'!K446))</f>
        <v>15</v>
      </c>
    </row>
    <row r="447" spans="1:5" x14ac:dyDescent="0.25">
      <c r="A447" s="34">
        <v>44642</v>
      </c>
      <c r="B447" s="35" t="str">
        <f>IF(OR('Monitor Data'!D447="",ISBLANK('Monitor Data'!D447)),"",IF(AND('Smoke Data'!J449="YES",'Outlier Flags'!B447="YES"),"FILTERED OUT",'Monitor Data'!B447))</f>
        <v/>
      </c>
      <c r="C447" s="35" t="str">
        <f>IF(OR('Monitor Data'!G447="",ISBLANK('Monitor Data'!G447)),"",IF(AND('Smoke Data'!K449="YES",'Outlier Flags'!C447="YES"),"FILTERED OUT",'Monitor Data'!G447))</f>
        <v/>
      </c>
      <c r="D447" s="35" t="str">
        <f>IF(OR('Monitor Data'!J447="",ISBLANK('Monitor Data'!J447)),"",IF(AND('Smoke Data'!L449="YES",'Outlier Flags'!D447="YES"),"FILTERED OUT",'Monitor Data'!J447))</f>
        <v/>
      </c>
      <c r="E447" s="35" t="str">
        <f>IF(OR('Monitor Data'!K447="",ISBLANK('Monitor Data'!K447)),"",IF(AND('Smoke Data'!M449="YES",'Outlier Flags'!E447="YES"),"FILTERED OUT",'Monitor Data'!K447))</f>
        <v/>
      </c>
    </row>
    <row r="448" spans="1:5" x14ac:dyDescent="0.25">
      <c r="A448" s="34">
        <v>44643</v>
      </c>
      <c r="B448" s="35" t="str">
        <f>IF(OR('Monitor Data'!D448="",ISBLANK('Monitor Data'!D448)),"",IF(AND('Smoke Data'!J450="YES",'Outlier Flags'!B448="YES"),"FILTERED OUT",'Monitor Data'!B448))</f>
        <v/>
      </c>
      <c r="C448" s="35" t="str">
        <f>IF(OR('Monitor Data'!G448="",ISBLANK('Monitor Data'!G448)),"",IF(AND('Smoke Data'!K450="YES",'Outlier Flags'!C448="YES"),"FILTERED OUT",'Monitor Data'!G448))</f>
        <v/>
      </c>
      <c r="D448" s="35" t="str">
        <f>IF(OR('Monitor Data'!J448="",ISBLANK('Monitor Data'!J448)),"",IF(AND('Smoke Data'!L450="YES",'Outlier Flags'!D448="YES"),"FILTERED OUT",'Monitor Data'!J448))</f>
        <v/>
      </c>
      <c r="E448" s="35" t="str">
        <f>IF(OR('Monitor Data'!K448="",ISBLANK('Monitor Data'!K448)),"",IF(AND('Smoke Data'!M450="YES",'Outlier Flags'!E448="YES"),"FILTERED OUT",'Monitor Data'!K448))</f>
        <v/>
      </c>
    </row>
    <row r="449" spans="1:5" x14ac:dyDescent="0.25">
      <c r="A449" s="34">
        <v>44644</v>
      </c>
      <c r="B449" s="35">
        <f>IF(OR('Monitor Data'!D449="",ISBLANK('Monitor Data'!D449)),"",IF(AND('Smoke Data'!J451="YES",'Outlier Flags'!B449="YES"),"FILTERED OUT",'Monitor Data'!B449))</f>
        <v>2.6</v>
      </c>
      <c r="C449" s="35">
        <f>IF(OR('Monitor Data'!G449="",ISBLANK('Monitor Data'!G449)),"",IF(AND('Smoke Data'!K451="YES",'Outlier Flags'!C449="YES"),"FILTERED OUT",'Monitor Data'!G449))</f>
        <v>4.4000000000000004</v>
      </c>
      <c r="D449" s="35">
        <f>IF(OR('Monitor Data'!J449="",ISBLANK('Monitor Data'!J449)),"",IF(AND('Smoke Data'!L451="YES",'Outlier Flags'!D449="YES"),"FILTERED OUT",'Monitor Data'!J449))</f>
        <v>2.6</v>
      </c>
      <c r="E449" s="35">
        <f>IF(OR('Monitor Data'!K449="",ISBLANK('Monitor Data'!K449)),"",IF(AND('Smoke Data'!M451="YES",'Outlier Flags'!E449="YES"),"FILTERED OUT",'Monitor Data'!K449))</f>
        <v>3.3</v>
      </c>
    </row>
    <row r="450" spans="1:5" x14ac:dyDescent="0.25">
      <c r="A450" s="34">
        <v>44645</v>
      </c>
      <c r="B450" s="35" t="str">
        <f>IF(OR('Monitor Data'!D450="",ISBLANK('Monitor Data'!D450)),"",IF(AND('Smoke Data'!J452="YES",'Outlier Flags'!B450="YES"),"FILTERED OUT",'Monitor Data'!B450))</f>
        <v/>
      </c>
      <c r="C450" s="35" t="str">
        <f>IF(OR('Monitor Data'!G450="",ISBLANK('Monitor Data'!G450)),"",IF(AND('Smoke Data'!K452="YES",'Outlier Flags'!C450="YES"),"FILTERED OUT",'Monitor Data'!G450))</f>
        <v/>
      </c>
      <c r="D450" s="35" t="str">
        <f>IF(OR('Monitor Data'!J450="",ISBLANK('Monitor Data'!J450)),"",IF(AND('Smoke Data'!L452="YES",'Outlier Flags'!D450="YES"),"FILTERED OUT",'Monitor Data'!J450))</f>
        <v/>
      </c>
      <c r="E450" s="35" t="str">
        <f>IF(OR('Monitor Data'!K450="",ISBLANK('Monitor Data'!K450)),"",IF(AND('Smoke Data'!M452="YES",'Outlier Flags'!E450="YES"),"FILTERED OUT",'Monitor Data'!K450))</f>
        <v/>
      </c>
    </row>
    <row r="451" spans="1:5" x14ac:dyDescent="0.25">
      <c r="A451" s="34">
        <v>44646</v>
      </c>
      <c r="B451" s="35" t="str">
        <f>IF(OR('Monitor Data'!D451="",ISBLANK('Monitor Data'!D451)),"",IF(AND('Smoke Data'!J453="YES",'Outlier Flags'!B451="YES"),"FILTERED OUT",'Monitor Data'!B451))</f>
        <v/>
      </c>
      <c r="C451" s="35" t="str">
        <f>IF(OR('Monitor Data'!G451="",ISBLANK('Monitor Data'!G451)),"",IF(AND('Smoke Data'!K453="YES",'Outlier Flags'!C451="YES"),"FILTERED OUT",'Monitor Data'!G451))</f>
        <v/>
      </c>
      <c r="D451" s="35" t="str">
        <f>IF(OR('Monitor Data'!J451="",ISBLANK('Monitor Data'!J451)),"",IF(AND('Smoke Data'!L453="YES",'Outlier Flags'!D451="YES"),"FILTERED OUT",'Monitor Data'!J451))</f>
        <v/>
      </c>
      <c r="E451" s="35" t="str">
        <f>IF(OR('Monitor Data'!K451="",ISBLANK('Monitor Data'!K451)),"",IF(AND('Smoke Data'!M453="YES",'Outlier Flags'!E451="YES"),"FILTERED OUT",'Monitor Data'!K451))</f>
        <v/>
      </c>
    </row>
    <row r="452" spans="1:5" x14ac:dyDescent="0.25">
      <c r="A452" s="34">
        <v>44647</v>
      </c>
      <c r="B452" s="35">
        <f>IF(OR('Monitor Data'!D452="",ISBLANK('Monitor Data'!D452)),"",IF(AND('Smoke Data'!J454="YES",'Outlier Flags'!B452="YES"),"FILTERED OUT",'Monitor Data'!B452))</f>
        <v>6.7</v>
      </c>
      <c r="C452" s="35">
        <f>IF(OR('Monitor Data'!G452="",ISBLANK('Monitor Data'!G452)),"",IF(AND('Smoke Data'!K454="YES",'Outlier Flags'!C452="YES"),"FILTERED OUT",'Monitor Data'!G452))</f>
        <v>7.1</v>
      </c>
      <c r="D452" s="35">
        <f>IF(OR('Monitor Data'!J452="",ISBLANK('Monitor Data'!J452)),"",IF(AND('Smoke Data'!L454="YES",'Outlier Flags'!D452="YES"),"FILTERED OUT",'Monitor Data'!J452))</f>
        <v>4.7</v>
      </c>
      <c r="E452" s="35">
        <f>IF(OR('Monitor Data'!K452="",ISBLANK('Monitor Data'!K452)),"",IF(AND('Smoke Data'!M454="YES",'Outlier Flags'!E452="YES"),"FILTERED OUT",'Monitor Data'!K452))</f>
        <v>7.5</v>
      </c>
    </row>
    <row r="453" spans="1:5" x14ac:dyDescent="0.25">
      <c r="A453" s="34">
        <v>44648</v>
      </c>
      <c r="B453" s="35" t="str">
        <f>IF(OR('Monitor Data'!D453="",ISBLANK('Monitor Data'!D453)),"",IF(AND('Smoke Data'!J455="YES",'Outlier Flags'!B453="YES"),"FILTERED OUT",'Monitor Data'!B453))</f>
        <v/>
      </c>
      <c r="C453" s="35" t="str">
        <f>IF(OR('Monitor Data'!G453="",ISBLANK('Monitor Data'!G453)),"",IF(AND('Smoke Data'!K455="YES",'Outlier Flags'!C453="YES"),"FILTERED OUT",'Monitor Data'!G453))</f>
        <v/>
      </c>
      <c r="D453" s="35" t="str">
        <f>IF(OR('Monitor Data'!J453="",ISBLANK('Monitor Data'!J453)),"",IF(AND('Smoke Data'!L455="YES",'Outlier Flags'!D453="YES"),"FILTERED OUT",'Monitor Data'!J453))</f>
        <v/>
      </c>
      <c r="E453" s="35" t="str">
        <f>IF(OR('Monitor Data'!K453="",ISBLANK('Monitor Data'!K453)),"",IF(AND('Smoke Data'!M455="YES",'Outlier Flags'!E453="YES"),"FILTERED OUT",'Monitor Data'!K453))</f>
        <v/>
      </c>
    </row>
    <row r="454" spans="1:5" x14ac:dyDescent="0.25">
      <c r="A454" s="34">
        <v>44649</v>
      </c>
      <c r="B454" s="35" t="str">
        <f>IF(OR('Monitor Data'!D454="",ISBLANK('Monitor Data'!D454)),"",IF(AND('Smoke Data'!J456="YES",'Outlier Flags'!B454="YES"),"FILTERED OUT",'Monitor Data'!B454))</f>
        <v/>
      </c>
      <c r="C454" s="35" t="str">
        <f>IF(OR('Monitor Data'!G454="",ISBLANK('Monitor Data'!G454)),"",IF(AND('Smoke Data'!K456="YES",'Outlier Flags'!C454="YES"),"FILTERED OUT",'Monitor Data'!G454))</f>
        <v/>
      </c>
      <c r="D454" s="35" t="str">
        <f>IF(OR('Monitor Data'!J454="",ISBLANK('Monitor Data'!J454)),"",IF(AND('Smoke Data'!L456="YES",'Outlier Flags'!D454="YES"),"FILTERED OUT",'Monitor Data'!J454))</f>
        <v/>
      </c>
      <c r="E454" s="35" t="str">
        <f>IF(OR('Monitor Data'!K454="",ISBLANK('Monitor Data'!K454)),"",IF(AND('Smoke Data'!M456="YES",'Outlier Flags'!E454="YES"),"FILTERED OUT",'Monitor Data'!K454))</f>
        <v/>
      </c>
    </row>
    <row r="455" spans="1:5" x14ac:dyDescent="0.25">
      <c r="A455" s="34">
        <v>44650</v>
      </c>
      <c r="B455" s="35">
        <f>IF(OR('Monitor Data'!D455="",ISBLANK('Monitor Data'!D455)),"",IF(AND('Smoke Data'!J457="YES",'Outlier Flags'!B455="YES"),"FILTERED OUT",'Monitor Data'!B455))</f>
        <v>11.5</v>
      </c>
      <c r="C455" s="35">
        <f>IF(OR('Monitor Data'!G455="",ISBLANK('Monitor Data'!G455)),"",IF(AND('Smoke Data'!K457="YES",'Outlier Flags'!C455="YES"),"FILTERED OUT",'Monitor Data'!G455))</f>
        <v>14.1</v>
      </c>
      <c r="D455" s="35">
        <f>IF(OR('Monitor Data'!J455="",ISBLANK('Monitor Data'!J455)),"",IF(AND('Smoke Data'!L457="YES",'Outlier Flags'!D455="YES"),"FILTERED OUT",'Monitor Data'!J455))</f>
        <v>10.75</v>
      </c>
      <c r="E455" s="35">
        <f>IF(OR('Monitor Data'!K455="",ISBLANK('Monitor Data'!K455)),"",IF(AND('Smoke Data'!M457="YES",'Outlier Flags'!E455="YES"),"FILTERED OUT",'Monitor Data'!K455))</f>
        <v>10.9</v>
      </c>
    </row>
    <row r="456" spans="1:5" x14ac:dyDescent="0.25">
      <c r="A456" s="34">
        <v>44651</v>
      </c>
      <c r="B456" s="35" t="str">
        <f>IF(OR('Monitor Data'!D456="",ISBLANK('Monitor Data'!D456)),"",IF(AND('Smoke Data'!J458="YES",'Outlier Flags'!B456="YES"),"FILTERED OUT",'Monitor Data'!B456))</f>
        <v/>
      </c>
      <c r="C456" s="35" t="str">
        <f>IF(OR('Monitor Data'!G456="",ISBLANK('Monitor Data'!G456)),"",IF(AND('Smoke Data'!K458="YES",'Outlier Flags'!C456="YES"),"FILTERED OUT",'Monitor Data'!G456))</f>
        <v/>
      </c>
      <c r="D456" s="35" t="str">
        <f>IF(OR('Monitor Data'!J456="",ISBLANK('Monitor Data'!J456)),"",IF(AND('Smoke Data'!L458="YES",'Outlier Flags'!D456="YES"),"FILTERED OUT",'Monitor Data'!J456))</f>
        <v/>
      </c>
      <c r="E456" s="35" t="str">
        <f>IF(OR('Monitor Data'!K456="",ISBLANK('Monitor Data'!K456)),"",IF(AND('Smoke Data'!M458="YES",'Outlier Flags'!E456="YES"),"FILTERED OUT",'Monitor Data'!K456))</f>
        <v/>
      </c>
    </row>
    <row r="457" spans="1:5" x14ac:dyDescent="0.25">
      <c r="A457" s="34">
        <v>44652</v>
      </c>
      <c r="B457" s="35" t="str">
        <f>IF(OR('Monitor Data'!D457="",ISBLANK('Monitor Data'!D457)),"",IF(AND('Smoke Data'!J459="YES",'Outlier Flags'!B457="YES"),"FILTERED OUT",'Monitor Data'!B457))</f>
        <v/>
      </c>
      <c r="C457" s="35" t="str">
        <f>IF(OR('Monitor Data'!G457="",ISBLANK('Monitor Data'!G457)),"",IF(AND('Smoke Data'!K459="YES",'Outlier Flags'!C457="YES"),"FILTERED OUT",'Monitor Data'!G457))</f>
        <v/>
      </c>
      <c r="D457" s="35" t="str">
        <f>IF(OR('Monitor Data'!J457="",ISBLANK('Monitor Data'!J457)),"",IF(AND('Smoke Data'!L459="YES",'Outlier Flags'!D457="YES"),"FILTERED OUT",'Monitor Data'!J457))</f>
        <v/>
      </c>
      <c r="E457" s="35" t="str">
        <f>IF(OR('Monitor Data'!K457="",ISBLANK('Monitor Data'!K457)),"",IF(AND('Smoke Data'!M459="YES",'Outlier Flags'!E457="YES"),"FILTERED OUT",'Monitor Data'!K457))</f>
        <v/>
      </c>
    </row>
    <row r="458" spans="1:5" x14ac:dyDescent="0.25">
      <c r="A458" s="34">
        <v>44653</v>
      </c>
      <c r="B458" s="35">
        <f>IF(OR('Monitor Data'!D458="",ISBLANK('Monitor Data'!D458)),"",IF(AND('Smoke Data'!J460="YES",'Outlier Flags'!B458="YES"),"FILTERED OUT",'Monitor Data'!B458))</f>
        <v>6</v>
      </c>
      <c r="C458" s="35">
        <f>IF(OR('Monitor Data'!G458="",ISBLANK('Monitor Data'!G458)),"",IF(AND('Smoke Data'!K460="YES",'Outlier Flags'!C458="YES"),"FILTERED OUT",'Monitor Data'!G458))</f>
        <v>15.6</v>
      </c>
      <c r="D458" s="35">
        <f>IF(OR('Monitor Data'!J458="",ISBLANK('Monitor Data'!J458)),"",IF(AND('Smoke Data'!L460="YES",'Outlier Flags'!D458="YES"),"FILTERED OUT",'Monitor Data'!J458))</f>
        <v>7.7</v>
      </c>
      <c r="E458" s="35">
        <f>IF(OR('Monitor Data'!K458="",ISBLANK('Monitor Data'!K458)),"",IF(AND('Smoke Data'!M460="YES",'Outlier Flags'!E458="YES"),"FILTERED OUT",'Monitor Data'!K458))</f>
        <v>5.7</v>
      </c>
    </row>
    <row r="459" spans="1:5" x14ac:dyDescent="0.25">
      <c r="A459" s="34">
        <v>44654</v>
      </c>
      <c r="B459" s="35" t="str">
        <f>IF(OR('Monitor Data'!D459="",ISBLANK('Monitor Data'!D459)),"",IF(AND('Smoke Data'!J461="YES",'Outlier Flags'!B459="YES"),"FILTERED OUT",'Monitor Data'!B459))</f>
        <v/>
      </c>
      <c r="C459" s="35" t="str">
        <f>IF(OR('Monitor Data'!G459="",ISBLANK('Monitor Data'!G459)),"",IF(AND('Smoke Data'!K461="YES",'Outlier Flags'!C459="YES"),"FILTERED OUT",'Monitor Data'!G459))</f>
        <v/>
      </c>
      <c r="D459" s="35" t="str">
        <f>IF(OR('Monitor Data'!J459="",ISBLANK('Monitor Data'!J459)),"",IF(AND('Smoke Data'!L461="YES",'Outlier Flags'!D459="YES"),"FILTERED OUT",'Monitor Data'!J459))</f>
        <v/>
      </c>
      <c r="E459" s="35" t="str">
        <f>IF(OR('Monitor Data'!K459="",ISBLANK('Monitor Data'!K459)),"",IF(AND('Smoke Data'!M461="YES",'Outlier Flags'!E459="YES"),"FILTERED OUT",'Monitor Data'!K459))</f>
        <v/>
      </c>
    </row>
    <row r="460" spans="1:5" x14ac:dyDescent="0.25">
      <c r="A460" s="34">
        <v>44655</v>
      </c>
      <c r="B460" s="35" t="str">
        <f>IF(OR('Monitor Data'!D460="",ISBLANK('Monitor Data'!D460)),"",IF(AND('Smoke Data'!J462="YES",'Outlier Flags'!B460="YES"),"FILTERED OUT",'Monitor Data'!B460))</f>
        <v/>
      </c>
      <c r="C460" s="35" t="str">
        <f>IF(OR('Monitor Data'!G460="",ISBLANK('Monitor Data'!G460)),"",IF(AND('Smoke Data'!K462="YES",'Outlier Flags'!C460="YES"),"FILTERED OUT",'Monitor Data'!G460))</f>
        <v/>
      </c>
      <c r="D460" s="35" t="str">
        <f>IF(OR('Monitor Data'!J460="",ISBLANK('Monitor Data'!J460)),"",IF(AND('Smoke Data'!L462="YES",'Outlier Flags'!D460="YES"),"FILTERED OUT",'Monitor Data'!J460))</f>
        <v/>
      </c>
      <c r="E460" s="35" t="str">
        <f>IF(OR('Monitor Data'!K460="",ISBLANK('Monitor Data'!K460)),"",IF(AND('Smoke Data'!M462="YES",'Outlier Flags'!E460="YES"),"FILTERED OUT",'Monitor Data'!K460))</f>
        <v/>
      </c>
    </row>
    <row r="461" spans="1:5" x14ac:dyDescent="0.25">
      <c r="A461" s="34">
        <v>44656</v>
      </c>
      <c r="B461" s="35">
        <f>IF(OR('Monitor Data'!D461="",ISBLANK('Monitor Data'!D461)),"",IF(AND('Smoke Data'!J463="YES",'Outlier Flags'!B461="YES"),"FILTERED OUT",'Monitor Data'!B461))</f>
        <v>12.4</v>
      </c>
      <c r="C461" s="35">
        <f>IF(OR('Monitor Data'!G461="",ISBLANK('Monitor Data'!G461)),"",IF(AND('Smoke Data'!K463="YES",'Outlier Flags'!C461="YES"),"FILTERED OUT",'Monitor Data'!G461))</f>
        <v>12.75</v>
      </c>
      <c r="D461" s="35">
        <f>IF(OR('Monitor Data'!J461="",ISBLANK('Monitor Data'!J461)),"",IF(AND('Smoke Data'!L463="YES",'Outlier Flags'!D461="YES"),"FILTERED OUT",'Monitor Data'!J461))</f>
        <v>9.4</v>
      </c>
      <c r="E461" s="35">
        <f>IF(OR('Monitor Data'!K461="",ISBLANK('Monitor Data'!K461)),"",IF(AND('Smoke Data'!M463="YES",'Outlier Flags'!E461="YES"),"FILTERED OUT",'Monitor Data'!K461))</f>
        <v>7.6</v>
      </c>
    </row>
    <row r="462" spans="1:5" x14ac:dyDescent="0.25">
      <c r="A462" s="34">
        <v>44657</v>
      </c>
      <c r="B462" s="35" t="str">
        <f>IF(OR('Monitor Data'!D462="",ISBLANK('Monitor Data'!D462)),"",IF(AND('Smoke Data'!J464="YES",'Outlier Flags'!B462="YES"),"FILTERED OUT",'Monitor Data'!B462))</f>
        <v/>
      </c>
      <c r="C462" s="35" t="str">
        <f>IF(OR('Monitor Data'!G462="",ISBLANK('Monitor Data'!G462)),"",IF(AND('Smoke Data'!K464="YES",'Outlier Flags'!C462="YES"),"FILTERED OUT",'Monitor Data'!G462))</f>
        <v/>
      </c>
      <c r="D462" s="35" t="str">
        <f>IF(OR('Monitor Data'!J462="",ISBLANK('Monitor Data'!J462)),"",IF(AND('Smoke Data'!L464="YES",'Outlier Flags'!D462="YES"),"FILTERED OUT",'Monitor Data'!J462))</f>
        <v/>
      </c>
      <c r="E462" s="35" t="str">
        <f>IF(OR('Monitor Data'!K462="",ISBLANK('Monitor Data'!K462)),"",IF(AND('Smoke Data'!M464="YES",'Outlier Flags'!E462="YES"),"FILTERED OUT",'Monitor Data'!K462))</f>
        <v/>
      </c>
    </row>
    <row r="463" spans="1:5" x14ac:dyDescent="0.25">
      <c r="A463" s="34">
        <v>44658</v>
      </c>
      <c r="B463" s="35" t="str">
        <f>IF(OR('Monitor Data'!D463="",ISBLANK('Monitor Data'!D463)),"",IF(AND('Smoke Data'!J465="YES",'Outlier Flags'!B463="YES"),"FILTERED OUT",'Monitor Data'!B463))</f>
        <v/>
      </c>
      <c r="C463" s="35" t="str">
        <f>IF(OR('Monitor Data'!G463="",ISBLANK('Monitor Data'!G463)),"",IF(AND('Smoke Data'!K465="YES",'Outlier Flags'!C463="YES"),"FILTERED OUT",'Monitor Data'!G463))</f>
        <v/>
      </c>
      <c r="D463" s="35" t="str">
        <f>IF(OR('Monitor Data'!J463="",ISBLANK('Monitor Data'!J463)),"",IF(AND('Smoke Data'!L465="YES",'Outlier Flags'!D463="YES"),"FILTERED OUT",'Monitor Data'!J463))</f>
        <v/>
      </c>
      <c r="E463" s="35" t="str">
        <f>IF(OR('Monitor Data'!K463="",ISBLANK('Monitor Data'!K463)),"",IF(AND('Smoke Data'!M465="YES",'Outlier Flags'!E463="YES"),"FILTERED OUT",'Monitor Data'!K463))</f>
        <v/>
      </c>
    </row>
    <row r="464" spans="1:5" x14ac:dyDescent="0.25">
      <c r="A464" s="34">
        <v>44659</v>
      </c>
      <c r="B464" s="35">
        <f>IF(OR('Monitor Data'!D464="",ISBLANK('Monitor Data'!D464)),"",IF(AND('Smoke Data'!J466="YES",'Outlier Flags'!B464="YES"),"FILTERED OUT",'Monitor Data'!B464))</f>
        <v>2.8</v>
      </c>
      <c r="C464" s="35">
        <f>IF(OR('Monitor Data'!G464="",ISBLANK('Monitor Data'!G464)),"",IF(AND('Smoke Data'!K466="YES",'Outlier Flags'!C464="YES"),"FILTERED OUT",'Monitor Data'!G464))</f>
        <v>6</v>
      </c>
      <c r="D464" s="35">
        <f>IF(OR('Monitor Data'!J464="",ISBLANK('Monitor Data'!J464)),"",IF(AND('Smoke Data'!L466="YES",'Outlier Flags'!D464="YES"),"FILTERED OUT",'Monitor Data'!J464))</f>
        <v>1.8</v>
      </c>
      <c r="E464" s="35">
        <f>IF(OR('Monitor Data'!K464="",ISBLANK('Monitor Data'!K464)),"",IF(AND('Smoke Data'!M466="YES",'Outlier Flags'!E464="YES"),"FILTERED OUT",'Monitor Data'!K464))</f>
        <v>1.8</v>
      </c>
    </row>
    <row r="465" spans="1:5" x14ac:dyDescent="0.25">
      <c r="A465" s="34">
        <v>44660</v>
      </c>
      <c r="B465" s="35" t="str">
        <f>IF(OR('Monitor Data'!D465="",ISBLANK('Monitor Data'!D465)),"",IF(AND('Smoke Data'!J467="YES",'Outlier Flags'!B465="YES"),"FILTERED OUT",'Monitor Data'!B465))</f>
        <v/>
      </c>
      <c r="C465" s="35" t="str">
        <f>IF(OR('Monitor Data'!G465="",ISBLANK('Monitor Data'!G465)),"",IF(AND('Smoke Data'!K467="YES",'Outlier Flags'!C465="YES"),"FILTERED OUT",'Monitor Data'!G465))</f>
        <v/>
      </c>
      <c r="D465" s="35" t="str">
        <f>IF(OR('Monitor Data'!J465="",ISBLANK('Monitor Data'!J465)),"",IF(AND('Smoke Data'!L467="YES",'Outlier Flags'!D465="YES"),"FILTERED OUT",'Monitor Data'!J465))</f>
        <v/>
      </c>
      <c r="E465" s="35" t="str">
        <f>IF(OR('Monitor Data'!K465="",ISBLANK('Monitor Data'!K465)),"",IF(AND('Smoke Data'!M467="YES",'Outlier Flags'!E465="YES"),"FILTERED OUT",'Monitor Data'!K465))</f>
        <v/>
      </c>
    </row>
    <row r="466" spans="1:5" x14ac:dyDescent="0.25">
      <c r="A466" s="34">
        <v>44661</v>
      </c>
      <c r="B466" s="35" t="str">
        <f>IF(OR('Monitor Data'!D466="",ISBLANK('Monitor Data'!D466)),"",IF(AND('Smoke Data'!J468="YES",'Outlier Flags'!B466="YES"),"FILTERED OUT",'Monitor Data'!B466))</f>
        <v/>
      </c>
      <c r="C466" s="35" t="str">
        <f>IF(OR('Monitor Data'!G466="",ISBLANK('Monitor Data'!G466)),"",IF(AND('Smoke Data'!K468="YES",'Outlier Flags'!C466="YES"),"FILTERED OUT",'Monitor Data'!G466))</f>
        <v/>
      </c>
      <c r="D466" s="35" t="str">
        <f>IF(OR('Monitor Data'!J466="",ISBLANK('Monitor Data'!J466)),"",IF(AND('Smoke Data'!L468="YES",'Outlier Flags'!D466="YES"),"FILTERED OUT",'Monitor Data'!J466))</f>
        <v/>
      </c>
      <c r="E466" s="35" t="str">
        <f>IF(OR('Monitor Data'!K466="",ISBLANK('Monitor Data'!K466)),"",IF(AND('Smoke Data'!M468="YES",'Outlier Flags'!E466="YES"),"FILTERED OUT",'Monitor Data'!K466))</f>
        <v/>
      </c>
    </row>
    <row r="467" spans="1:5" x14ac:dyDescent="0.25">
      <c r="A467" s="34">
        <v>44662</v>
      </c>
      <c r="B467" s="35">
        <f>IF(OR('Monitor Data'!D467="",ISBLANK('Monitor Data'!D467)),"",IF(AND('Smoke Data'!J469="YES",'Outlier Flags'!B467="YES"),"FILTERED OUT",'Monitor Data'!B467))</f>
        <v>17.899999999999999</v>
      </c>
      <c r="C467" s="35">
        <f>IF(OR('Monitor Data'!G467="",ISBLANK('Monitor Data'!G467)),"",IF(AND('Smoke Data'!K469="YES",'Outlier Flags'!C467="YES"),"FILTERED OUT",'Monitor Data'!G467))</f>
        <v>19.200000000000003</v>
      </c>
      <c r="D467" s="35">
        <f>IF(OR('Monitor Data'!J467="",ISBLANK('Monitor Data'!J467)),"",IF(AND('Smoke Data'!L469="YES",'Outlier Flags'!D467="YES"),"FILTERED OUT",'Monitor Data'!J467))</f>
        <v>16.7</v>
      </c>
      <c r="E467" s="35">
        <f>IF(OR('Monitor Data'!K467="",ISBLANK('Monitor Data'!K467)),"",IF(AND('Smoke Data'!M469="YES",'Outlier Flags'!E467="YES"),"FILTERED OUT",'Monitor Data'!K467))</f>
        <v>11.3</v>
      </c>
    </row>
    <row r="468" spans="1:5" x14ac:dyDescent="0.25">
      <c r="A468" s="34">
        <v>44663</v>
      </c>
      <c r="B468" s="35" t="str">
        <f>IF(OR('Monitor Data'!D468="",ISBLANK('Monitor Data'!D468)),"",IF(AND('Smoke Data'!J470="YES",'Outlier Flags'!B468="YES"),"FILTERED OUT",'Monitor Data'!B468))</f>
        <v/>
      </c>
      <c r="C468" s="35" t="str">
        <f>IF(OR('Monitor Data'!G468="",ISBLANK('Monitor Data'!G468)),"",IF(AND('Smoke Data'!K470="YES",'Outlier Flags'!C468="YES"),"FILTERED OUT",'Monitor Data'!G468))</f>
        <v/>
      </c>
      <c r="D468" s="35" t="str">
        <f>IF(OR('Monitor Data'!J468="",ISBLANK('Monitor Data'!J468)),"",IF(AND('Smoke Data'!L470="YES",'Outlier Flags'!D468="YES"),"FILTERED OUT",'Monitor Data'!J468))</f>
        <v/>
      </c>
      <c r="E468" s="35" t="str">
        <f>IF(OR('Monitor Data'!K468="",ISBLANK('Monitor Data'!K468)),"",IF(AND('Smoke Data'!M470="YES",'Outlier Flags'!E468="YES"),"FILTERED OUT",'Monitor Data'!K468))</f>
        <v/>
      </c>
    </row>
    <row r="469" spans="1:5" x14ac:dyDescent="0.25">
      <c r="A469" s="34">
        <v>44664</v>
      </c>
      <c r="B469" s="35" t="str">
        <f>IF(OR('Monitor Data'!D469="",ISBLANK('Monitor Data'!D469)),"",IF(AND('Smoke Data'!J471="YES",'Outlier Flags'!B469="YES"),"FILTERED OUT",'Monitor Data'!B469))</f>
        <v/>
      </c>
      <c r="C469" s="35" t="str">
        <f>IF(OR('Monitor Data'!G469="",ISBLANK('Monitor Data'!G469)),"",IF(AND('Smoke Data'!K471="YES",'Outlier Flags'!C469="YES"),"FILTERED OUT",'Monitor Data'!G469))</f>
        <v/>
      </c>
      <c r="D469" s="35" t="str">
        <f>IF(OR('Monitor Data'!J469="",ISBLANK('Monitor Data'!J469)),"",IF(AND('Smoke Data'!L471="YES",'Outlier Flags'!D469="YES"),"FILTERED OUT",'Monitor Data'!J469))</f>
        <v/>
      </c>
      <c r="E469" s="35" t="str">
        <f>IF(OR('Monitor Data'!K469="",ISBLANK('Monitor Data'!K469)),"",IF(AND('Smoke Data'!M471="YES",'Outlier Flags'!E469="YES"),"FILTERED OUT",'Monitor Data'!K469))</f>
        <v/>
      </c>
    </row>
    <row r="470" spans="1:5" x14ac:dyDescent="0.25">
      <c r="A470" s="34">
        <v>44665</v>
      </c>
      <c r="B470" s="35">
        <f>IF(OR('Monitor Data'!D470="",ISBLANK('Monitor Data'!D470)),"",IF(AND('Smoke Data'!J472="YES",'Outlier Flags'!B470="YES"),"FILTERED OUT",'Monitor Data'!B470))</f>
        <v>14.2</v>
      </c>
      <c r="C470" s="35">
        <f>IF(OR('Monitor Data'!G470="",ISBLANK('Monitor Data'!G470)),"",IF(AND('Smoke Data'!K472="YES",'Outlier Flags'!C470="YES"),"FILTERED OUT",'Monitor Data'!G470))</f>
        <v>17.899999999999999</v>
      </c>
      <c r="D470" s="35">
        <f>IF(OR('Monitor Data'!J470="",ISBLANK('Monitor Data'!J470)),"",IF(AND('Smoke Data'!L472="YES",'Outlier Flags'!D470="YES"),"FILTERED OUT",'Monitor Data'!J470))</f>
        <v>14.2</v>
      </c>
      <c r="E470" s="35">
        <f>IF(OR('Monitor Data'!K470="",ISBLANK('Monitor Data'!K470)),"",IF(AND('Smoke Data'!M472="YES",'Outlier Flags'!E470="YES"),"FILTERED OUT",'Monitor Data'!K470))</f>
        <v>7.4</v>
      </c>
    </row>
    <row r="471" spans="1:5" x14ac:dyDescent="0.25">
      <c r="A471" s="34">
        <v>44666</v>
      </c>
      <c r="B471" s="35" t="str">
        <f>IF(OR('Monitor Data'!D471="",ISBLANK('Monitor Data'!D471)),"",IF(AND('Smoke Data'!J473="YES",'Outlier Flags'!B471="YES"),"FILTERED OUT",'Monitor Data'!B471))</f>
        <v/>
      </c>
      <c r="C471" s="35" t="str">
        <f>IF(OR('Monitor Data'!G471="",ISBLANK('Monitor Data'!G471)),"",IF(AND('Smoke Data'!K473="YES",'Outlier Flags'!C471="YES"),"FILTERED OUT",'Monitor Data'!G471))</f>
        <v/>
      </c>
      <c r="D471" s="35" t="str">
        <f>IF(OR('Monitor Data'!J471="",ISBLANK('Monitor Data'!J471)),"",IF(AND('Smoke Data'!L473="YES",'Outlier Flags'!D471="YES"),"FILTERED OUT",'Monitor Data'!J471))</f>
        <v/>
      </c>
      <c r="E471" s="35" t="str">
        <f>IF(OR('Monitor Data'!K471="",ISBLANK('Monitor Data'!K471)),"",IF(AND('Smoke Data'!M473="YES",'Outlier Flags'!E471="YES"),"FILTERED OUT",'Monitor Data'!K471))</f>
        <v/>
      </c>
    </row>
    <row r="472" spans="1:5" x14ac:dyDescent="0.25">
      <c r="A472" s="34">
        <v>44667</v>
      </c>
      <c r="B472" s="35" t="str">
        <f>IF(OR('Monitor Data'!D472="",ISBLANK('Monitor Data'!D472)),"",IF(AND('Smoke Data'!J474="YES",'Outlier Flags'!B472="YES"),"FILTERED OUT",'Monitor Data'!B472))</f>
        <v/>
      </c>
      <c r="C472" s="35" t="str">
        <f>IF(OR('Monitor Data'!G472="",ISBLANK('Monitor Data'!G472)),"",IF(AND('Smoke Data'!K474="YES",'Outlier Flags'!C472="YES"),"FILTERED OUT",'Monitor Data'!G472))</f>
        <v/>
      </c>
      <c r="D472" s="35" t="str">
        <f>IF(OR('Monitor Data'!J472="",ISBLANK('Monitor Data'!J472)),"",IF(AND('Smoke Data'!L474="YES",'Outlier Flags'!D472="YES"),"FILTERED OUT",'Monitor Data'!J472))</f>
        <v/>
      </c>
      <c r="E472" s="35" t="str">
        <f>IF(OR('Monitor Data'!K472="",ISBLANK('Monitor Data'!K472)),"",IF(AND('Smoke Data'!M474="YES",'Outlier Flags'!E472="YES"),"FILTERED OUT",'Monitor Data'!K472))</f>
        <v/>
      </c>
    </row>
    <row r="473" spans="1:5" x14ac:dyDescent="0.25">
      <c r="A473" s="34">
        <v>44668</v>
      </c>
      <c r="B473" s="35">
        <f>IF(OR('Monitor Data'!D473="",ISBLANK('Monitor Data'!D473)),"",IF(AND('Smoke Data'!J475="YES",'Outlier Flags'!B473="YES"),"FILTERED OUT",'Monitor Data'!B473))</f>
        <v>13.1</v>
      </c>
      <c r="C473" s="35">
        <f>IF(OR('Monitor Data'!G473="",ISBLANK('Monitor Data'!G473)),"",IF(AND('Smoke Data'!K475="YES",'Outlier Flags'!C473="YES"),"FILTERED OUT",'Monitor Data'!G473))</f>
        <v>10.25</v>
      </c>
      <c r="D473" s="35">
        <f>IF(OR('Monitor Data'!J473="",ISBLANK('Monitor Data'!J473)),"",IF(AND('Smoke Data'!L475="YES",'Outlier Flags'!D473="YES"),"FILTERED OUT",'Monitor Data'!J473))</f>
        <v>7.9</v>
      </c>
      <c r="E473" s="35">
        <f>IF(OR('Monitor Data'!K473="",ISBLANK('Monitor Data'!K473)),"",IF(AND('Smoke Data'!M475="YES",'Outlier Flags'!E473="YES"),"FILTERED OUT",'Monitor Data'!K473))</f>
        <v>8.3000000000000007</v>
      </c>
    </row>
    <row r="474" spans="1:5" x14ac:dyDescent="0.25">
      <c r="A474" s="34">
        <v>44669</v>
      </c>
      <c r="B474" s="35" t="str">
        <f>IF(OR('Monitor Data'!D474="",ISBLANK('Monitor Data'!D474)),"",IF(AND('Smoke Data'!J476="YES",'Outlier Flags'!B474="YES"),"FILTERED OUT",'Monitor Data'!B474))</f>
        <v/>
      </c>
      <c r="C474" s="35" t="str">
        <f>IF(OR('Monitor Data'!G474="",ISBLANK('Monitor Data'!G474)),"",IF(AND('Smoke Data'!K476="YES",'Outlier Flags'!C474="YES"),"FILTERED OUT",'Monitor Data'!G474))</f>
        <v/>
      </c>
      <c r="D474" s="35" t="str">
        <f>IF(OR('Monitor Data'!J474="",ISBLANK('Monitor Data'!J474)),"",IF(AND('Smoke Data'!L476="YES",'Outlier Flags'!D474="YES"),"FILTERED OUT",'Monitor Data'!J474))</f>
        <v/>
      </c>
      <c r="E474" s="35" t="str">
        <f>IF(OR('Monitor Data'!K474="",ISBLANK('Monitor Data'!K474)),"",IF(AND('Smoke Data'!M476="YES",'Outlier Flags'!E474="YES"),"FILTERED OUT",'Monitor Data'!K474))</f>
        <v/>
      </c>
    </row>
    <row r="475" spans="1:5" x14ac:dyDescent="0.25">
      <c r="A475" s="34">
        <v>44670</v>
      </c>
      <c r="B475" s="35" t="str">
        <f>IF(OR('Monitor Data'!D475="",ISBLANK('Monitor Data'!D475)),"",IF(AND('Smoke Data'!J477="YES",'Outlier Flags'!B475="YES"),"FILTERED OUT",'Monitor Data'!B475))</f>
        <v/>
      </c>
      <c r="C475" s="35" t="str">
        <f>IF(OR('Monitor Data'!G475="",ISBLANK('Monitor Data'!G475)),"",IF(AND('Smoke Data'!K477="YES",'Outlier Flags'!C475="YES"),"FILTERED OUT",'Monitor Data'!G475))</f>
        <v/>
      </c>
      <c r="D475" s="35" t="str">
        <f>IF(OR('Monitor Data'!J475="",ISBLANK('Monitor Data'!J475)),"",IF(AND('Smoke Data'!L477="YES",'Outlier Flags'!D475="YES"),"FILTERED OUT",'Monitor Data'!J475))</f>
        <v/>
      </c>
      <c r="E475" s="35" t="str">
        <f>IF(OR('Monitor Data'!K475="",ISBLANK('Monitor Data'!K475)),"",IF(AND('Smoke Data'!M477="YES",'Outlier Flags'!E475="YES"),"FILTERED OUT",'Monitor Data'!K475))</f>
        <v/>
      </c>
    </row>
    <row r="476" spans="1:5" x14ac:dyDescent="0.25">
      <c r="A476" s="34">
        <v>44671</v>
      </c>
      <c r="B476" s="35">
        <f>IF(OR('Monitor Data'!D476="",ISBLANK('Monitor Data'!D476)),"",IF(AND('Smoke Data'!J478="YES",'Outlier Flags'!B476="YES"),"FILTERED OUT",'Monitor Data'!B476))</f>
        <v>13.1</v>
      </c>
      <c r="C476" s="35">
        <f>IF(OR('Monitor Data'!G476="",ISBLANK('Monitor Data'!G476)),"",IF(AND('Smoke Data'!K478="YES",'Outlier Flags'!C476="YES"),"FILTERED OUT",'Monitor Data'!G476))</f>
        <v>7.4</v>
      </c>
      <c r="D476" s="35">
        <f>IF(OR('Monitor Data'!J476="",ISBLANK('Monitor Data'!J476)),"",IF(AND('Smoke Data'!L478="YES",'Outlier Flags'!D476="YES"),"FILTERED OUT",'Monitor Data'!J476))</f>
        <v>9</v>
      </c>
      <c r="E476" s="35">
        <f>IF(OR('Monitor Data'!K476="",ISBLANK('Monitor Data'!K476)),"",IF(AND('Smoke Data'!M478="YES",'Outlier Flags'!E476="YES"),"FILTERED OUT",'Monitor Data'!K476))</f>
        <v>5</v>
      </c>
    </row>
    <row r="477" spans="1:5" x14ac:dyDescent="0.25">
      <c r="A477" s="34">
        <v>44672</v>
      </c>
      <c r="B477" s="35" t="str">
        <f>IF(OR('Monitor Data'!D477="",ISBLANK('Monitor Data'!D477)),"",IF(AND('Smoke Data'!J479="YES",'Outlier Flags'!B477="YES"),"FILTERED OUT",'Monitor Data'!B477))</f>
        <v/>
      </c>
      <c r="C477" s="35" t="str">
        <f>IF(OR('Monitor Data'!G477="",ISBLANK('Monitor Data'!G477)),"",IF(AND('Smoke Data'!K479="YES",'Outlier Flags'!C477="YES"),"FILTERED OUT",'Monitor Data'!G477))</f>
        <v/>
      </c>
      <c r="D477" s="35" t="str">
        <f>IF(OR('Monitor Data'!J477="",ISBLANK('Monitor Data'!J477)),"",IF(AND('Smoke Data'!L479="YES",'Outlier Flags'!D477="YES"),"FILTERED OUT",'Monitor Data'!J477))</f>
        <v/>
      </c>
      <c r="E477" s="35" t="str">
        <f>IF(OR('Monitor Data'!K477="",ISBLANK('Monitor Data'!K477)),"",IF(AND('Smoke Data'!M479="YES",'Outlier Flags'!E477="YES"),"FILTERED OUT",'Monitor Data'!K477))</f>
        <v/>
      </c>
    </row>
    <row r="478" spans="1:5" x14ac:dyDescent="0.25">
      <c r="A478" s="34">
        <v>44673</v>
      </c>
      <c r="B478" s="35" t="str">
        <f>IF(OR('Monitor Data'!D478="",ISBLANK('Monitor Data'!D478)),"",IF(AND('Smoke Data'!J480="YES",'Outlier Flags'!B478="YES"),"FILTERED OUT",'Monitor Data'!B478))</f>
        <v/>
      </c>
      <c r="C478" s="35" t="str">
        <f>IF(OR('Monitor Data'!G478="",ISBLANK('Monitor Data'!G478)),"",IF(AND('Smoke Data'!K480="YES",'Outlier Flags'!C478="YES"),"FILTERED OUT",'Monitor Data'!G478))</f>
        <v/>
      </c>
      <c r="D478" s="35" t="str">
        <f>IF(OR('Monitor Data'!J478="",ISBLANK('Monitor Data'!J478)),"",IF(AND('Smoke Data'!L480="YES",'Outlier Flags'!D478="YES"),"FILTERED OUT",'Monitor Data'!J478))</f>
        <v/>
      </c>
      <c r="E478" s="35" t="str">
        <f>IF(OR('Monitor Data'!K478="",ISBLANK('Monitor Data'!K478)),"",IF(AND('Smoke Data'!M480="YES",'Outlier Flags'!E478="YES"),"FILTERED OUT",'Monitor Data'!K478))</f>
        <v/>
      </c>
    </row>
    <row r="479" spans="1:5" x14ac:dyDescent="0.25">
      <c r="A479" s="34">
        <v>44674</v>
      </c>
      <c r="B479" s="35">
        <f>IF(OR('Monitor Data'!D479="",ISBLANK('Monitor Data'!D479)),"",IF(AND('Smoke Data'!J481="YES",'Outlier Flags'!B479="YES"),"FILTERED OUT",'Monitor Data'!B479))</f>
        <v>21.4</v>
      </c>
      <c r="C479" s="35">
        <f>IF(OR('Monitor Data'!G479="",ISBLANK('Monitor Data'!G479)),"",IF(AND('Smoke Data'!K481="YES",'Outlier Flags'!C479="YES"),"FILTERED OUT",'Monitor Data'!G479))</f>
        <v>24.85</v>
      </c>
      <c r="D479" s="35">
        <f>IF(OR('Monitor Data'!J479="",ISBLANK('Monitor Data'!J479)),"",IF(AND('Smoke Data'!L481="YES",'Outlier Flags'!D479="YES"),"FILTERED OUT",'Monitor Data'!J479))</f>
        <v>20.7</v>
      </c>
      <c r="E479" s="35">
        <f>IF(OR('Monitor Data'!K479="",ISBLANK('Monitor Data'!K479)),"",IF(AND('Smoke Data'!M481="YES",'Outlier Flags'!E479="YES"),"FILTERED OUT",'Monitor Data'!K479))</f>
        <v>17.899999999999999</v>
      </c>
    </row>
    <row r="480" spans="1:5" x14ac:dyDescent="0.25">
      <c r="A480" s="34">
        <v>44675</v>
      </c>
      <c r="B480" s="35" t="str">
        <f>IF(OR('Monitor Data'!D480="",ISBLANK('Monitor Data'!D480)),"",IF(AND('Smoke Data'!J482="YES",'Outlier Flags'!B480="YES"),"FILTERED OUT",'Monitor Data'!B480))</f>
        <v/>
      </c>
      <c r="C480" s="35" t="str">
        <f>IF(OR('Monitor Data'!G480="",ISBLANK('Monitor Data'!G480)),"",IF(AND('Smoke Data'!K482="YES",'Outlier Flags'!C480="YES"),"FILTERED OUT",'Monitor Data'!G480))</f>
        <v/>
      </c>
      <c r="D480" s="35" t="str">
        <f>IF(OR('Monitor Data'!J480="",ISBLANK('Monitor Data'!J480)),"",IF(AND('Smoke Data'!L482="YES",'Outlier Flags'!D480="YES"),"FILTERED OUT",'Monitor Data'!J480))</f>
        <v/>
      </c>
      <c r="E480" s="35" t="str">
        <f>IF(OR('Monitor Data'!K480="",ISBLANK('Monitor Data'!K480)),"",IF(AND('Smoke Data'!M482="YES",'Outlier Flags'!E480="YES"),"FILTERED OUT",'Monitor Data'!K480))</f>
        <v/>
      </c>
    </row>
    <row r="481" spans="1:5" x14ac:dyDescent="0.25">
      <c r="A481" s="34">
        <v>44676</v>
      </c>
      <c r="B481" s="35" t="str">
        <f>IF(OR('Monitor Data'!D481="",ISBLANK('Monitor Data'!D481)),"",IF(AND('Smoke Data'!J483="YES",'Outlier Flags'!B481="YES"),"FILTERED OUT",'Monitor Data'!B481))</f>
        <v/>
      </c>
      <c r="C481" s="35" t="str">
        <f>IF(OR('Monitor Data'!G481="",ISBLANK('Monitor Data'!G481)),"",IF(AND('Smoke Data'!K483="YES",'Outlier Flags'!C481="YES"),"FILTERED OUT",'Monitor Data'!G481))</f>
        <v/>
      </c>
      <c r="D481" s="35" t="str">
        <f>IF(OR('Monitor Data'!J481="",ISBLANK('Monitor Data'!J481)),"",IF(AND('Smoke Data'!L483="YES",'Outlier Flags'!D481="YES"),"FILTERED OUT",'Monitor Data'!J481))</f>
        <v/>
      </c>
      <c r="E481" s="35" t="str">
        <f>IF(OR('Monitor Data'!K481="",ISBLANK('Monitor Data'!K481)),"",IF(AND('Smoke Data'!M483="YES",'Outlier Flags'!E481="YES"),"FILTERED OUT",'Monitor Data'!K481))</f>
        <v/>
      </c>
    </row>
    <row r="482" spans="1:5" x14ac:dyDescent="0.25">
      <c r="A482" s="34">
        <v>44677</v>
      </c>
      <c r="B482" s="35">
        <f>IF(OR('Monitor Data'!D482="",ISBLANK('Monitor Data'!D482)),"",IF(AND('Smoke Data'!J484="YES",'Outlier Flags'!B482="YES"),"FILTERED OUT",'Monitor Data'!B482))</f>
        <v>14.8</v>
      </c>
      <c r="C482" s="35">
        <f>IF(OR('Monitor Data'!G482="",ISBLANK('Monitor Data'!G482)),"",IF(AND('Smoke Data'!K484="YES",'Outlier Flags'!C482="YES"),"FILTERED OUT",'Monitor Data'!G482))</f>
        <v>26.3</v>
      </c>
      <c r="D482" s="35">
        <f>IF(OR('Monitor Data'!J482="",ISBLANK('Monitor Data'!J482)),"",IF(AND('Smoke Data'!L484="YES",'Outlier Flags'!D482="YES"),"FILTERED OUT",'Monitor Data'!J482))</f>
        <v>12.5</v>
      </c>
      <c r="E482" s="35">
        <f>IF(OR('Monitor Data'!K482="",ISBLANK('Monitor Data'!K482)),"",IF(AND('Smoke Data'!M484="YES",'Outlier Flags'!E482="YES"),"FILTERED OUT",'Monitor Data'!K482))</f>
        <v>14.4</v>
      </c>
    </row>
    <row r="483" spans="1:5" x14ac:dyDescent="0.25">
      <c r="A483" s="34">
        <v>44678</v>
      </c>
      <c r="B483" s="35" t="str">
        <f>IF(OR('Monitor Data'!D483="",ISBLANK('Monitor Data'!D483)),"",IF(AND('Smoke Data'!J485="YES",'Outlier Flags'!B483="YES"),"FILTERED OUT",'Monitor Data'!B483))</f>
        <v/>
      </c>
      <c r="C483" s="35" t="str">
        <f>IF(OR('Monitor Data'!G483="",ISBLANK('Monitor Data'!G483)),"",IF(AND('Smoke Data'!K485="YES",'Outlier Flags'!C483="YES"),"FILTERED OUT",'Monitor Data'!G483))</f>
        <v/>
      </c>
      <c r="D483" s="35" t="str">
        <f>IF(OR('Monitor Data'!J483="",ISBLANK('Monitor Data'!J483)),"",IF(AND('Smoke Data'!L485="YES",'Outlier Flags'!D483="YES"),"FILTERED OUT",'Monitor Data'!J483))</f>
        <v/>
      </c>
      <c r="E483" s="35" t="str">
        <f>IF(OR('Monitor Data'!K483="",ISBLANK('Monitor Data'!K483)),"",IF(AND('Smoke Data'!M485="YES",'Outlier Flags'!E483="YES"),"FILTERED OUT",'Monitor Data'!K483))</f>
        <v/>
      </c>
    </row>
    <row r="484" spans="1:5" x14ac:dyDescent="0.25">
      <c r="A484" s="34">
        <v>44679</v>
      </c>
      <c r="B484" s="35" t="str">
        <f>IF(OR('Monitor Data'!D484="",ISBLANK('Monitor Data'!D484)),"",IF(AND('Smoke Data'!J486="YES",'Outlier Flags'!B484="YES"),"FILTERED OUT",'Monitor Data'!B484))</f>
        <v/>
      </c>
      <c r="C484" s="35" t="str">
        <f>IF(OR('Monitor Data'!G484="",ISBLANK('Monitor Data'!G484)),"",IF(AND('Smoke Data'!K486="YES",'Outlier Flags'!C484="YES"),"FILTERED OUT",'Monitor Data'!G484))</f>
        <v/>
      </c>
      <c r="D484" s="35" t="str">
        <f>IF(OR('Monitor Data'!J484="",ISBLANK('Monitor Data'!J484)),"",IF(AND('Smoke Data'!L486="YES",'Outlier Flags'!D484="YES"),"FILTERED OUT",'Monitor Data'!J484))</f>
        <v/>
      </c>
      <c r="E484" s="35" t="str">
        <f>IF(OR('Monitor Data'!K484="",ISBLANK('Monitor Data'!K484)),"",IF(AND('Smoke Data'!M486="YES",'Outlier Flags'!E484="YES"),"FILTERED OUT",'Monitor Data'!K484))</f>
        <v/>
      </c>
    </row>
    <row r="485" spans="1:5" x14ac:dyDescent="0.25">
      <c r="A485" s="34">
        <v>44680</v>
      </c>
      <c r="B485" s="35">
        <f>IF(OR('Monitor Data'!D485="",ISBLANK('Monitor Data'!D485)),"",IF(AND('Smoke Data'!J487="YES",'Outlier Flags'!B485="YES"),"FILTERED OUT",'Monitor Data'!B485))</f>
        <v>22.4</v>
      </c>
      <c r="C485" s="35">
        <f>IF(OR('Monitor Data'!G485="",ISBLANK('Monitor Data'!G485)),"",IF(AND('Smoke Data'!K487="YES",'Outlier Flags'!C485="YES"),"FILTERED OUT",'Monitor Data'!G485))</f>
        <v>15.4</v>
      </c>
      <c r="D485" s="35">
        <f>IF(OR('Monitor Data'!J485="",ISBLANK('Monitor Data'!J485)),"",IF(AND('Smoke Data'!L487="YES",'Outlier Flags'!D485="YES"),"FILTERED OUT",'Monitor Data'!J485))</f>
        <v>18.649999999999999</v>
      </c>
      <c r="E485" s="35">
        <f>IF(OR('Monitor Data'!K485="",ISBLANK('Monitor Data'!K485)),"",IF(AND('Smoke Data'!M487="YES",'Outlier Flags'!E485="YES"),"FILTERED OUT",'Monitor Data'!K485))</f>
        <v>14.9</v>
      </c>
    </row>
    <row r="486" spans="1:5" x14ac:dyDescent="0.25">
      <c r="A486" s="34">
        <v>44681</v>
      </c>
      <c r="B486" s="35" t="str">
        <f>IF(OR('Monitor Data'!D486="",ISBLANK('Monitor Data'!D486)),"",IF(AND('Smoke Data'!J488="YES",'Outlier Flags'!B486="YES"),"FILTERED OUT",'Monitor Data'!B486))</f>
        <v/>
      </c>
      <c r="C486" s="35" t="str">
        <f>IF(OR('Monitor Data'!G486="",ISBLANK('Monitor Data'!G486)),"",IF(AND('Smoke Data'!K488="YES",'Outlier Flags'!C486="YES"),"FILTERED OUT",'Monitor Data'!G486))</f>
        <v/>
      </c>
      <c r="D486" s="35" t="str">
        <f>IF(OR('Monitor Data'!J486="",ISBLANK('Monitor Data'!J486)),"",IF(AND('Smoke Data'!L488="YES",'Outlier Flags'!D486="YES"),"FILTERED OUT",'Monitor Data'!J486))</f>
        <v/>
      </c>
      <c r="E486" s="35" t="str">
        <f>IF(OR('Monitor Data'!K486="",ISBLANK('Monitor Data'!K486)),"",IF(AND('Smoke Data'!M488="YES",'Outlier Flags'!E486="YES"),"FILTERED OUT",'Monitor Data'!K486))</f>
        <v/>
      </c>
    </row>
    <row r="487" spans="1:5" x14ac:dyDescent="0.25">
      <c r="A487" s="34">
        <v>44682</v>
      </c>
      <c r="B487" s="35" t="str">
        <f>IF(OR('Monitor Data'!D487="",ISBLANK('Monitor Data'!D487)),"",IF(AND('Smoke Data'!J489="YES",'Outlier Flags'!B487="YES"),"FILTERED OUT",'Monitor Data'!B487))</f>
        <v/>
      </c>
      <c r="C487" s="35" t="str">
        <f>IF(OR('Monitor Data'!G487="",ISBLANK('Monitor Data'!G487)),"",IF(AND('Smoke Data'!K489="YES",'Outlier Flags'!C487="YES"),"FILTERED OUT",'Monitor Data'!G487))</f>
        <v/>
      </c>
      <c r="D487" s="35" t="str">
        <f>IF(OR('Monitor Data'!J487="",ISBLANK('Monitor Data'!J487)),"",IF(AND('Smoke Data'!L489="YES",'Outlier Flags'!D487="YES"),"FILTERED OUT",'Monitor Data'!J487))</f>
        <v/>
      </c>
      <c r="E487" s="35" t="str">
        <f>IF(OR('Monitor Data'!K487="",ISBLANK('Monitor Data'!K487)),"",IF(AND('Smoke Data'!M489="YES",'Outlier Flags'!E487="YES"),"FILTERED OUT",'Monitor Data'!K487))</f>
        <v/>
      </c>
    </row>
    <row r="488" spans="1:5" x14ac:dyDescent="0.25">
      <c r="A488" s="34">
        <v>44683</v>
      </c>
      <c r="B488" s="35">
        <f>IF(OR('Monitor Data'!D488="",ISBLANK('Monitor Data'!D488)),"",IF(AND('Smoke Data'!J490="YES",'Outlier Flags'!B488="YES"),"FILTERED OUT",'Monitor Data'!B488))</f>
        <v>5.8</v>
      </c>
      <c r="C488" s="35">
        <f>IF(OR('Monitor Data'!G488="",ISBLANK('Monitor Data'!G488)),"",IF(AND('Smoke Data'!K490="YES",'Outlier Flags'!C488="YES"),"FILTERED OUT",'Monitor Data'!G488))</f>
        <v>8.3000000000000007</v>
      </c>
      <c r="D488" s="35">
        <f>IF(OR('Monitor Data'!J488="",ISBLANK('Monitor Data'!J488)),"",IF(AND('Smoke Data'!L490="YES",'Outlier Flags'!D488="YES"),"FILTERED OUT",'Monitor Data'!J488))</f>
        <v>8.4</v>
      </c>
      <c r="E488" s="35">
        <f>IF(OR('Monitor Data'!K488="",ISBLANK('Monitor Data'!K488)),"",IF(AND('Smoke Data'!M490="YES",'Outlier Flags'!E488="YES"),"FILTERED OUT",'Monitor Data'!K488))</f>
        <v>7.2</v>
      </c>
    </row>
    <row r="489" spans="1:5" x14ac:dyDescent="0.25">
      <c r="A489" s="34">
        <v>44684</v>
      </c>
      <c r="B489" s="35" t="str">
        <f>IF(OR('Monitor Data'!D489="",ISBLANK('Monitor Data'!D489)),"",IF(AND('Smoke Data'!J491="YES",'Outlier Flags'!B489="YES"),"FILTERED OUT",'Monitor Data'!B489))</f>
        <v/>
      </c>
      <c r="C489" s="35" t="str">
        <f>IF(OR('Monitor Data'!G489="",ISBLANK('Monitor Data'!G489)),"",IF(AND('Smoke Data'!K491="YES",'Outlier Flags'!C489="YES"),"FILTERED OUT",'Monitor Data'!G489))</f>
        <v/>
      </c>
      <c r="D489" s="35" t="str">
        <f>IF(OR('Monitor Data'!J489="",ISBLANK('Monitor Data'!J489)),"",IF(AND('Smoke Data'!L491="YES",'Outlier Flags'!D489="YES"),"FILTERED OUT",'Monitor Data'!J489))</f>
        <v/>
      </c>
      <c r="E489" s="35" t="str">
        <f>IF(OR('Monitor Data'!K489="",ISBLANK('Monitor Data'!K489)),"",IF(AND('Smoke Data'!M491="YES",'Outlier Flags'!E489="YES"),"FILTERED OUT",'Monitor Data'!K489))</f>
        <v/>
      </c>
    </row>
    <row r="490" spans="1:5" x14ac:dyDescent="0.25">
      <c r="A490" s="34">
        <v>44685</v>
      </c>
      <c r="B490" s="35" t="str">
        <f>IF(OR('Monitor Data'!D490="",ISBLANK('Monitor Data'!D490)),"",IF(AND('Smoke Data'!J492="YES",'Outlier Flags'!B490="YES"),"FILTERED OUT",'Monitor Data'!B490))</f>
        <v/>
      </c>
      <c r="C490" s="35" t="str">
        <f>IF(OR('Monitor Data'!G490="",ISBLANK('Monitor Data'!G490)),"",IF(AND('Smoke Data'!K492="YES",'Outlier Flags'!C490="YES"),"FILTERED OUT",'Monitor Data'!G490))</f>
        <v/>
      </c>
      <c r="D490" s="35" t="str">
        <f>IF(OR('Monitor Data'!J490="",ISBLANK('Monitor Data'!J490)),"",IF(AND('Smoke Data'!L492="YES",'Outlier Flags'!D490="YES"),"FILTERED OUT",'Monitor Data'!J490))</f>
        <v/>
      </c>
      <c r="E490" s="35" t="str">
        <f>IF(OR('Monitor Data'!K490="",ISBLANK('Monitor Data'!K490)),"",IF(AND('Smoke Data'!M492="YES",'Outlier Flags'!E490="YES"),"FILTERED OUT",'Monitor Data'!K490))</f>
        <v/>
      </c>
    </row>
    <row r="491" spans="1:5" x14ac:dyDescent="0.25">
      <c r="A491" s="34">
        <v>44686</v>
      </c>
      <c r="B491" s="35">
        <f>IF(OR('Monitor Data'!D491="",ISBLANK('Monitor Data'!D491)),"",IF(AND('Smoke Data'!J493="YES",'Outlier Flags'!B491="YES"),"FILTERED OUT",'Monitor Data'!B491))</f>
        <v>15.5</v>
      </c>
      <c r="C491" s="35">
        <f>IF(OR('Monitor Data'!G491="",ISBLANK('Monitor Data'!G491)),"",IF(AND('Smoke Data'!K493="YES",'Outlier Flags'!C491="YES"),"FILTERED OUT",'Monitor Data'!G491))</f>
        <v>11.05</v>
      </c>
      <c r="D491" s="35">
        <f>IF(OR('Monitor Data'!J491="",ISBLANK('Monitor Data'!J491)),"",IF(AND('Smoke Data'!L493="YES",'Outlier Flags'!D491="YES"),"FILTERED OUT",'Monitor Data'!J491))</f>
        <v>12.95</v>
      </c>
      <c r="E491" s="35">
        <f>IF(OR('Monitor Data'!K491="",ISBLANK('Monitor Data'!K491)),"",IF(AND('Smoke Data'!M493="YES",'Outlier Flags'!E491="YES"),"FILTERED OUT",'Monitor Data'!K491))</f>
        <v>6.8</v>
      </c>
    </row>
    <row r="492" spans="1:5" x14ac:dyDescent="0.25">
      <c r="A492" s="34">
        <v>44687</v>
      </c>
      <c r="B492" s="35" t="str">
        <f>IF(OR('Monitor Data'!D492="",ISBLANK('Monitor Data'!D492)),"",IF(AND('Smoke Data'!J494="YES",'Outlier Flags'!B492="YES"),"FILTERED OUT",'Monitor Data'!B492))</f>
        <v/>
      </c>
      <c r="C492" s="35" t="str">
        <f>IF(OR('Monitor Data'!G492="",ISBLANK('Monitor Data'!G492)),"",IF(AND('Smoke Data'!K494="YES",'Outlier Flags'!C492="YES"),"FILTERED OUT",'Monitor Data'!G492))</f>
        <v/>
      </c>
      <c r="D492" s="35" t="str">
        <f>IF(OR('Monitor Data'!J492="",ISBLANK('Monitor Data'!J492)),"",IF(AND('Smoke Data'!L494="YES",'Outlier Flags'!D492="YES"),"FILTERED OUT",'Monitor Data'!J492))</f>
        <v/>
      </c>
      <c r="E492" s="35" t="str">
        <f>IF(OR('Monitor Data'!K492="",ISBLANK('Monitor Data'!K492)),"",IF(AND('Smoke Data'!M494="YES",'Outlier Flags'!E492="YES"),"FILTERED OUT",'Monitor Data'!K492))</f>
        <v/>
      </c>
    </row>
    <row r="493" spans="1:5" x14ac:dyDescent="0.25">
      <c r="A493" s="34">
        <v>44688</v>
      </c>
      <c r="B493" s="35" t="str">
        <f>IF(OR('Monitor Data'!D493="",ISBLANK('Monitor Data'!D493)),"",IF(AND('Smoke Data'!J495="YES",'Outlier Flags'!B493="YES"),"FILTERED OUT",'Monitor Data'!B493))</f>
        <v/>
      </c>
      <c r="C493" s="35" t="str">
        <f>IF(OR('Monitor Data'!G493="",ISBLANK('Monitor Data'!G493)),"",IF(AND('Smoke Data'!K495="YES",'Outlier Flags'!C493="YES"),"FILTERED OUT",'Monitor Data'!G493))</f>
        <v/>
      </c>
      <c r="D493" s="35" t="str">
        <f>IF(OR('Monitor Data'!J493="",ISBLANK('Monitor Data'!J493)),"",IF(AND('Smoke Data'!L495="YES",'Outlier Flags'!D493="YES"),"FILTERED OUT",'Monitor Data'!J493))</f>
        <v/>
      </c>
      <c r="E493" s="35" t="str">
        <f>IF(OR('Monitor Data'!K493="",ISBLANK('Monitor Data'!K493)),"",IF(AND('Smoke Data'!M495="YES",'Outlier Flags'!E493="YES"),"FILTERED OUT",'Monitor Data'!K493))</f>
        <v/>
      </c>
    </row>
    <row r="494" spans="1:5" x14ac:dyDescent="0.25">
      <c r="A494" s="34">
        <v>44689</v>
      </c>
      <c r="B494" s="35">
        <f>IF(OR('Monitor Data'!D494="",ISBLANK('Monitor Data'!D494)),"",IF(AND('Smoke Data'!J496="YES",'Outlier Flags'!B494="YES"),"FILTERED OUT",'Monitor Data'!B494))</f>
        <v>14.6</v>
      </c>
      <c r="C494" s="35">
        <f>IF(OR('Monitor Data'!G494="",ISBLANK('Monitor Data'!G494)),"",IF(AND('Smoke Data'!K496="YES",'Outlier Flags'!C494="YES"),"FILTERED OUT",'Monitor Data'!G494))</f>
        <v>13.9</v>
      </c>
      <c r="D494" s="35">
        <f>IF(OR('Monitor Data'!J494="",ISBLANK('Monitor Data'!J494)),"",IF(AND('Smoke Data'!L496="YES",'Outlier Flags'!D494="YES"),"FILTERED OUT",'Monitor Data'!J494))</f>
        <v>7.9</v>
      </c>
      <c r="E494" s="35">
        <f>IF(OR('Monitor Data'!K494="",ISBLANK('Monitor Data'!K494)),"",IF(AND('Smoke Data'!M496="YES",'Outlier Flags'!E494="YES"),"FILTERED OUT",'Monitor Data'!K494))</f>
        <v>10.199999999999999</v>
      </c>
    </row>
    <row r="495" spans="1:5" x14ac:dyDescent="0.25">
      <c r="A495" s="34">
        <v>44690</v>
      </c>
      <c r="B495" s="35" t="str">
        <f>IF(OR('Monitor Data'!D495="",ISBLANK('Monitor Data'!D495)),"",IF(AND('Smoke Data'!J497="YES",'Outlier Flags'!B495="YES"),"FILTERED OUT",'Monitor Data'!B495))</f>
        <v/>
      </c>
      <c r="C495" s="35" t="str">
        <f>IF(OR('Monitor Data'!G495="",ISBLANK('Monitor Data'!G495)),"",IF(AND('Smoke Data'!K497="YES",'Outlier Flags'!C495="YES"),"FILTERED OUT",'Monitor Data'!G495))</f>
        <v/>
      </c>
      <c r="D495" s="35" t="str">
        <f>IF(OR('Monitor Data'!J495="",ISBLANK('Monitor Data'!J495)),"",IF(AND('Smoke Data'!L497="YES",'Outlier Flags'!D495="YES"),"FILTERED OUT",'Monitor Data'!J495))</f>
        <v/>
      </c>
      <c r="E495" s="35" t="str">
        <f>IF(OR('Monitor Data'!K495="",ISBLANK('Monitor Data'!K495)),"",IF(AND('Smoke Data'!M497="YES",'Outlier Flags'!E495="YES"),"FILTERED OUT",'Monitor Data'!K495))</f>
        <v/>
      </c>
    </row>
    <row r="496" spans="1:5" x14ac:dyDescent="0.25">
      <c r="A496" s="34">
        <v>44691</v>
      </c>
      <c r="B496" s="35" t="str">
        <f>IF(OR('Monitor Data'!D496="",ISBLANK('Monitor Data'!D496)),"",IF(AND('Smoke Data'!J498="YES",'Outlier Flags'!B496="YES"),"FILTERED OUT",'Monitor Data'!B496))</f>
        <v/>
      </c>
      <c r="C496" s="35" t="str">
        <f>IF(OR('Monitor Data'!G496="",ISBLANK('Monitor Data'!G496)),"",IF(AND('Smoke Data'!K498="YES",'Outlier Flags'!C496="YES"),"FILTERED OUT",'Monitor Data'!G496))</f>
        <v/>
      </c>
      <c r="D496" s="35" t="str">
        <f>IF(OR('Monitor Data'!J496="",ISBLANK('Monitor Data'!J496)),"",IF(AND('Smoke Data'!L498="YES",'Outlier Flags'!D496="YES"),"FILTERED OUT",'Monitor Data'!J496))</f>
        <v/>
      </c>
      <c r="E496" s="35" t="str">
        <f>IF(OR('Monitor Data'!K496="",ISBLANK('Monitor Data'!K496)),"",IF(AND('Smoke Data'!M498="YES",'Outlier Flags'!E496="YES"),"FILTERED OUT",'Monitor Data'!K496))</f>
        <v/>
      </c>
    </row>
    <row r="497" spans="1:5" x14ac:dyDescent="0.25">
      <c r="A497" s="34">
        <v>44692</v>
      </c>
      <c r="B497" s="35" t="str">
        <f>IF(OR('Monitor Data'!D497="",ISBLANK('Monitor Data'!D497)),"",IF(AND('Smoke Data'!J499="YES",'Outlier Flags'!B497="YES"),"FILTERED OUT",'Monitor Data'!B497))</f>
        <v>FILTERED OUT</v>
      </c>
      <c r="C497" s="35" t="str">
        <f>IF(OR('Monitor Data'!G497="",ISBLANK('Monitor Data'!G497)),"",IF(AND('Smoke Data'!K499="YES",'Outlier Flags'!C497="YES"),"FILTERED OUT",'Monitor Data'!G497))</f>
        <v>FILTERED OUT</v>
      </c>
      <c r="D497" s="35" t="str">
        <f>IF(OR('Monitor Data'!J497="",ISBLANK('Monitor Data'!J497)),"",IF(AND('Smoke Data'!L499="YES",'Outlier Flags'!D497="YES"),"FILTERED OUT",'Monitor Data'!J497))</f>
        <v>FILTERED OUT</v>
      </c>
      <c r="E497" s="35" t="str">
        <f>IF(OR('Monitor Data'!K497="",ISBLANK('Monitor Data'!K497)),"",IF(AND('Smoke Data'!M499="YES",'Outlier Flags'!E497="YES"),"FILTERED OUT",'Monitor Data'!K497))</f>
        <v>FILTERED OUT</v>
      </c>
    </row>
    <row r="498" spans="1:5" x14ac:dyDescent="0.25">
      <c r="A498" s="34">
        <v>44693</v>
      </c>
      <c r="B498" s="35" t="str">
        <f>IF(OR('Monitor Data'!D498="",ISBLANK('Monitor Data'!D498)),"",IF(AND('Smoke Data'!J500="YES",'Outlier Flags'!B498="YES"),"FILTERED OUT",'Monitor Data'!B498))</f>
        <v/>
      </c>
      <c r="C498" s="35" t="str">
        <f>IF(OR('Monitor Data'!G498="",ISBLANK('Monitor Data'!G498)),"",IF(AND('Smoke Data'!K500="YES",'Outlier Flags'!C498="YES"),"FILTERED OUT",'Monitor Data'!G498))</f>
        <v/>
      </c>
      <c r="D498" s="35" t="str">
        <f>IF(OR('Monitor Data'!J498="",ISBLANK('Monitor Data'!J498)),"",IF(AND('Smoke Data'!L500="YES",'Outlier Flags'!D498="YES"),"FILTERED OUT",'Monitor Data'!J498))</f>
        <v/>
      </c>
      <c r="E498" s="35" t="str">
        <f>IF(OR('Monitor Data'!K498="",ISBLANK('Monitor Data'!K498)),"",IF(AND('Smoke Data'!M500="YES",'Outlier Flags'!E498="YES"),"FILTERED OUT",'Monitor Data'!K498))</f>
        <v/>
      </c>
    </row>
    <row r="499" spans="1:5" x14ac:dyDescent="0.25">
      <c r="A499" s="34">
        <v>44694</v>
      </c>
      <c r="B499" s="35" t="str">
        <f>IF(OR('Monitor Data'!D499="",ISBLANK('Monitor Data'!D499)),"",IF(AND('Smoke Data'!J501="YES",'Outlier Flags'!B499="YES"),"FILTERED OUT",'Monitor Data'!B499))</f>
        <v/>
      </c>
      <c r="C499" s="35" t="str">
        <f>IF(OR('Monitor Data'!G499="",ISBLANK('Monitor Data'!G499)),"",IF(AND('Smoke Data'!K501="YES",'Outlier Flags'!C499="YES"),"FILTERED OUT",'Monitor Data'!G499))</f>
        <v/>
      </c>
      <c r="D499" s="35" t="str">
        <f>IF(OR('Monitor Data'!J499="",ISBLANK('Monitor Data'!J499)),"",IF(AND('Smoke Data'!L501="YES",'Outlier Flags'!D499="YES"),"FILTERED OUT",'Monitor Data'!J499))</f>
        <v/>
      </c>
      <c r="E499" s="35" t="str">
        <f>IF(OR('Monitor Data'!K499="",ISBLANK('Monitor Data'!K499)),"",IF(AND('Smoke Data'!M501="YES",'Outlier Flags'!E499="YES"),"FILTERED OUT",'Monitor Data'!K499))</f>
        <v/>
      </c>
    </row>
    <row r="500" spans="1:5" x14ac:dyDescent="0.25">
      <c r="A500" s="34">
        <v>44695</v>
      </c>
      <c r="B500" s="35">
        <f>IF(OR('Monitor Data'!D500="",ISBLANK('Monitor Data'!D500)),"",IF(AND('Smoke Data'!J502="YES",'Outlier Flags'!B500="YES"),"FILTERED OUT",'Monitor Data'!B500))</f>
        <v>59.5</v>
      </c>
      <c r="C500" s="35">
        <f>IF(OR('Monitor Data'!G500="",ISBLANK('Monitor Data'!G500)),"",IF(AND('Smoke Data'!K502="YES",'Outlier Flags'!C500="YES"),"FILTERED OUT",'Monitor Data'!G500))</f>
        <v>61.9</v>
      </c>
      <c r="D500" s="35">
        <f>IF(OR('Monitor Data'!J500="",ISBLANK('Monitor Data'!J500)),"",IF(AND('Smoke Data'!L502="YES",'Outlier Flags'!D500="YES"),"FILTERED OUT",'Monitor Data'!J500))</f>
        <v>23.5</v>
      </c>
      <c r="E500" s="35" t="str">
        <f>IF(OR('Monitor Data'!K500="",ISBLANK('Monitor Data'!K500)),"",IF(AND('Smoke Data'!M502="YES",'Outlier Flags'!E500="YES"),"FILTERED OUT",'Monitor Data'!K500))</f>
        <v/>
      </c>
    </row>
    <row r="501" spans="1:5" x14ac:dyDescent="0.25">
      <c r="A501" s="34">
        <v>44696</v>
      </c>
      <c r="B501" s="35" t="str">
        <f>IF(OR('Monitor Data'!D501="",ISBLANK('Monitor Data'!D501)),"",IF(AND('Smoke Data'!J503="YES",'Outlier Flags'!B501="YES"),"FILTERED OUT",'Monitor Data'!B501))</f>
        <v/>
      </c>
      <c r="C501" s="35" t="str">
        <f>IF(OR('Monitor Data'!G501="",ISBLANK('Monitor Data'!G501)),"",IF(AND('Smoke Data'!K503="YES",'Outlier Flags'!C501="YES"),"FILTERED OUT",'Monitor Data'!G501))</f>
        <v/>
      </c>
      <c r="D501" s="35" t="str">
        <f>IF(OR('Monitor Data'!J501="",ISBLANK('Monitor Data'!J501)),"",IF(AND('Smoke Data'!L503="YES",'Outlier Flags'!D501="YES"),"FILTERED OUT",'Monitor Data'!J501))</f>
        <v/>
      </c>
      <c r="E501" s="35" t="str">
        <f>IF(OR('Monitor Data'!K501="",ISBLANK('Monitor Data'!K501)),"",IF(AND('Smoke Data'!M503="YES",'Outlier Flags'!E501="YES"),"FILTERED OUT",'Monitor Data'!K501))</f>
        <v/>
      </c>
    </row>
    <row r="502" spans="1:5" x14ac:dyDescent="0.25">
      <c r="A502" s="34">
        <v>44697</v>
      </c>
      <c r="B502" s="35" t="str">
        <f>IF(OR('Monitor Data'!D502="",ISBLANK('Monitor Data'!D502)),"",IF(AND('Smoke Data'!J504="YES",'Outlier Flags'!B502="YES"),"FILTERED OUT",'Monitor Data'!B502))</f>
        <v/>
      </c>
      <c r="C502" s="35" t="str">
        <f>IF(OR('Monitor Data'!G502="",ISBLANK('Monitor Data'!G502)),"",IF(AND('Smoke Data'!K504="YES",'Outlier Flags'!C502="YES"),"FILTERED OUT",'Monitor Data'!G502))</f>
        <v/>
      </c>
      <c r="D502" s="35" t="str">
        <f>IF(OR('Monitor Data'!J502="",ISBLANK('Monitor Data'!J502)),"",IF(AND('Smoke Data'!L504="YES",'Outlier Flags'!D502="YES"),"FILTERED OUT",'Monitor Data'!J502))</f>
        <v/>
      </c>
      <c r="E502" s="35" t="str">
        <f>IF(OR('Monitor Data'!K502="",ISBLANK('Monitor Data'!K502)),"",IF(AND('Smoke Data'!M504="YES",'Outlier Flags'!E502="YES"),"FILTERED OUT",'Monitor Data'!K502))</f>
        <v/>
      </c>
    </row>
    <row r="503" spans="1:5" x14ac:dyDescent="0.25">
      <c r="A503" s="34">
        <v>44698</v>
      </c>
      <c r="B503" s="35">
        <f>IF(OR('Monitor Data'!D503="",ISBLANK('Monitor Data'!D503)),"",IF(AND('Smoke Data'!J505="YES",'Outlier Flags'!B503="YES"),"FILTERED OUT",'Monitor Data'!B503))</f>
        <v>31.4</v>
      </c>
      <c r="C503" s="35">
        <f>IF(OR('Monitor Data'!G503="",ISBLANK('Monitor Data'!G503)),"",IF(AND('Smoke Data'!K505="YES",'Outlier Flags'!C503="YES"),"FILTERED OUT",'Monitor Data'!G503))</f>
        <v>42.2</v>
      </c>
      <c r="D503" s="35">
        <f>IF(OR('Monitor Data'!J503="",ISBLANK('Monitor Data'!J503)),"",IF(AND('Smoke Data'!L505="YES",'Outlier Flags'!D503="YES"),"FILTERED OUT",'Monitor Data'!J503))</f>
        <v>25.5</v>
      </c>
      <c r="E503" s="35">
        <f>IF(OR('Monitor Data'!K503="",ISBLANK('Monitor Data'!K503)),"",IF(AND('Smoke Data'!M505="YES",'Outlier Flags'!E503="YES"),"FILTERED OUT",'Monitor Data'!K503))</f>
        <v>21.9</v>
      </c>
    </row>
    <row r="504" spans="1:5" x14ac:dyDescent="0.25">
      <c r="A504" s="34">
        <v>44699</v>
      </c>
      <c r="B504" s="35" t="str">
        <f>IF(OR('Monitor Data'!D504="",ISBLANK('Monitor Data'!D504)),"",IF(AND('Smoke Data'!J506="YES",'Outlier Flags'!B504="YES"),"FILTERED OUT",'Monitor Data'!B504))</f>
        <v/>
      </c>
      <c r="C504" s="35" t="str">
        <f>IF(OR('Monitor Data'!G504="",ISBLANK('Monitor Data'!G504)),"",IF(AND('Smoke Data'!K506="YES",'Outlier Flags'!C504="YES"),"FILTERED OUT",'Monitor Data'!G504))</f>
        <v/>
      </c>
      <c r="D504" s="35" t="str">
        <f>IF(OR('Monitor Data'!J504="",ISBLANK('Monitor Data'!J504)),"",IF(AND('Smoke Data'!L506="YES",'Outlier Flags'!D504="YES"),"FILTERED OUT",'Monitor Data'!J504))</f>
        <v/>
      </c>
      <c r="E504" s="35" t="str">
        <f>IF(OR('Monitor Data'!K504="",ISBLANK('Monitor Data'!K504)),"",IF(AND('Smoke Data'!M506="YES",'Outlier Flags'!E504="YES"),"FILTERED OUT",'Monitor Data'!K504))</f>
        <v/>
      </c>
    </row>
    <row r="505" spans="1:5" x14ac:dyDescent="0.25">
      <c r="A505" s="34">
        <v>44700</v>
      </c>
      <c r="B505" s="35" t="str">
        <f>IF(OR('Monitor Data'!D505="",ISBLANK('Monitor Data'!D505)),"",IF(AND('Smoke Data'!J507="YES",'Outlier Flags'!B505="YES"),"FILTERED OUT",'Monitor Data'!B505))</f>
        <v/>
      </c>
      <c r="C505" s="35" t="str">
        <f>IF(OR('Monitor Data'!G505="",ISBLANK('Monitor Data'!G505)),"",IF(AND('Smoke Data'!K507="YES",'Outlier Flags'!C505="YES"),"FILTERED OUT",'Monitor Data'!G505))</f>
        <v/>
      </c>
      <c r="D505" s="35" t="str">
        <f>IF(OR('Monitor Data'!J505="",ISBLANK('Monitor Data'!J505)),"",IF(AND('Smoke Data'!L507="YES",'Outlier Flags'!D505="YES"),"FILTERED OUT",'Monitor Data'!J505))</f>
        <v/>
      </c>
      <c r="E505" s="35" t="str">
        <f>IF(OR('Monitor Data'!K505="",ISBLANK('Monitor Data'!K505)),"",IF(AND('Smoke Data'!M507="YES",'Outlier Flags'!E505="YES"),"FILTERED OUT",'Monitor Data'!K505))</f>
        <v/>
      </c>
    </row>
    <row r="506" spans="1:5" x14ac:dyDescent="0.25">
      <c r="A506" s="34">
        <v>44701</v>
      </c>
      <c r="B506" s="35">
        <f>IF(OR('Monitor Data'!D506="",ISBLANK('Monitor Data'!D506)),"",IF(AND('Smoke Data'!J508="YES",'Outlier Flags'!B506="YES"),"FILTERED OUT",'Monitor Data'!B506))</f>
        <v>19.600000000000001</v>
      </c>
      <c r="C506" s="35">
        <f>IF(OR('Monitor Data'!G506="",ISBLANK('Monitor Data'!G506)),"",IF(AND('Smoke Data'!K508="YES",'Outlier Flags'!C506="YES"),"FILTERED OUT",'Monitor Data'!G506))</f>
        <v>36.200000000000003</v>
      </c>
      <c r="D506" s="35">
        <f>IF(OR('Monitor Data'!J506="",ISBLANK('Monitor Data'!J506)),"",IF(AND('Smoke Data'!L508="YES",'Outlier Flags'!D506="YES"),"FILTERED OUT",'Monitor Data'!J506))</f>
        <v>20.100000000000001</v>
      </c>
      <c r="E506" s="35">
        <f>IF(OR('Monitor Data'!K506="",ISBLANK('Monitor Data'!K506)),"",IF(AND('Smoke Data'!M508="YES",'Outlier Flags'!E506="YES"),"FILTERED OUT",'Monitor Data'!K506))</f>
        <v>20</v>
      </c>
    </row>
    <row r="507" spans="1:5" x14ac:dyDescent="0.25">
      <c r="A507" s="34">
        <v>44702</v>
      </c>
      <c r="B507" s="35" t="str">
        <f>IF(OR('Monitor Data'!D507="",ISBLANK('Monitor Data'!D507)),"",IF(AND('Smoke Data'!J509="YES",'Outlier Flags'!B507="YES"),"FILTERED OUT",'Monitor Data'!B507))</f>
        <v/>
      </c>
      <c r="C507" s="35" t="str">
        <f>IF(OR('Monitor Data'!G507="",ISBLANK('Monitor Data'!G507)),"",IF(AND('Smoke Data'!K509="YES",'Outlier Flags'!C507="YES"),"FILTERED OUT",'Monitor Data'!G507))</f>
        <v/>
      </c>
      <c r="D507" s="35" t="str">
        <f>IF(OR('Monitor Data'!J507="",ISBLANK('Monitor Data'!J507)),"",IF(AND('Smoke Data'!L509="YES",'Outlier Flags'!D507="YES"),"FILTERED OUT",'Monitor Data'!J507))</f>
        <v/>
      </c>
      <c r="E507" s="35" t="str">
        <f>IF(OR('Monitor Data'!K507="",ISBLANK('Monitor Data'!K507)),"",IF(AND('Smoke Data'!M509="YES",'Outlier Flags'!E507="YES"),"FILTERED OUT",'Monitor Data'!K507))</f>
        <v/>
      </c>
    </row>
    <row r="508" spans="1:5" x14ac:dyDescent="0.25">
      <c r="A508" s="34">
        <v>44703</v>
      </c>
      <c r="B508" s="35" t="str">
        <f>IF(OR('Monitor Data'!D508="",ISBLANK('Monitor Data'!D508)),"",IF(AND('Smoke Data'!J510="YES",'Outlier Flags'!B508="YES"),"FILTERED OUT",'Monitor Data'!B508))</f>
        <v/>
      </c>
      <c r="C508" s="35" t="str">
        <f>IF(OR('Monitor Data'!G508="",ISBLANK('Monitor Data'!G508)),"",IF(AND('Smoke Data'!K510="YES",'Outlier Flags'!C508="YES"),"FILTERED OUT",'Monitor Data'!G508))</f>
        <v/>
      </c>
      <c r="D508" s="35" t="str">
        <f>IF(OR('Monitor Data'!J508="",ISBLANK('Monitor Data'!J508)),"",IF(AND('Smoke Data'!L510="YES",'Outlier Flags'!D508="YES"),"FILTERED OUT",'Monitor Data'!J508))</f>
        <v/>
      </c>
      <c r="E508" s="35" t="str">
        <f>IF(OR('Monitor Data'!K508="",ISBLANK('Monitor Data'!K508)),"",IF(AND('Smoke Data'!M510="YES",'Outlier Flags'!E508="YES"),"FILTERED OUT",'Monitor Data'!K508))</f>
        <v/>
      </c>
    </row>
    <row r="509" spans="1:5" x14ac:dyDescent="0.25">
      <c r="A509" s="34">
        <v>44704</v>
      </c>
      <c r="B509" s="35">
        <f>IF(OR('Monitor Data'!D509="",ISBLANK('Monitor Data'!D509)),"",IF(AND('Smoke Data'!J511="YES",'Outlier Flags'!B509="YES"),"FILTERED OUT",'Monitor Data'!B509))</f>
        <v>17.7</v>
      </c>
      <c r="C509" s="35">
        <f>IF(OR('Monitor Data'!G509="",ISBLANK('Monitor Data'!G509)),"",IF(AND('Smoke Data'!K511="YES",'Outlier Flags'!C509="YES"),"FILTERED OUT",'Monitor Data'!G509))</f>
        <v>23.4</v>
      </c>
      <c r="D509" s="35">
        <f>IF(OR('Monitor Data'!J509="",ISBLANK('Monitor Data'!J509)),"",IF(AND('Smoke Data'!L511="YES",'Outlier Flags'!D509="YES"),"FILTERED OUT",'Monitor Data'!J509))</f>
        <v>12.05</v>
      </c>
      <c r="E509" s="35">
        <f>IF(OR('Monitor Data'!K509="",ISBLANK('Monitor Data'!K509)),"",IF(AND('Smoke Data'!M511="YES",'Outlier Flags'!E509="YES"),"FILTERED OUT",'Monitor Data'!K509))</f>
        <v>15.5</v>
      </c>
    </row>
    <row r="510" spans="1:5" x14ac:dyDescent="0.25">
      <c r="A510" s="34">
        <v>44705</v>
      </c>
      <c r="B510" s="35" t="str">
        <f>IF(OR('Monitor Data'!D510="",ISBLANK('Monitor Data'!D510)),"",IF(AND('Smoke Data'!J512="YES",'Outlier Flags'!B510="YES"),"FILTERED OUT",'Monitor Data'!B510))</f>
        <v/>
      </c>
      <c r="C510" s="35" t="str">
        <f>IF(OR('Monitor Data'!G510="",ISBLANK('Monitor Data'!G510)),"",IF(AND('Smoke Data'!K512="YES",'Outlier Flags'!C510="YES"),"FILTERED OUT",'Monitor Data'!G510))</f>
        <v/>
      </c>
      <c r="D510" s="35" t="str">
        <f>IF(OR('Monitor Data'!J510="",ISBLANK('Monitor Data'!J510)),"",IF(AND('Smoke Data'!L512="YES",'Outlier Flags'!D510="YES"),"FILTERED OUT",'Monitor Data'!J510))</f>
        <v/>
      </c>
      <c r="E510" s="35" t="str">
        <f>IF(OR('Monitor Data'!K510="",ISBLANK('Monitor Data'!K510)),"",IF(AND('Smoke Data'!M512="YES",'Outlier Flags'!E510="YES"),"FILTERED OUT",'Monitor Data'!K510))</f>
        <v/>
      </c>
    </row>
    <row r="511" spans="1:5" x14ac:dyDescent="0.25">
      <c r="A511" s="34">
        <v>44706</v>
      </c>
      <c r="B511" s="35" t="str">
        <f>IF(OR('Monitor Data'!D511="",ISBLANK('Monitor Data'!D511)),"",IF(AND('Smoke Data'!J513="YES",'Outlier Flags'!B511="YES"),"FILTERED OUT",'Monitor Data'!B511))</f>
        <v/>
      </c>
      <c r="C511" s="35" t="str">
        <f>IF(OR('Monitor Data'!G511="",ISBLANK('Monitor Data'!G511)),"",IF(AND('Smoke Data'!K513="YES",'Outlier Flags'!C511="YES"),"FILTERED OUT",'Monitor Data'!G511))</f>
        <v/>
      </c>
      <c r="D511" s="35" t="str">
        <f>IF(OR('Monitor Data'!J511="",ISBLANK('Monitor Data'!J511)),"",IF(AND('Smoke Data'!L513="YES",'Outlier Flags'!D511="YES"),"FILTERED OUT",'Monitor Data'!J511))</f>
        <v/>
      </c>
      <c r="E511" s="35" t="str">
        <f>IF(OR('Monitor Data'!K511="",ISBLANK('Monitor Data'!K511)),"",IF(AND('Smoke Data'!M513="YES",'Outlier Flags'!E511="YES"),"FILTERED OUT",'Monitor Data'!K511))</f>
        <v/>
      </c>
    </row>
    <row r="512" spans="1:5" x14ac:dyDescent="0.25">
      <c r="A512" s="34">
        <v>44707</v>
      </c>
      <c r="B512" s="35">
        <f>IF(OR('Monitor Data'!D512="",ISBLANK('Monitor Data'!D512)),"",IF(AND('Smoke Data'!J514="YES",'Outlier Flags'!B512="YES"),"FILTERED OUT",'Monitor Data'!B512))</f>
        <v>8.8000000000000007</v>
      </c>
      <c r="C512" s="35">
        <f>IF(OR('Monitor Data'!G512="",ISBLANK('Monitor Data'!G512)),"",IF(AND('Smoke Data'!K514="YES",'Outlier Flags'!C512="YES"),"FILTERED OUT",'Monitor Data'!G512))</f>
        <v>13.3</v>
      </c>
      <c r="D512" s="35">
        <f>IF(OR('Monitor Data'!J512="",ISBLANK('Monitor Data'!J512)),"",IF(AND('Smoke Data'!L514="YES",'Outlier Flags'!D512="YES"),"FILTERED OUT",'Monitor Data'!J512))</f>
        <v>11</v>
      </c>
      <c r="E512" s="35">
        <f>IF(OR('Monitor Data'!K512="",ISBLANK('Monitor Data'!K512)),"",IF(AND('Smoke Data'!M514="YES",'Outlier Flags'!E512="YES"),"FILTERED OUT",'Monitor Data'!K512))</f>
        <v>7</v>
      </c>
    </row>
    <row r="513" spans="1:5" x14ac:dyDescent="0.25">
      <c r="A513" s="34">
        <v>44708</v>
      </c>
      <c r="B513" s="35" t="str">
        <f>IF(OR('Monitor Data'!D513="",ISBLANK('Monitor Data'!D513)),"",IF(AND('Smoke Data'!J515="YES",'Outlier Flags'!B513="YES"),"FILTERED OUT",'Monitor Data'!B513))</f>
        <v/>
      </c>
      <c r="C513" s="35" t="str">
        <f>IF(OR('Monitor Data'!G513="",ISBLANK('Monitor Data'!G513)),"",IF(AND('Smoke Data'!K515="YES",'Outlier Flags'!C513="YES"),"FILTERED OUT",'Monitor Data'!G513))</f>
        <v/>
      </c>
      <c r="D513" s="35" t="str">
        <f>IF(OR('Monitor Data'!J513="",ISBLANK('Monitor Data'!J513)),"",IF(AND('Smoke Data'!L515="YES",'Outlier Flags'!D513="YES"),"FILTERED OUT",'Monitor Data'!J513))</f>
        <v/>
      </c>
      <c r="E513" s="35" t="str">
        <f>IF(OR('Monitor Data'!K513="",ISBLANK('Monitor Data'!K513)),"",IF(AND('Smoke Data'!M515="YES",'Outlier Flags'!E513="YES"),"FILTERED OUT",'Monitor Data'!K513))</f>
        <v/>
      </c>
    </row>
    <row r="514" spans="1:5" x14ac:dyDescent="0.25">
      <c r="A514" s="34">
        <v>44709</v>
      </c>
      <c r="B514" s="35" t="str">
        <f>IF(OR('Monitor Data'!D514="",ISBLANK('Monitor Data'!D514)),"",IF(AND('Smoke Data'!J516="YES",'Outlier Flags'!B514="YES"),"FILTERED OUT",'Monitor Data'!B514))</f>
        <v/>
      </c>
      <c r="C514" s="35" t="str">
        <f>IF(OR('Monitor Data'!G514="",ISBLANK('Monitor Data'!G514)),"",IF(AND('Smoke Data'!K516="YES",'Outlier Flags'!C514="YES"),"FILTERED OUT",'Monitor Data'!G514))</f>
        <v/>
      </c>
      <c r="D514" s="35" t="str">
        <f>IF(OR('Monitor Data'!J514="",ISBLANK('Monitor Data'!J514)),"",IF(AND('Smoke Data'!L516="YES",'Outlier Flags'!D514="YES"),"FILTERED OUT",'Monitor Data'!J514))</f>
        <v/>
      </c>
      <c r="E514" s="35" t="str">
        <f>IF(OR('Monitor Data'!K514="",ISBLANK('Monitor Data'!K514)),"",IF(AND('Smoke Data'!M516="YES",'Outlier Flags'!E514="YES"),"FILTERED OUT",'Monitor Data'!K514))</f>
        <v/>
      </c>
    </row>
    <row r="515" spans="1:5" x14ac:dyDescent="0.25">
      <c r="A515" s="34">
        <v>44710</v>
      </c>
      <c r="B515" s="35">
        <f>IF(OR('Monitor Data'!D515="",ISBLANK('Monitor Data'!D515)),"",IF(AND('Smoke Data'!J517="YES",'Outlier Flags'!B515="YES"),"FILTERED OUT",'Monitor Data'!B515))</f>
        <v>22</v>
      </c>
      <c r="C515" s="35">
        <f>IF(OR('Monitor Data'!G515="",ISBLANK('Monitor Data'!G515)),"",IF(AND('Smoke Data'!K517="YES",'Outlier Flags'!C515="YES"),"FILTERED OUT",'Monitor Data'!G515))</f>
        <v>25.85</v>
      </c>
      <c r="D515" s="35">
        <f>IF(OR('Monitor Data'!J515="",ISBLANK('Monitor Data'!J515)),"",IF(AND('Smoke Data'!L517="YES",'Outlier Flags'!D515="YES"),"FILTERED OUT",'Monitor Data'!J515))</f>
        <v>14.65</v>
      </c>
      <c r="E515" s="35">
        <f>IF(OR('Monitor Data'!K515="",ISBLANK('Monitor Data'!K515)),"",IF(AND('Smoke Data'!M517="YES",'Outlier Flags'!E515="YES"),"FILTERED OUT",'Monitor Data'!K515))</f>
        <v>17.3</v>
      </c>
    </row>
    <row r="516" spans="1:5" x14ac:dyDescent="0.25">
      <c r="A516" s="34">
        <v>44711</v>
      </c>
      <c r="B516" s="35" t="str">
        <f>IF(OR('Monitor Data'!D516="",ISBLANK('Monitor Data'!D516)),"",IF(AND('Smoke Data'!J518="YES",'Outlier Flags'!B516="YES"),"FILTERED OUT",'Monitor Data'!B516))</f>
        <v/>
      </c>
      <c r="C516" s="35" t="str">
        <f>IF(OR('Monitor Data'!G516="",ISBLANK('Monitor Data'!G516)),"",IF(AND('Smoke Data'!K518="YES",'Outlier Flags'!C516="YES"),"FILTERED OUT",'Monitor Data'!G516))</f>
        <v/>
      </c>
      <c r="D516" s="35" t="str">
        <f>IF(OR('Monitor Data'!J516="",ISBLANK('Monitor Data'!J516)),"",IF(AND('Smoke Data'!L518="YES",'Outlier Flags'!D516="YES"),"FILTERED OUT",'Monitor Data'!J516))</f>
        <v/>
      </c>
      <c r="E516" s="35" t="str">
        <f>IF(OR('Monitor Data'!K516="",ISBLANK('Monitor Data'!K516)),"",IF(AND('Smoke Data'!M518="YES",'Outlier Flags'!E516="YES"),"FILTERED OUT",'Monitor Data'!K516))</f>
        <v/>
      </c>
    </row>
    <row r="517" spans="1:5" x14ac:dyDescent="0.25">
      <c r="A517" s="34">
        <v>44712</v>
      </c>
      <c r="B517" s="35" t="str">
        <f>IF(OR('Monitor Data'!D517="",ISBLANK('Monitor Data'!D517)),"",IF(AND('Smoke Data'!J519="YES",'Outlier Flags'!B517="YES"),"FILTERED OUT",'Monitor Data'!B517))</f>
        <v/>
      </c>
      <c r="C517" s="35" t="str">
        <f>IF(OR('Monitor Data'!G517="",ISBLANK('Monitor Data'!G517)),"",IF(AND('Smoke Data'!K519="YES",'Outlier Flags'!C517="YES"),"FILTERED OUT",'Monitor Data'!G517))</f>
        <v/>
      </c>
      <c r="D517" s="35" t="str">
        <f>IF(OR('Monitor Data'!J517="",ISBLANK('Monitor Data'!J517)),"",IF(AND('Smoke Data'!L519="YES",'Outlier Flags'!D517="YES"),"FILTERED OUT",'Monitor Data'!J517))</f>
        <v/>
      </c>
      <c r="E517" s="35" t="str">
        <f>IF(OR('Monitor Data'!K517="",ISBLANK('Monitor Data'!K517)),"",IF(AND('Smoke Data'!M519="YES",'Outlier Flags'!E517="YES"),"FILTERED OUT",'Monitor Data'!K517))</f>
        <v/>
      </c>
    </row>
    <row r="518" spans="1:5" x14ac:dyDescent="0.25">
      <c r="A518" s="34">
        <v>44713</v>
      </c>
      <c r="B518" s="35">
        <f>IF(OR('Monitor Data'!D518="",ISBLANK('Monitor Data'!D518)),"",IF(AND('Smoke Data'!J520="YES",'Outlier Flags'!B518="YES"),"FILTERED OUT",'Monitor Data'!B518))</f>
        <v>14.4</v>
      </c>
      <c r="C518" s="35">
        <f>IF(OR('Monitor Data'!G518="",ISBLANK('Monitor Data'!G518)),"",IF(AND('Smoke Data'!K520="YES",'Outlier Flags'!C518="YES"),"FILTERED OUT",'Monitor Data'!G518))</f>
        <v>17.2</v>
      </c>
      <c r="D518" s="35">
        <f>IF(OR('Monitor Data'!J518="",ISBLANK('Monitor Data'!J518)),"",IF(AND('Smoke Data'!L520="YES",'Outlier Flags'!D518="YES"),"FILTERED OUT",'Monitor Data'!J518))</f>
        <v>13.7</v>
      </c>
      <c r="E518" s="35">
        <f>IF(OR('Monitor Data'!K518="",ISBLANK('Monitor Data'!K518)),"",IF(AND('Smoke Data'!M520="YES",'Outlier Flags'!E518="YES"),"FILTERED OUT",'Monitor Data'!K518))</f>
        <v>10</v>
      </c>
    </row>
    <row r="519" spans="1:5" x14ac:dyDescent="0.25">
      <c r="A519" s="34">
        <v>44714</v>
      </c>
      <c r="B519" s="35" t="str">
        <f>IF(OR('Monitor Data'!D519="",ISBLANK('Monitor Data'!D519)),"",IF(AND('Smoke Data'!J521="YES",'Outlier Flags'!B519="YES"),"FILTERED OUT",'Monitor Data'!B519))</f>
        <v/>
      </c>
      <c r="C519" s="35" t="str">
        <f>IF(OR('Monitor Data'!G519="",ISBLANK('Monitor Data'!G519)),"",IF(AND('Smoke Data'!K521="YES",'Outlier Flags'!C519="YES"),"FILTERED OUT",'Monitor Data'!G519))</f>
        <v/>
      </c>
      <c r="D519" s="35" t="str">
        <f>IF(OR('Monitor Data'!J519="",ISBLANK('Monitor Data'!J519)),"",IF(AND('Smoke Data'!L521="YES",'Outlier Flags'!D519="YES"),"FILTERED OUT",'Monitor Data'!J519))</f>
        <v/>
      </c>
      <c r="E519" s="35" t="str">
        <f>IF(OR('Monitor Data'!K519="",ISBLANK('Monitor Data'!K519)),"",IF(AND('Smoke Data'!M521="YES",'Outlier Flags'!E519="YES"),"FILTERED OUT",'Monitor Data'!K519))</f>
        <v/>
      </c>
    </row>
    <row r="520" spans="1:5" x14ac:dyDescent="0.25">
      <c r="A520" s="34">
        <v>44715</v>
      </c>
      <c r="B520" s="35" t="str">
        <f>IF(OR('Monitor Data'!D520="",ISBLANK('Monitor Data'!D520)),"",IF(AND('Smoke Data'!J522="YES",'Outlier Flags'!B520="YES"),"FILTERED OUT",'Monitor Data'!B520))</f>
        <v/>
      </c>
      <c r="C520" s="35" t="str">
        <f>IF(OR('Monitor Data'!G520="",ISBLANK('Monitor Data'!G520)),"",IF(AND('Smoke Data'!K522="YES",'Outlier Flags'!C520="YES"),"FILTERED OUT",'Monitor Data'!G520))</f>
        <v/>
      </c>
      <c r="D520" s="35" t="str">
        <f>IF(OR('Monitor Data'!J520="",ISBLANK('Monitor Data'!J520)),"",IF(AND('Smoke Data'!L522="YES",'Outlier Flags'!D520="YES"),"FILTERED OUT",'Monitor Data'!J520))</f>
        <v/>
      </c>
      <c r="E520" s="35" t="str">
        <f>IF(OR('Monitor Data'!K520="",ISBLANK('Monitor Data'!K520)),"",IF(AND('Smoke Data'!M522="YES",'Outlier Flags'!E520="YES"),"FILTERED OUT",'Monitor Data'!K520))</f>
        <v/>
      </c>
    </row>
    <row r="521" spans="1:5" x14ac:dyDescent="0.25">
      <c r="A521" s="34">
        <v>44716</v>
      </c>
      <c r="B521" s="35">
        <f>IF(OR('Monitor Data'!D521="",ISBLANK('Monitor Data'!D521)),"",IF(AND('Smoke Data'!J523="YES",'Outlier Flags'!B521="YES"),"FILTERED OUT",'Monitor Data'!B521))</f>
        <v>18.3</v>
      </c>
      <c r="C521" s="35">
        <f>IF(OR('Monitor Data'!G521="",ISBLANK('Monitor Data'!G521)),"",IF(AND('Smoke Data'!K523="YES",'Outlier Flags'!C521="YES"),"FILTERED OUT",'Monitor Data'!G521))</f>
        <v>22.75</v>
      </c>
      <c r="D521" s="35">
        <f>IF(OR('Monitor Data'!J521="",ISBLANK('Monitor Data'!J521)),"",IF(AND('Smoke Data'!L523="YES",'Outlier Flags'!D521="YES"),"FILTERED OUT",'Monitor Data'!J521))</f>
        <v>18.649999999999999</v>
      </c>
      <c r="E521" s="35">
        <f>IF(OR('Monitor Data'!K521="",ISBLANK('Monitor Data'!K521)),"",IF(AND('Smoke Data'!M523="YES",'Outlier Flags'!E521="YES"),"FILTERED OUT",'Monitor Data'!K521))</f>
        <v>15.7</v>
      </c>
    </row>
    <row r="522" spans="1:5" x14ac:dyDescent="0.25">
      <c r="A522" s="34">
        <v>44717</v>
      </c>
      <c r="B522" s="35" t="str">
        <f>IF(OR('Monitor Data'!D522="",ISBLANK('Monitor Data'!D522)),"",IF(AND('Smoke Data'!J524="YES",'Outlier Flags'!B522="YES"),"FILTERED OUT",'Monitor Data'!B522))</f>
        <v/>
      </c>
      <c r="C522" s="35" t="str">
        <f>IF(OR('Monitor Data'!G522="",ISBLANK('Monitor Data'!G522)),"",IF(AND('Smoke Data'!K524="YES",'Outlier Flags'!C522="YES"),"FILTERED OUT",'Monitor Data'!G522))</f>
        <v/>
      </c>
      <c r="D522" s="35" t="str">
        <f>IF(OR('Monitor Data'!J522="",ISBLANK('Monitor Data'!J522)),"",IF(AND('Smoke Data'!L524="YES",'Outlier Flags'!D522="YES"),"FILTERED OUT",'Monitor Data'!J522))</f>
        <v/>
      </c>
      <c r="E522" s="35" t="str">
        <f>IF(OR('Monitor Data'!K522="",ISBLANK('Monitor Data'!K522)),"",IF(AND('Smoke Data'!M524="YES",'Outlier Flags'!E522="YES"),"FILTERED OUT",'Monitor Data'!K522))</f>
        <v/>
      </c>
    </row>
    <row r="523" spans="1:5" x14ac:dyDescent="0.25">
      <c r="A523" s="34">
        <v>44718</v>
      </c>
      <c r="B523" s="35" t="str">
        <f>IF(OR('Monitor Data'!D523="",ISBLANK('Monitor Data'!D523)),"",IF(AND('Smoke Data'!J525="YES",'Outlier Flags'!B523="YES"),"FILTERED OUT",'Monitor Data'!B523))</f>
        <v/>
      </c>
      <c r="C523" s="35" t="str">
        <f>IF(OR('Monitor Data'!G523="",ISBLANK('Monitor Data'!G523)),"",IF(AND('Smoke Data'!K525="YES",'Outlier Flags'!C523="YES"),"FILTERED OUT",'Monitor Data'!G523))</f>
        <v/>
      </c>
      <c r="D523" s="35" t="str">
        <f>IF(OR('Monitor Data'!J523="",ISBLANK('Monitor Data'!J523)),"",IF(AND('Smoke Data'!L525="YES",'Outlier Flags'!D523="YES"),"FILTERED OUT",'Monitor Data'!J523))</f>
        <v/>
      </c>
      <c r="E523" s="35" t="str">
        <f>IF(OR('Monitor Data'!K523="",ISBLANK('Monitor Data'!K523)),"",IF(AND('Smoke Data'!M525="YES",'Outlier Flags'!E523="YES"),"FILTERED OUT",'Monitor Data'!K523))</f>
        <v/>
      </c>
    </row>
    <row r="524" spans="1:5" x14ac:dyDescent="0.25">
      <c r="A524" s="34">
        <v>44719</v>
      </c>
      <c r="B524" s="35">
        <f>IF(OR('Monitor Data'!D524="",ISBLANK('Monitor Data'!D524)),"",IF(AND('Smoke Data'!J526="YES",'Outlier Flags'!B524="YES"),"FILTERED OUT",'Monitor Data'!B524))</f>
        <v>13</v>
      </c>
      <c r="C524" s="35">
        <f>IF(OR('Monitor Data'!G524="",ISBLANK('Monitor Data'!G524)),"",IF(AND('Smoke Data'!K526="YES",'Outlier Flags'!C524="YES"),"FILTERED OUT",'Monitor Data'!G524))</f>
        <v>11.7</v>
      </c>
      <c r="D524" s="35">
        <f>IF(OR('Monitor Data'!J524="",ISBLANK('Monitor Data'!J524)),"",IF(AND('Smoke Data'!L526="YES",'Outlier Flags'!D524="YES"),"FILTERED OUT",'Monitor Data'!J524))</f>
        <v>11.3</v>
      </c>
      <c r="E524" s="35">
        <f>IF(OR('Monitor Data'!K524="",ISBLANK('Monitor Data'!K524)),"",IF(AND('Smoke Data'!M526="YES",'Outlier Flags'!E524="YES"),"FILTERED OUT",'Monitor Data'!K524))</f>
        <v>8.1999999999999993</v>
      </c>
    </row>
    <row r="525" spans="1:5" x14ac:dyDescent="0.25">
      <c r="A525" s="34">
        <v>44720</v>
      </c>
      <c r="B525" s="35" t="str">
        <f>IF(OR('Monitor Data'!D525="",ISBLANK('Monitor Data'!D525)),"",IF(AND('Smoke Data'!J527="YES",'Outlier Flags'!B525="YES"),"FILTERED OUT",'Monitor Data'!B525))</f>
        <v/>
      </c>
      <c r="C525" s="35" t="str">
        <f>IF(OR('Monitor Data'!G525="",ISBLANK('Monitor Data'!G525)),"",IF(AND('Smoke Data'!K527="YES",'Outlier Flags'!C525="YES"),"FILTERED OUT",'Monitor Data'!G525))</f>
        <v/>
      </c>
      <c r="D525" s="35" t="str">
        <f>IF(OR('Monitor Data'!J525="",ISBLANK('Monitor Data'!J525)),"",IF(AND('Smoke Data'!L527="YES",'Outlier Flags'!D525="YES"),"FILTERED OUT",'Monitor Data'!J525))</f>
        <v/>
      </c>
      <c r="E525" s="35" t="str">
        <f>IF(OR('Monitor Data'!K525="",ISBLANK('Monitor Data'!K525)),"",IF(AND('Smoke Data'!M527="YES",'Outlier Flags'!E525="YES"),"FILTERED OUT",'Monitor Data'!K525))</f>
        <v/>
      </c>
    </row>
    <row r="526" spans="1:5" x14ac:dyDescent="0.25">
      <c r="A526" s="34">
        <v>44721</v>
      </c>
      <c r="B526" s="35" t="str">
        <f>IF(OR('Monitor Data'!D526="",ISBLANK('Monitor Data'!D526)),"",IF(AND('Smoke Data'!J528="YES",'Outlier Flags'!B526="YES"),"FILTERED OUT",'Monitor Data'!B526))</f>
        <v/>
      </c>
      <c r="C526" s="35" t="str">
        <f>IF(OR('Monitor Data'!G526="",ISBLANK('Monitor Data'!G526)),"",IF(AND('Smoke Data'!K528="YES",'Outlier Flags'!C526="YES"),"FILTERED OUT",'Monitor Data'!G526))</f>
        <v/>
      </c>
      <c r="D526" s="35" t="str">
        <f>IF(OR('Monitor Data'!J526="",ISBLANK('Monitor Data'!J526)),"",IF(AND('Smoke Data'!L528="YES",'Outlier Flags'!D526="YES"),"FILTERED OUT",'Monitor Data'!J526))</f>
        <v/>
      </c>
      <c r="E526" s="35" t="str">
        <f>IF(OR('Monitor Data'!K526="",ISBLANK('Monitor Data'!K526)),"",IF(AND('Smoke Data'!M528="YES",'Outlier Flags'!E526="YES"),"FILTERED OUT",'Monitor Data'!K526))</f>
        <v/>
      </c>
    </row>
    <row r="527" spans="1:5" x14ac:dyDescent="0.25">
      <c r="A527" s="34">
        <v>44722</v>
      </c>
      <c r="B527" s="35">
        <f>IF(OR('Monitor Data'!D527="",ISBLANK('Monitor Data'!D527)),"",IF(AND('Smoke Data'!J529="YES",'Outlier Flags'!B527="YES"),"FILTERED OUT",'Monitor Data'!B527))</f>
        <v>9.5</v>
      </c>
      <c r="C527" s="35">
        <f>IF(OR('Monitor Data'!G527="",ISBLANK('Monitor Data'!G527)),"",IF(AND('Smoke Data'!K529="YES",'Outlier Flags'!C527="YES"),"FILTERED OUT",'Monitor Data'!G527))</f>
        <v>10.95</v>
      </c>
      <c r="D527" s="35">
        <f>IF(OR('Monitor Data'!J527="",ISBLANK('Monitor Data'!J527)),"",IF(AND('Smoke Data'!L529="YES",'Outlier Flags'!D527="YES"),"FILTERED OUT",'Monitor Data'!J527))</f>
        <v>12.350000000000001</v>
      </c>
      <c r="E527" s="35">
        <f>IF(OR('Monitor Data'!K527="",ISBLANK('Monitor Data'!K527)),"",IF(AND('Smoke Data'!M529="YES",'Outlier Flags'!E527="YES"),"FILTERED OUT",'Monitor Data'!K527))</f>
        <v>4.5</v>
      </c>
    </row>
    <row r="528" spans="1:5" x14ac:dyDescent="0.25">
      <c r="A528" s="34">
        <v>44723</v>
      </c>
      <c r="B528" s="35" t="str">
        <f>IF(OR('Monitor Data'!D528="",ISBLANK('Monitor Data'!D528)),"",IF(AND('Smoke Data'!J530="YES",'Outlier Flags'!B528="YES"),"FILTERED OUT",'Monitor Data'!B528))</f>
        <v/>
      </c>
      <c r="C528" s="35" t="str">
        <f>IF(OR('Monitor Data'!G528="",ISBLANK('Monitor Data'!G528)),"",IF(AND('Smoke Data'!K530="YES",'Outlier Flags'!C528="YES"),"FILTERED OUT",'Monitor Data'!G528))</f>
        <v/>
      </c>
      <c r="D528" s="35" t="str">
        <f>IF(OR('Monitor Data'!J528="",ISBLANK('Monitor Data'!J528)),"",IF(AND('Smoke Data'!L530="YES",'Outlier Flags'!D528="YES"),"FILTERED OUT",'Monitor Data'!J528))</f>
        <v/>
      </c>
      <c r="E528" s="35" t="str">
        <f>IF(OR('Monitor Data'!K528="",ISBLANK('Monitor Data'!K528)),"",IF(AND('Smoke Data'!M530="YES",'Outlier Flags'!E528="YES"),"FILTERED OUT",'Monitor Data'!K528))</f>
        <v/>
      </c>
    </row>
    <row r="529" spans="1:5" x14ac:dyDescent="0.25">
      <c r="A529" s="34">
        <v>44724</v>
      </c>
      <c r="B529" s="35" t="str">
        <f>IF(OR('Monitor Data'!D529="",ISBLANK('Monitor Data'!D529)),"",IF(AND('Smoke Data'!J531="YES",'Outlier Flags'!B529="YES"),"FILTERED OUT",'Monitor Data'!B529))</f>
        <v/>
      </c>
      <c r="C529" s="35" t="str">
        <f>IF(OR('Monitor Data'!G529="",ISBLANK('Monitor Data'!G529)),"",IF(AND('Smoke Data'!K531="YES",'Outlier Flags'!C529="YES"),"FILTERED OUT",'Monitor Data'!G529))</f>
        <v/>
      </c>
      <c r="D529" s="35" t="str">
        <f>IF(OR('Monitor Data'!J529="",ISBLANK('Monitor Data'!J529)),"",IF(AND('Smoke Data'!L531="YES",'Outlier Flags'!D529="YES"),"FILTERED OUT",'Monitor Data'!J529))</f>
        <v/>
      </c>
      <c r="E529" s="35" t="str">
        <f>IF(OR('Monitor Data'!K529="",ISBLANK('Monitor Data'!K529)),"",IF(AND('Smoke Data'!M531="YES",'Outlier Flags'!E529="YES"),"FILTERED OUT",'Monitor Data'!K529))</f>
        <v/>
      </c>
    </row>
    <row r="530" spans="1:5" x14ac:dyDescent="0.25">
      <c r="A530" s="34">
        <v>44725</v>
      </c>
      <c r="B530" s="35">
        <f>IF(OR('Monitor Data'!D530="",ISBLANK('Monitor Data'!D530)),"",IF(AND('Smoke Data'!J532="YES",'Outlier Flags'!B530="YES"),"FILTERED OUT",'Monitor Data'!B530))</f>
        <v>30.8</v>
      </c>
      <c r="C530" s="35">
        <f>IF(OR('Monitor Data'!G530="",ISBLANK('Monitor Data'!G530)),"",IF(AND('Smoke Data'!K532="YES",'Outlier Flags'!C530="YES"),"FILTERED OUT",'Monitor Data'!G530))</f>
        <v>34.799999999999997</v>
      </c>
      <c r="D530" s="35">
        <f>IF(OR('Monitor Data'!J530="",ISBLANK('Monitor Data'!J530)),"",IF(AND('Smoke Data'!L532="YES",'Outlier Flags'!D530="YES"),"FILTERED OUT",'Monitor Data'!J530))</f>
        <v>26.7</v>
      </c>
      <c r="E530" s="35">
        <f>IF(OR('Monitor Data'!K530="",ISBLANK('Monitor Data'!K530)),"",IF(AND('Smoke Data'!M532="YES",'Outlier Flags'!E530="YES"),"FILTERED OUT",'Monitor Data'!K530))</f>
        <v>22</v>
      </c>
    </row>
    <row r="531" spans="1:5" x14ac:dyDescent="0.25">
      <c r="A531" s="34">
        <v>44726</v>
      </c>
      <c r="B531" s="35" t="str">
        <f>IF(OR('Monitor Data'!D531="",ISBLANK('Monitor Data'!D531)),"",IF(AND('Smoke Data'!J533="YES",'Outlier Flags'!B531="YES"),"FILTERED OUT",'Monitor Data'!B531))</f>
        <v/>
      </c>
      <c r="C531" s="35" t="str">
        <f>IF(OR('Monitor Data'!G531="",ISBLANK('Monitor Data'!G531)),"",IF(AND('Smoke Data'!K533="YES",'Outlier Flags'!C531="YES"),"FILTERED OUT",'Monitor Data'!G531))</f>
        <v/>
      </c>
      <c r="D531" s="35" t="str">
        <f>IF(OR('Monitor Data'!J531="",ISBLANK('Monitor Data'!J531)),"",IF(AND('Smoke Data'!L533="YES",'Outlier Flags'!D531="YES"),"FILTERED OUT",'Monitor Data'!J531))</f>
        <v/>
      </c>
      <c r="E531" s="35" t="str">
        <f>IF(OR('Monitor Data'!K531="",ISBLANK('Monitor Data'!K531)),"",IF(AND('Smoke Data'!M533="YES",'Outlier Flags'!E531="YES"),"FILTERED OUT",'Monitor Data'!K531))</f>
        <v/>
      </c>
    </row>
    <row r="532" spans="1:5" x14ac:dyDescent="0.25">
      <c r="A532" s="34">
        <v>44727</v>
      </c>
      <c r="B532" s="35" t="str">
        <f>IF(OR('Monitor Data'!D532="",ISBLANK('Monitor Data'!D532)),"",IF(AND('Smoke Data'!J534="YES",'Outlier Flags'!B532="YES"),"FILTERED OUT",'Monitor Data'!B532))</f>
        <v/>
      </c>
      <c r="C532" s="35" t="str">
        <f>IF(OR('Monitor Data'!G532="",ISBLANK('Monitor Data'!G532)),"",IF(AND('Smoke Data'!K534="YES",'Outlier Flags'!C532="YES"),"FILTERED OUT",'Monitor Data'!G532))</f>
        <v/>
      </c>
      <c r="D532" s="35" t="str">
        <f>IF(OR('Monitor Data'!J532="",ISBLANK('Monitor Data'!J532)),"",IF(AND('Smoke Data'!L534="YES",'Outlier Flags'!D532="YES"),"FILTERED OUT",'Monitor Data'!J532))</f>
        <v/>
      </c>
      <c r="E532" s="35" t="str">
        <f>IF(OR('Monitor Data'!K532="",ISBLANK('Monitor Data'!K532)),"",IF(AND('Smoke Data'!M534="YES",'Outlier Flags'!E532="YES"),"FILTERED OUT",'Monitor Data'!K532))</f>
        <v/>
      </c>
    </row>
    <row r="533" spans="1:5" x14ac:dyDescent="0.25">
      <c r="A533" s="34">
        <v>44728</v>
      </c>
      <c r="B533" s="35">
        <f>IF(OR('Monitor Data'!D533="",ISBLANK('Monitor Data'!D533)),"",IF(AND('Smoke Data'!J535="YES",'Outlier Flags'!B533="YES"),"FILTERED OUT",'Monitor Data'!B533))</f>
        <v>26</v>
      </c>
      <c r="C533" s="35">
        <f>IF(OR('Monitor Data'!G533="",ISBLANK('Monitor Data'!G533)),"",IF(AND('Smoke Data'!K535="YES",'Outlier Flags'!C533="YES"),"FILTERED OUT",'Monitor Data'!G533))</f>
        <v>25.9</v>
      </c>
      <c r="D533" s="35">
        <f>IF(OR('Monitor Data'!J533="",ISBLANK('Monitor Data'!J533)),"",IF(AND('Smoke Data'!L535="YES",'Outlier Flags'!D533="YES"),"FILTERED OUT",'Monitor Data'!J533))</f>
        <v>27.9</v>
      </c>
      <c r="E533" s="35">
        <f>IF(OR('Monitor Data'!K533="",ISBLANK('Monitor Data'!K533)),"",IF(AND('Smoke Data'!M535="YES",'Outlier Flags'!E533="YES"),"FILTERED OUT",'Monitor Data'!K533))</f>
        <v>23.9</v>
      </c>
    </row>
    <row r="534" spans="1:5" x14ac:dyDescent="0.25">
      <c r="A534" s="34">
        <v>44729</v>
      </c>
      <c r="B534" s="35" t="str">
        <f>IF(OR('Monitor Data'!D534="",ISBLANK('Monitor Data'!D534)),"",IF(AND('Smoke Data'!J536="YES",'Outlier Flags'!B534="YES"),"FILTERED OUT",'Monitor Data'!B534))</f>
        <v/>
      </c>
      <c r="C534" s="35" t="str">
        <f>IF(OR('Monitor Data'!G534="",ISBLANK('Monitor Data'!G534)),"",IF(AND('Smoke Data'!K536="YES",'Outlier Flags'!C534="YES"),"FILTERED OUT",'Monitor Data'!G534))</f>
        <v/>
      </c>
      <c r="D534" s="35" t="str">
        <f>IF(OR('Monitor Data'!J534="",ISBLANK('Monitor Data'!J534)),"",IF(AND('Smoke Data'!L536="YES",'Outlier Flags'!D534="YES"),"FILTERED OUT",'Monitor Data'!J534))</f>
        <v/>
      </c>
      <c r="E534" s="35" t="str">
        <f>IF(OR('Monitor Data'!K534="",ISBLANK('Monitor Data'!K534)),"",IF(AND('Smoke Data'!M536="YES",'Outlier Flags'!E534="YES"),"FILTERED OUT",'Monitor Data'!K534))</f>
        <v/>
      </c>
    </row>
    <row r="535" spans="1:5" x14ac:dyDescent="0.25">
      <c r="A535" s="34">
        <v>44730</v>
      </c>
      <c r="B535" s="35" t="str">
        <f>IF(OR('Monitor Data'!D535="",ISBLANK('Monitor Data'!D535)),"",IF(AND('Smoke Data'!J537="YES",'Outlier Flags'!B535="YES"),"FILTERED OUT",'Monitor Data'!B535))</f>
        <v/>
      </c>
      <c r="C535" s="35" t="str">
        <f>IF(OR('Monitor Data'!G535="",ISBLANK('Monitor Data'!G535)),"",IF(AND('Smoke Data'!K537="YES",'Outlier Flags'!C535="YES"),"FILTERED OUT",'Monitor Data'!G535))</f>
        <v/>
      </c>
      <c r="D535" s="35" t="str">
        <f>IF(OR('Monitor Data'!J535="",ISBLANK('Monitor Data'!J535)),"",IF(AND('Smoke Data'!L537="YES",'Outlier Flags'!D535="YES"),"FILTERED OUT",'Monitor Data'!J535))</f>
        <v/>
      </c>
      <c r="E535" s="35" t="str">
        <f>IF(OR('Monitor Data'!K535="",ISBLANK('Monitor Data'!K535)),"",IF(AND('Smoke Data'!M537="YES",'Outlier Flags'!E535="YES"),"FILTERED OUT",'Monitor Data'!K535))</f>
        <v/>
      </c>
    </row>
    <row r="536" spans="1:5" x14ac:dyDescent="0.25">
      <c r="A536" s="34">
        <v>44731</v>
      </c>
      <c r="B536" s="35">
        <f>IF(OR('Monitor Data'!D536="",ISBLANK('Monitor Data'!D536)),"",IF(AND('Smoke Data'!J538="YES",'Outlier Flags'!B536="YES"),"FILTERED OUT",'Monitor Data'!B536))</f>
        <v>23</v>
      </c>
      <c r="C536" s="35">
        <f>IF(OR('Monitor Data'!G536="",ISBLANK('Monitor Data'!G536)),"",IF(AND('Smoke Data'!K538="YES",'Outlier Flags'!C536="YES"),"FILTERED OUT",'Monitor Data'!G536))</f>
        <v>23.3</v>
      </c>
      <c r="D536" s="35">
        <f>IF(OR('Monitor Data'!J536="",ISBLANK('Monitor Data'!J536)),"",IF(AND('Smoke Data'!L538="YES",'Outlier Flags'!D536="YES"),"FILTERED OUT",'Monitor Data'!J536))</f>
        <v>10.6</v>
      </c>
      <c r="E536" s="35">
        <f>IF(OR('Monitor Data'!K536="",ISBLANK('Monitor Data'!K536)),"",IF(AND('Smoke Data'!M538="YES",'Outlier Flags'!E536="YES"),"FILTERED OUT",'Monitor Data'!K536))</f>
        <v>11.3</v>
      </c>
    </row>
    <row r="537" spans="1:5" x14ac:dyDescent="0.25">
      <c r="A537" s="34">
        <v>44732</v>
      </c>
      <c r="B537" s="35" t="str">
        <f>IF(OR('Monitor Data'!D537="",ISBLANK('Monitor Data'!D537)),"",IF(AND('Smoke Data'!J539="YES",'Outlier Flags'!B537="YES"),"FILTERED OUT",'Monitor Data'!B537))</f>
        <v/>
      </c>
      <c r="C537" s="35" t="str">
        <f>IF(OR('Monitor Data'!G537="",ISBLANK('Monitor Data'!G537)),"",IF(AND('Smoke Data'!K539="YES",'Outlier Flags'!C537="YES"),"FILTERED OUT",'Monitor Data'!G537))</f>
        <v/>
      </c>
      <c r="D537" s="35" t="str">
        <f>IF(OR('Monitor Data'!J537="",ISBLANK('Monitor Data'!J537)),"",IF(AND('Smoke Data'!L539="YES",'Outlier Flags'!D537="YES"),"FILTERED OUT",'Monitor Data'!J537))</f>
        <v/>
      </c>
      <c r="E537" s="35" t="str">
        <f>IF(OR('Monitor Data'!K537="",ISBLANK('Monitor Data'!K537)),"",IF(AND('Smoke Data'!M539="YES",'Outlier Flags'!E537="YES"),"FILTERED OUT",'Monitor Data'!K537))</f>
        <v/>
      </c>
    </row>
    <row r="538" spans="1:5" x14ac:dyDescent="0.25">
      <c r="A538" s="34">
        <v>44733</v>
      </c>
      <c r="B538" s="35" t="str">
        <f>IF(OR('Monitor Data'!D538="",ISBLANK('Monitor Data'!D538)),"",IF(AND('Smoke Data'!J540="YES",'Outlier Flags'!B538="YES"),"FILTERED OUT",'Monitor Data'!B538))</f>
        <v/>
      </c>
      <c r="C538" s="35" t="str">
        <f>IF(OR('Monitor Data'!G538="",ISBLANK('Monitor Data'!G538)),"",IF(AND('Smoke Data'!K540="YES",'Outlier Flags'!C538="YES"),"FILTERED OUT",'Monitor Data'!G538))</f>
        <v/>
      </c>
      <c r="D538" s="35" t="str">
        <f>IF(OR('Monitor Data'!J538="",ISBLANK('Monitor Data'!J538)),"",IF(AND('Smoke Data'!L540="YES",'Outlier Flags'!D538="YES"),"FILTERED OUT",'Monitor Data'!J538))</f>
        <v/>
      </c>
      <c r="E538" s="35" t="str">
        <f>IF(OR('Monitor Data'!K538="",ISBLANK('Monitor Data'!K538)),"",IF(AND('Smoke Data'!M540="YES",'Outlier Flags'!E538="YES"),"FILTERED OUT",'Monitor Data'!K538))</f>
        <v/>
      </c>
    </row>
    <row r="539" spans="1:5" x14ac:dyDescent="0.25">
      <c r="A539" s="34">
        <v>44734</v>
      </c>
      <c r="B539" s="35">
        <f>IF(OR('Monitor Data'!D539="",ISBLANK('Monitor Data'!D539)),"",IF(AND('Smoke Data'!J541="YES",'Outlier Flags'!B539="YES"),"FILTERED OUT",'Monitor Data'!B539))</f>
        <v>23.4</v>
      </c>
      <c r="C539" s="35">
        <f>IF(OR('Monitor Data'!G539="",ISBLANK('Monitor Data'!G539)),"",IF(AND('Smoke Data'!K541="YES",'Outlier Flags'!C539="YES"),"FILTERED OUT",'Monitor Data'!G539))</f>
        <v>24.049999999999997</v>
      </c>
      <c r="D539" s="35">
        <f>IF(OR('Monitor Data'!J539="",ISBLANK('Monitor Data'!J539)),"",IF(AND('Smoke Data'!L541="YES",'Outlier Flags'!D539="YES"),"FILTERED OUT",'Monitor Data'!J539))</f>
        <v>24.35</v>
      </c>
      <c r="E539" s="35">
        <f>IF(OR('Monitor Data'!K539="",ISBLANK('Monitor Data'!K539)),"",IF(AND('Smoke Data'!M541="YES",'Outlier Flags'!E539="YES"),"FILTERED OUT",'Monitor Data'!K539))</f>
        <v>14.9</v>
      </c>
    </row>
    <row r="540" spans="1:5" x14ac:dyDescent="0.25">
      <c r="A540" s="34">
        <v>44735</v>
      </c>
      <c r="B540" s="35" t="str">
        <f>IF(OR('Monitor Data'!D540="",ISBLANK('Monitor Data'!D540)),"",IF(AND('Smoke Data'!J542="YES",'Outlier Flags'!B540="YES"),"FILTERED OUT",'Monitor Data'!B540))</f>
        <v/>
      </c>
      <c r="C540" s="35" t="str">
        <f>IF(OR('Monitor Data'!G540="",ISBLANK('Monitor Data'!G540)),"",IF(AND('Smoke Data'!K542="YES",'Outlier Flags'!C540="YES"),"FILTERED OUT",'Monitor Data'!G540))</f>
        <v/>
      </c>
      <c r="D540" s="35" t="str">
        <f>IF(OR('Monitor Data'!J540="",ISBLANK('Monitor Data'!J540)),"",IF(AND('Smoke Data'!L542="YES",'Outlier Flags'!D540="YES"),"FILTERED OUT",'Monitor Data'!J540))</f>
        <v/>
      </c>
      <c r="E540" s="35" t="str">
        <f>IF(OR('Monitor Data'!K540="",ISBLANK('Monitor Data'!K540)),"",IF(AND('Smoke Data'!M542="YES",'Outlier Flags'!E540="YES"),"FILTERED OUT",'Monitor Data'!K540))</f>
        <v/>
      </c>
    </row>
    <row r="541" spans="1:5" x14ac:dyDescent="0.25">
      <c r="A541" s="34">
        <v>44736</v>
      </c>
      <c r="B541" s="35" t="str">
        <f>IF(OR('Monitor Data'!D541="",ISBLANK('Monitor Data'!D541)),"",IF(AND('Smoke Data'!J543="YES",'Outlier Flags'!B541="YES"),"FILTERED OUT",'Monitor Data'!B541))</f>
        <v/>
      </c>
      <c r="C541" s="35" t="str">
        <f>IF(OR('Monitor Data'!G541="",ISBLANK('Monitor Data'!G541)),"",IF(AND('Smoke Data'!K543="YES",'Outlier Flags'!C541="YES"),"FILTERED OUT",'Monitor Data'!G541))</f>
        <v/>
      </c>
      <c r="D541" s="35" t="str">
        <f>IF(OR('Monitor Data'!J541="",ISBLANK('Monitor Data'!J541)),"",IF(AND('Smoke Data'!L543="YES",'Outlier Flags'!D541="YES"),"FILTERED OUT",'Monitor Data'!J541))</f>
        <v/>
      </c>
      <c r="E541" s="35" t="str">
        <f>IF(OR('Monitor Data'!K541="",ISBLANK('Monitor Data'!K541)),"",IF(AND('Smoke Data'!M543="YES",'Outlier Flags'!E541="YES"),"FILTERED OUT",'Monitor Data'!K541))</f>
        <v/>
      </c>
    </row>
    <row r="542" spans="1:5" x14ac:dyDescent="0.25">
      <c r="A542" s="34">
        <v>44737</v>
      </c>
      <c r="B542" s="35">
        <f>IF(OR('Monitor Data'!D542="",ISBLANK('Monitor Data'!D542)),"",IF(AND('Smoke Data'!J544="YES",'Outlier Flags'!B542="YES"),"FILTERED OUT",'Monitor Data'!B542))</f>
        <v>15.7</v>
      </c>
      <c r="C542" s="35">
        <f>IF(OR('Monitor Data'!G542="",ISBLANK('Monitor Data'!G542)),"",IF(AND('Smoke Data'!K544="YES",'Outlier Flags'!C542="YES"),"FILTERED OUT",'Monitor Data'!G542))</f>
        <v>22.3</v>
      </c>
      <c r="D542" s="35">
        <f>IF(OR('Monitor Data'!J542="",ISBLANK('Monitor Data'!J542)),"",IF(AND('Smoke Data'!L544="YES",'Outlier Flags'!D542="YES"),"FILTERED OUT",'Monitor Data'!J542))</f>
        <v>18.2</v>
      </c>
      <c r="E542" s="35">
        <f>IF(OR('Monitor Data'!K542="",ISBLANK('Monitor Data'!K542)),"",IF(AND('Smoke Data'!M544="YES",'Outlier Flags'!E542="YES"),"FILTERED OUT",'Monitor Data'!K542))</f>
        <v>23</v>
      </c>
    </row>
    <row r="543" spans="1:5" x14ac:dyDescent="0.25">
      <c r="A543" s="34">
        <v>44738</v>
      </c>
      <c r="B543" s="35" t="str">
        <f>IF(OR('Monitor Data'!D543="",ISBLANK('Monitor Data'!D543)),"",IF(AND('Smoke Data'!J545="YES",'Outlier Flags'!B543="YES"),"FILTERED OUT",'Monitor Data'!B543))</f>
        <v/>
      </c>
      <c r="C543" s="35" t="str">
        <f>IF(OR('Monitor Data'!G543="",ISBLANK('Monitor Data'!G543)),"",IF(AND('Smoke Data'!K545="YES",'Outlier Flags'!C543="YES"),"FILTERED OUT",'Monitor Data'!G543))</f>
        <v/>
      </c>
      <c r="D543" s="35" t="str">
        <f>IF(OR('Monitor Data'!J543="",ISBLANK('Monitor Data'!J543)),"",IF(AND('Smoke Data'!L545="YES",'Outlier Flags'!D543="YES"),"FILTERED OUT",'Monitor Data'!J543))</f>
        <v/>
      </c>
      <c r="E543" s="35" t="str">
        <f>IF(OR('Monitor Data'!K543="",ISBLANK('Monitor Data'!K543)),"",IF(AND('Smoke Data'!M545="YES",'Outlier Flags'!E543="YES"),"FILTERED OUT",'Monitor Data'!K543))</f>
        <v/>
      </c>
    </row>
    <row r="544" spans="1:5" x14ac:dyDescent="0.25">
      <c r="A544" s="34">
        <v>44739</v>
      </c>
      <c r="B544" s="35" t="str">
        <f>IF(OR('Monitor Data'!D544="",ISBLANK('Monitor Data'!D544)),"",IF(AND('Smoke Data'!J546="YES",'Outlier Flags'!B544="YES"),"FILTERED OUT",'Monitor Data'!B544))</f>
        <v/>
      </c>
      <c r="C544" s="35" t="str">
        <f>IF(OR('Monitor Data'!G544="",ISBLANK('Monitor Data'!G544)),"",IF(AND('Smoke Data'!K546="YES",'Outlier Flags'!C544="YES"),"FILTERED OUT",'Monitor Data'!G544))</f>
        <v/>
      </c>
      <c r="D544" s="35" t="str">
        <f>IF(OR('Monitor Data'!J544="",ISBLANK('Monitor Data'!J544)),"",IF(AND('Smoke Data'!L546="YES",'Outlier Flags'!D544="YES"),"FILTERED OUT",'Monitor Data'!J544))</f>
        <v/>
      </c>
      <c r="E544" s="35" t="str">
        <f>IF(OR('Monitor Data'!K544="",ISBLANK('Monitor Data'!K544)),"",IF(AND('Smoke Data'!M546="YES",'Outlier Flags'!E544="YES"),"FILTERED OUT",'Monitor Data'!K544))</f>
        <v/>
      </c>
    </row>
    <row r="545" spans="1:5" x14ac:dyDescent="0.25">
      <c r="A545" s="34">
        <v>44740</v>
      </c>
      <c r="B545" s="35">
        <f>IF(OR('Monitor Data'!D545="",ISBLANK('Monitor Data'!D545)),"",IF(AND('Smoke Data'!J547="YES",'Outlier Flags'!B545="YES"),"FILTERED OUT",'Monitor Data'!B545))</f>
        <v>30.3</v>
      </c>
      <c r="C545" s="35">
        <f>IF(OR('Monitor Data'!G545="",ISBLANK('Monitor Data'!G545)),"",IF(AND('Smoke Data'!K547="YES",'Outlier Flags'!C545="YES"),"FILTERED OUT",'Monitor Data'!G545))</f>
        <v>28.799999999999997</v>
      </c>
      <c r="D545" s="35">
        <f>IF(OR('Monitor Data'!J545="",ISBLANK('Monitor Data'!J545)),"",IF(AND('Smoke Data'!L547="YES",'Outlier Flags'!D545="YES"),"FILTERED OUT",'Monitor Data'!J545))</f>
        <v>28.6</v>
      </c>
      <c r="E545" s="35">
        <f>IF(OR('Monitor Data'!K545="",ISBLANK('Monitor Data'!K545)),"",IF(AND('Smoke Data'!M547="YES",'Outlier Flags'!E545="YES"),"FILTERED OUT",'Monitor Data'!K545))</f>
        <v>18.899999999999999</v>
      </c>
    </row>
    <row r="546" spans="1:5" x14ac:dyDescent="0.25">
      <c r="A546" s="34">
        <v>44741</v>
      </c>
      <c r="B546" s="35" t="str">
        <f>IF(OR('Monitor Data'!D546="",ISBLANK('Monitor Data'!D546)),"",IF(AND('Smoke Data'!J548="YES",'Outlier Flags'!B546="YES"),"FILTERED OUT",'Monitor Data'!B546))</f>
        <v/>
      </c>
      <c r="C546" s="35" t="str">
        <f>IF(OR('Monitor Data'!G546="",ISBLANK('Monitor Data'!G546)),"",IF(AND('Smoke Data'!K548="YES",'Outlier Flags'!C546="YES"),"FILTERED OUT",'Monitor Data'!G546))</f>
        <v/>
      </c>
      <c r="D546" s="35" t="str">
        <f>IF(OR('Monitor Data'!J546="",ISBLANK('Monitor Data'!J546)),"",IF(AND('Smoke Data'!L548="YES",'Outlier Flags'!D546="YES"),"FILTERED OUT",'Monitor Data'!J546))</f>
        <v/>
      </c>
      <c r="E546" s="35" t="str">
        <f>IF(OR('Monitor Data'!K546="",ISBLANK('Monitor Data'!K546)),"",IF(AND('Smoke Data'!M548="YES",'Outlier Flags'!E546="YES"),"FILTERED OUT",'Monitor Data'!K546))</f>
        <v/>
      </c>
    </row>
    <row r="547" spans="1:5" x14ac:dyDescent="0.25">
      <c r="A547" s="34">
        <v>44742</v>
      </c>
      <c r="B547" s="35" t="str">
        <f>IF(OR('Monitor Data'!D547="",ISBLANK('Monitor Data'!D547)),"",IF(AND('Smoke Data'!J549="YES",'Outlier Flags'!B547="YES"),"FILTERED OUT",'Monitor Data'!B547))</f>
        <v/>
      </c>
      <c r="C547" s="35" t="str">
        <f>IF(OR('Monitor Data'!G547="",ISBLANK('Monitor Data'!G547)),"",IF(AND('Smoke Data'!K549="YES",'Outlier Flags'!C547="YES"),"FILTERED OUT",'Monitor Data'!G547))</f>
        <v/>
      </c>
      <c r="D547" s="35" t="str">
        <f>IF(OR('Monitor Data'!J547="",ISBLANK('Monitor Data'!J547)),"",IF(AND('Smoke Data'!L549="YES",'Outlier Flags'!D547="YES"),"FILTERED OUT",'Monitor Data'!J547))</f>
        <v/>
      </c>
      <c r="E547" s="35" t="str">
        <f>IF(OR('Monitor Data'!K547="",ISBLANK('Monitor Data'!K547)),"",IF(AND('Smoke Data'!M549="YES",'Outlier Flags'!E547="YES"),"FILTERED OUT",'Monitor Data'!K547))</f>
        <v/>
      </c>
    </row>
    <row r="548" spans="1:5" x14ac:dyDescent="0.25">
      <c r="A548" s="34">
        <v>44743</v>
      </c>
      <c r="B548" s="35">
        <f>IF(OR('Monitor Data'!D548="",ISBLANK('Monitor Data'!D548)),"",IF(AND('Smoke Data'!J550="YES",'Outlier Flags'!B548="YES"),"FILTERED OUT",'Monitor Data'!B548))</f>
        <v>37.299999999999997</v>
      </c>
      <c r="C548" s="35">
        <f>IF(OR('Monitor Data'!G548="",ISBLANK('Monitor Data'!G548)),"",IF(AND('Smoke Data'!K550="YES",'Outlier Flags'!C548="YES"),"FILTERED OUT",'Monitor Data'!G548))</f>
        <v>29.7</v>
      </c>
      <c r="D548" s="35">
        <f>IF(OR('Monitor Data'!J548="",ISBLANK('Monitor Data'!J548)),"",IF(AND('Smoke Data'!L550="YES",'Outlier Flags'!D548="YES"),"FILTERED OUT",'Monitor Data'!J548))</f>
        <v>35.5</v>
      </c>
      <c r="E548" s="35" t="str">
        <f>IF(OR('Monitor Data'!K548="",ISBLANK('Monitor Data'!K548)),"",IF(AND('Smoke Data'!M550="YES",'Outlier Flags'!E548="YES"),"FILTERED OUT",'Monitor Data'!K548))</f>
        <v/>
      </c>
    </row>
    <row r="549" spans="1:5" x14ac:dyDescent="0.25">
      <c r="A549" s="34">
        <v>44744</v>
      </c>
      <c r="B549" s="35" t="str">
        <f>IF(OR('Monitor Data'!D549="",ISBLANK('Monitor Data'!D549)),"",IF(AND('Smoke Data'!J551="YES",'Outlier Flags'!B549="YES"),"FILTERED OUT",'Monitor Data'!B549))</f>
        <v/>
      </c>
      <c r="C549" s="35" t="str">
        <f>IF(OR('Monitor Data'!G549="",ISBLANK('Monitor Data'!G549)),"",IF(AND('Smoke Data'!K551="YES",'Outlier Flags'!C549="YES"),"FILTERED OUT",'Monitor Data'!G549))</f>
        <v/>
      </c>
      <c r="D549" s="35" t="str">
        <f>IF(OR('Monitor Data'!J549="",ISBLANK('Monitor Data'!J549)),"",IF(AND('Smoke Data'!L551="YES",'Outlier Flags'!D549="YES"),"FILTERED OUT",'Monitor Data'!J549))</f>
        <v/>
      </c>
      <c r="E549" s="35" t="str">
        <f>IF(OR('Monitor Data'!K549="",ISBLANK('Monitor Data'!K549)),"",IF(AND('Smoke Data'!M551="YES",'Outlier Flags'!E549="YES"),"FILTERED OUT",'Monitor Data'!K549))</f>
        <v/>
      </c>
    </row>
    <row r="550" spans="1:5" x14ac:dyDescent="0.25">
      <c r="A550" s="34">
        <v>44745</v>
      </c>
      <c r="B550" s="35" t="str">
        <f>IF(OR('Monitor Data'!D550="",ISBLANK('Monitor Data'!D550)),"",IF(AND('Smoke Data'!J552="YES",'Outlier Flags'!B550="YES"),"FILTERED OUT",'Monitor Data'!B550))</f>
        <v/>
      </c>
      <c r="C550" s="35" t="str">
        <f>IF(OR('Monitor Data'!G550="",ISBLANK('Monitor Data'!G550)),"",IF(AND('Smoke Data'!K552="YES",'Outlier Flags'!C550="YES"),"FILTERED OUT",'Monitor Data'!G550))</f>
        <v/>
      </c>
      <c r="D550" s="35" t="str">
        <f>IF(OR('Monitor Data'!J550="",ISBLANK('Monitor Data'!J550)),"",IF(AND('Smoke Data'!L552="YES",'Outlier Flags'!D550="YES"),"FILTERED OUT",'Monitor Data'!J550))</f>
        <v/>
      </c>
      <c r="E550" s="35" t="str">
        <f>IF(OR('Monitor Data'!K550="",ISBLANK('Monitor Data'!K550)),"",IF(AND('Smoke Data'!M552="YES",'Outlier Flags'!E550="YES"),"FILTERED OUT",'Monitor Data'!K550))</f>
        <v/>
      </c>
    </row>
    <row r="551" spans="1:5" x14ac:dyDescent="0.25">
      <c r="A551" s="34">
        <v>44746</v>
      </c>
      <c r="B551" s="35">
        <f>IF(OR('Monitor Data'!D551="",ISBLANK('Monitor Data'!D551)),"",IF(AND('Smoke Data'!J553="YES",'Outlier Flags'!B551="YES"),"FILTERED OUT",'Monitor Data'!B551))</f>
        <v>21.5</v>
      </c>
      <c r="C551" s="35">
        <f>IF(OR('Monitor Data'!G551="",ISBLANK('Monitor Data'!G551)),"",IF(AND('Smoke Data'!K553="YES",'Outlier Flags'!C551="YES"),"FILTERED OUT",'Monitor Data'!G551))</f>
        <v>23.4</v>
      </c>
      <c r="D551" s="35">
        <f>IF(OR('Monitor Data'!J551="",ISBLANK('Monitor Data'!J551)),"",IF(AND('Smoke Data'!L553="YES",'Outlier Flags'!D551="YES"),"FILTERED OUT",'Monitor Data'!J551))</f>
        <v>20.200000000000003</v>
      </c>
      <c r="E551" s="35">
        <f>IF(OR('Monitor Data'!K551="",ISBLANK('Monitor Data'!K551)),"",IF(AND('Smoke Data'!M553="YES",'Outlier Flags'!E551="YES"),"FILTERED OUT",'Monitor Data'!K551))</f>
        <v>18.899999999999999</v>
      </c>
    </row>
    <row r="552" spans="1:5" x14ac:dyDescent="0.25">
      <c r="A552" s="34">
        <v>44747</v>
      </c>
      <c r="B552" s="35" t="str">
        <f>IF(OR('Monitor Data'!D552="",ISBLANK('Monitor Data'!D552)),"",IF(AND('Smoke Data'!J554="YES",'Outlier Flags'!B552="YES"),"FILTERED OUT",'Monitor Data'!B552))</f>
        <v/>
      </c>
      <c r="C552" s="35" t="str">
        <f>IF(OR('Monitor Data'!G552="",ISBLANK('Monitor Data'!G552)),"",IF(AND('Smoke Data'!K554="YES",'Outlier Flags'!C552="YES"),"FILTERED OUT",'Monitor Data'!G552))</f>
        <v/>
      </c>
      <c r="D552" s="35" t="str">
        <f>IF(OR('Monitor Data'!J552="",ISBLANK('Monitor Data'!J552)),"",IF(AND('Smoke Data'!L554="YES",'Outlier Flags'!D552="YES"),"FILTERED OUT",'Monitor Data'!J552))</f>
        <v/>
      </c>
      <c r="E552" s="35" t="str">
        <f>IF(OR('Monitor Data'!K552="",ISBLANK('Monitor Data'!K552)),"",IF(AND('Smoke Data'!M554="YES",'Outlier Flags'!E552="YES"),"FILTERED OUT",'Monitor Data'!K552))</f>
        <v/>
      </c>
    </row>
    <row r="553" spans="1:5" x14ac:dyDescent="0.25">
      <c r="A553" s="34">
        <v>44748</v>
      </c>
      <c r="B553" s="35" t="str">
        <f>IF(OR('Monitor Data'!D553="",ISBLANK('Monitor Data'!D553)),"",IF(AND('Smoke Data'!J555="YES",'Outlier Flags'!B553="YES"),"FILTERED OUT",'Monitor Data'!B553))</f>
        <v/>
      </c>
      <c r="C553" s="35" t="str">
        <f>IF(OR('Monitor Data'!G553="",ISBLANK('Monitor Data'!G553)),"",IF(AND('Smoke Data'!K555="YES",'Outlier Flags'!C553="YES"),"FILTERED OUT",'Monitor Data'!G553))</f>
        <v/>
      </c>
      <c r="D553" s="35" t="str">
        <f>IF(OR('Monitor Data'!J553="",ISBLANK('Monitor Data'!J553)),"",IF(AND('Smoke Data'!L555="YES",'Outlier Flags'!D553="YES"),"FILTERED OUT",'Monitor Data'!J553))</f>
        <v/>
      </c>
      <c r="E553" s="35" t="str">
        <f>IF(OR('Monitor Data'!K553="",ISBLANK('Monitor Data'!K553)),"",IF(AND('Smoke Data'!M555="YES",'Outlier Flags'!E553="YES"),"FILTERED OUT",'Monitor Data'!K553))</f>
        <v/>
      </c>
    </row>
    <row r="554" spans="1:5" x14ac:dyDescent="0.25">
      <c r="A554" s="34">
        <v>44749</v>
      </c>
      <c r="B554" s="35">
        <f>IF(OR('Monitor Data'!D554="",ISBLANK('Monitor Data'!D554)),"",IF(AND('Smoke Data'!J556="YES",'Outlier Flags'!B554="YES"),"FILTERED OUT",'Monitor Data'!B554))</f>
        <v>20</v>
      </c>
      <c r="C554" s="35">
        <f>IF(OR('Monitor Data'!G554="",ISBLANK('Monitor Data'!G554)),"",IF(AND('Smoke Data'!K556="YES",'Outlier Flags'!C554="YES"),"FILTERED OUT",'Monitor Data'!G554))</f>
        <v>12</v>
      </c>
      <c r="D554" s="35">
        <f>IF(OR('Monitor Data'!J554="",ISBLANK('Monitor Data'!J554)),"",IF(AND('Smoke Data'!L556="YES",'Outlier Flags'!D554="YES"),"FILTERED OUT",'Monitor Data'!J554))</f>
        <v>16.8</v>
      </c>
      <c r="E554" s="35">
        <f>IF(OR('Monitor Data'!K554="",ISBLANK('Monitor Data'!K554)),"",IF(AND('Smoke Data'!M556="YES",'Outlier Flags'!E554="YES"),"FILTERED OUT",'Monitor Data'!K554))</f>
        <v>7.1</v>
      </c>
    </row>
    <row r="555" spans="1:5" x14ac:dyDescent="0.25">
      <c r="A555" s="34">
        <v>44750</v>
      </c>
      <c r="B555" s="35" t="str">
        <f>IF(OR('Monitor Data'!D555="",ISBLANK('Monitor Data'!D555)),"",IF(AND('Smoke Data'!J557="YES",'Outlier Flags'!B555="YES"),"FILTERED OUT",'Monitor Data'!B555))</f>
        <v/>
      </c>
      <c r="C555" s="35" t="str">
        <f>IF(OR('Monitor Data'!G555="",ISBLANK('Monitor Data'!G555)),"",IF(AND('Smoke Data'!K557="YES",'Outlier Flags'!C555="YES"),"FILTERED OUT",'Monitor Data'!G555))</f>
        <v/>
      </c>
      <c r="D555" s="35" t="str">
        <f>IF(OR('Monitor Data'!J555="",ISBLANK('Monitor Data'!J555)),"",IF(AND('Smoke Data'!L557="YES",'Outlier Flags'!D555="YES"),"FILTERED OUT",'Monitor Data'!J555))</f>
        <v/>
      </c>
      <c r="E555" s="35" t="str">
        <f>IF(OR('Monitor Data'!K555="",ISBLANK('Monitor Data'!K555)),"",IF(AND('Smoke Data'!M557="YES",'Outlier Flags'!E555="YES"),"FILTERED OUT",'Monitor Data'!K555))</f>
        <v/>
      </c>
    </row>
    <row r="556" spans="1:5" x14ac:dyDescent="0.25">
      <c r="A556" s="34">
        <v>44751</v>
      </c>
      <c r="B556" s="35" t="str">
        <f>IF(OR('Monitor Data'!D556="",ISBLANK('Monitor Data'!D556)),"",IF(AND('Smoke Data'!J558="YES",'Outlier Flags'!B556="YES"),"FILTERED OUT",'Monitor Data'!B556))</f>
        <v/>
      </c>
      <c r="C556" s="35" t="str">
        <f>IF(OR('Monitor Data'!G556="",ISBLANK('Monitor Data'!G556)),"",IF(AND('Smoke Data'!K558="YES",'Outlier Flags'!C556="YES"),"FILTERED OUT",'Monitor Data'!G556))</f>
        <v/>
      </c>
      <c r="D556" s="35" t="str">
        <f>IF(OR('Monitor Data'!J556="",ISBLANK('Monitor Data'!J556)),"",IF(AND('Smoke Data'!L558="YES",'Outlier Flags'!D556="YES"),"FILTERED OUT",'Monitor Data'!J556))</f>
        <v/>
      </c>
      <c r="E556" s="35" t="str">
        <f>IF(OR('Monitor Data'!K556="",ISBLANK('Monitor Data'!K556)),"",IF(AND('Smoke Data'!M558="YES",'Outlier Flags'!E556="YES"),"FILTERED OUT",'Monitor Data'!K556))</f>
        <v/>
      </c>
    </row>
    <row r="557" spans="1:5" x14ac:dyDescent="0.25">
      <c r="A557" s="34">
        <v>44752</v>
      </c>
      <c r="B557" s="35">
        <f>IF(OR('Monitor Data'!D557="",ISBLANK('Monitor Data'!D557)),"",IF(AND('Smoke Data'!J559="YES",'Outlier Flags'!B557="YES"),"FILTERED OUT",'Monitor Data'!B557))</f>
        <v>17.2</v>
      </c>
      <c r="C557" s="35">
        <f>IF(OR('Monitor Data'!G557="",ISBLANK('Monitor Data'!G557)),"",IF(AND('Smoke Data'!K559="YES",'Outlier Flags'!C557="YES"),"FILTERED OUT",'Monitor Data'!G557))</f>
        <v>18.299999999999997</v>
      </c>
      <c r="D557" s="35">
        <f>IF(OR('Monitor Data'!J557="",ISBLANK('Monitor Data'!J557)),"",IF(AND('Smoke Data'!L559="YES",'Outlier Flags'!D557="YES"),"FILTERED OUT",'Monitor Data'!J557))</f>
        <v>10.55</v>
      </c>
      <c r="E557" s="35">
        <f>IF(OR('Monitor Data'!K557="",ISBLANK('Monitor Data'!K557)),"",IF(AND('Smoke Data'!M559="YES",'Outlier Flags'!E557="YES"),"FILTERED OUT",'Monitor Data'!K557))</f>
        <v>13.3</v>
      </c>
    </row>
    <row r="558" spans="1:5" x14ac:dyDescent="0.25">
      <c r="A558" s="34">
        <v>44753</v>
      </c>
      <c r="B558" s="35" t="str">
        <f>IF(OR('Monitor Data'!D558="",ISBLANK('Monitor Data'!D558)),"",IF(AND('Smoke Data'!J560="YES",'Outlier Flags'!B558="YES"),"FILTERED OUT",'Monitor Data'!B558))</f>
        <v/>
      </c>
      <c r="C558" s="35" t="str">
        <f>IF(OR('Monitor Data'!G558="",ISBLANK('Monitor Data'!G558)),"",IF(AND('Smoke Data'!K560="YES",'Outlier Flags'!C558="YES"),"FILTERED OUT",'Monitor Data'!G558))</f>
        <v/>
      </c>
      <c r="D558" s="35" t="str">
        <f>IF(OR('Monitor Data'!J558="",ISBLANK('Monitor Data'!J558)),"",IF(AND('Smoke Data'!L560="YES",'Outlier Flags'!D558="YES"),"FILTERED OUT",'Monitor Data'!J558))</f>
        <v/>
      </c>
      <c r="E558" s="35" t="str">
        <f>IF(OR('Monitor Data'!K558="",ISBLANK('Monitor Data'!K558)),"",IF(AND('Smoke Data'!M560="YES",'Outlier Flags'!E558="YES"),"FILTERED OUT",'Monitor Data'!K558))</f>
        <v/>
      </c>
    </row>
    <row r="559" spans="1:5" x14ac:dyDescent="0.25">
      <c r="A559" s="34">
        <v>44754</v>
      </c>
      <c r="B559" s="35" t="str">
        <f>IF(OR('Monitor Data'!D559="",ISBLANK('Monitor Data'!D559)),"",IF(AND('Smoke Data'!J561="YES",'Outlier Flags'!B559="YES"),"FILTERED OUT",'Monitor Data'!B559))</f>
        <v/>
      </c>
      <c r="C559" s="35" t="str">
        <f>IF(OR('Monitor Data'!G559="",ISBLANK('Monitor Data'!G559)),"",IF(AND('Smoke Data'!K561="YES",'Outlier Flags'!C559="YES"),"FILTERED OUT",'Monitor Data'!G559))</f>
        <v/>
      </c>
      <c r="D559" s="35" t="str">
        <f>IF(OR('Monitor Data'!J559="",ISBLANK('Monitor Data'!J559)),"",IF(AND('Smoke Data'!L561="YES",'Outlier Flags'!D559="YES"),"FILTERED OUT",'Monitor Data'!J559))</f>
        <v/>
      </c>
      <c r="E559" s="35" t="str">
        <f>IF(OR('Monitor Data'!K559="",ISBLANK('Monitor Data'!K559)),"",IF(AND('Smoke Data'!M561="YES",'Outlier Flags'!E559="YES"),"FILTERED OUT",'Monitor Data'!K559))</f>
        <v/>
      </c>
    </row>
    <row r="560" spans="1:5" x14ac:dyDescent="0.25">
      <c r="A560" s="34">
        <v>44755</v>
      </c>
      <c r="B560" s="35">
        <f>IF(OR('Monitor Data'!D560="",ISBLANK('Monitor Data'!D560)),"",IF(AND('Smoke Data'!J562="YES",'Outlier Flags'!B560="YES"),"FILTERED OUT",'Monitor Data'!B560))</f>
        <v>23.5</v>
      </c>
      <c r="C560" s="35">
        <f>IF(OR('Monitor Data'!G560="",ISBLANK('Monitor Data'!G560)),"",IF(AND('Smoke Data'!K562="YES",'Outlier Flags'!C560="YES"),"FILTERED OUT",'Monitor Data'!G560))</f>
        <v>27.9</v>
      </c>
      <c r="D560" s="35">
        <f>IF(OR('Monitor Data'!J560="",ISBLANK('Monitor Data'!J560)),"",IF(AND('Smoke Data'!L562="YES",'Outlier Flags'!D560="YES"),"FILTERED OUT",'Monitor Data'!J560))</f>
        <v>21.7</v>
      </c>
      <c r="E560" s="35">
        <f>IF(OR('Monitor Data'!K560="",ISBLANK('Monitor Data'!K560)),"",IF(AND('Smoke Data'!M562="YES",'Outlier Flags'!E560="YES"),"FILTERED OUT",'Monitor Data'!K560))</f>
        <v>28.1</v>
      </c>
    </row>
    <row r="561" spans="1:5" x14ac:dyDescent="0.25">
      <c r="A561" s="34">
        <v>44756</v>
      </c>
      <c r="B561" s="35" t="str">
        <f>IF(OR('Monitor Data'!D561="",ISBLANK('Monitor Data'!D561)),"",IF(AND('Smoke Data'!J563="YES",'Outlier Flags'!B561="YES"),"FILTERED OUT",'Monitor Data'!B561))</f>
        <v/>
      </c>
      <c r="C561" s="35" t="str">
        <f>IF(OR('Monitor Data'!G561="",ISBLANK('Monitor Data'!G561)),"",IF(AND('Smoke Data'!K563="YES",'Outlier Flags'!C561="YES"),"FILTERED OUT",'Monitor Data'!G561))</f>
        <v/>
      </c>
      <c r="D561" s="35" t="str">
        <f>IF(OR('Monitor Data'!J561="",ISBLANK('Monitor Data'!J561)),"",IF(AND('Smoke Data'!L563="YES",'Outlier Flags'!D561="YES"),"FILTERED OUT",'Monitor Data'!J561))</f>
        <v/>
      </c>
      <c r="E561" s="35" t="str">
        <f>IF(OR('Monitor Data'!K561="",ISBLANK('Monitor Data'!K561)),"",IF(AND('Smoke Data'!M563="YES",'Outlier Flags'!E561="YES"),"FILTERED OUT",'Monitor Data'!K561))</f>
        <v/>
      </c>
    </row>
    <row r="562" spans="1:5" x14ac:dyDescent="0.25">
      <c r="A562" s="34">
        <v>44757</v>
      </c>
      <c r="B562" s="35" t="str">
        <f>IF(OR('Monitor Data'!D562="",ISBLANK('Monitor Data'!D562)),"",IF(AND('Smoke Data'!J564="YES",'Outlier Flags'!B562="YES"),"FILTERED OUT",'Monitor Data'!B562))</f>
        <v/>
      </c>
      <c r="C562" s="35" t="str">
        <f>IF(OR('Monitor Data'!G562="",ISBLANK('Monitor Data'!G562)),"",IF(AND('Smoke Data'!K564="YES",'Outlier Flags'!C562="YES"),"FILTERED OUT",'Monitor Data'!G562))</f>
        <v/>
      </c>
      <c r="D562" s="35" t="str">
        <f>IF(OR('Monitor Data'!J562="",ISBLANK('Monitor Data'!J562)),"",IF(AND('Smoke Data'!L564="YES",'Outlier Flags'!D562="YES"),"FILTERED OUT",'Monitor Data'!J562))</f>
        <v/>
      </c>
      <c r="E562" s="35" t="str">
        <f>IF(OR('Monitor Data'!K562="",ISBLANK('Monitor Data'!K562)),"",IF(AND('Smoke Data'!M564="YES",'Outlier Flags'!E562="YES"),"FILTERED OUT",'Monitor Data'!K562))</f>
        <v/>
      </c>
    </row>
    <row r="563" spans="1:5" x14ac:dyDescent="0.25">
      <c r="A563" s="34">
        <v>44758</v>
      </c>
      <c r="B563" s="35">
        <f>IF(OR('Monitor Data'!D563="",ISBLANK('Monitor Data'!D563)),"",IF(AND('Smoke Data'!J565="YES",'Outlier Flags'!B563="YES"),"FILTERED OUT",'Monitor Data'!B563))</f>
        <v>16.600000000000001</v>
      </c>
      <c r="C563" s="35">
        <f>IF(OR('Monitor Data'!G563="",ISBLANK('Monitor Data'!G563)),"",IF(AND('Smoke Data'!K565="YES",'Outlier Flags'!C563="YES"),"FILTERED OUT",'Monitor Data'!G563))</f>
        <v>20.05</v>
      </c>
      <c r="D563" s="35">
        <f>IF(OR('Monitor Data'!J563="",ISBLANK('Monitor Data'!J563)),"",IF(AND('Smoke Data'!L565="YES",'Outlier Flags'!D563="YES"),"FILTERED OUT",'Monitor Data'!J563))</f>
        <v>16.7</v>
      </c>
      <c r="E563" s="35">
        <f>IF(OR('Monitor Data'!K563="",ISBLANK('Monitor Data'!K563)),"",IF(AND('Smoke Data'!M565="YES",'Outlier Flags'!E563="YES"),"FILTERED OUT",'Monitor Data'!K563))</f>
        <v>25.1</v>
      </c>
    </row>
    <row r="564" spans="1:5" x14ac:dyDescent="0.25">
      <c r="A564" s="34">
        <v>44759</v>
      </c>
      <c r="B564" s="35" t="str">
        <f>IF(OR('Monitor Data'!D564="",ISBLANK('Monitor Data'!D564)),"",IF(AND('Smoke Data'!J566="YES",'Outlier Flags'!B564="YES"),"FILTERED OUT",'Monitor Data'!B564))</f>
        <v/>
      </c>
      <c r="C564" s="35" t="str">
        <f>IF(OR('Monitor Data'!G564="",ISBLANK('Monitor Data'!G564)),"",IF(AND('Smoke Data'!K566="YES",'Outlier Flags'!C564="YES"),"FILTERED OUT",'Monitor Data'!G564))</f>
        <v/>
      </c>
      <c r="D564" s="35" t="str">
        <f>IF(OR('Monitor Data'!J564="",ISBLANK('Monitor Data'!J564)),"",IF(AND('Smoke Data'!L566="YES",'Outlier Flags'!D564="YES"),"FILTERED OUT",'Monitor Data'!J564))</f>
        <v/>
      </c>
      <c r="E564" s="35" t="str">
        <f>IF(OR('Monitor Data'!K564="",ISBLANK('Monitor Data'!K564)),"",IF(AND('Smoke Data'!M566="YES",'Outlier Flags'!E564="YES"),"FILTERED OUT",'Monitor Data'!K564))</f>
        <v/>
      </c>
    </row>
    <row r="565" spans="1:5" x14ac:dyDescent="0.25">
      <c r="A565" s="34">
        <v>44760</v>
      </c>
      <c r="B565" s="35" t="str">
        <f>IF(OR('Monitor Data'!D565="",ISBLANK('Monitor Data'!D565)),"",IF(AND('Smoke Data'!J567="YES",'Outlier Flags'!B565="YES"),"FILTERED OUT",'Monitor Data'!B565))</f>
        <v/>
      </c>
      <c r="C565" s="35" t="str">
        <f>IF(OR('Monitor Data'!G565="",ISBLANK('Monitor Data'!G565)),"",IF(AND('Smoke Data'!K567="YES",'Outlier Flags'!C565="YES"),"FILTERED OUT",'Monitor Data'!G565))</f>
        <v/>
      </c>
      <c r="D565" s="35" t="str">
        <f>IF(OR('Monitor Data'!J565="",ISBLANK('Monitor Data'!J565)),"",IF(AND('Smoke Data'!L567="YES",'Outlier Flags'!D565="YES"),"FILTERED OUT",'Monitor Data'!J565))</f>
        <v/>
      </c>
      <c r="E565" s="35" t="str">
        <f>IF(OR('Monitor Data'!K565="",ISBLANK('Monitor Data'!K565)),"",IF(AND('Smoke Data'!M567="YES",'Outlier Flags'!E565="YES"),"FILTERED OUT",'Monitor Data'!K565))</f>
        <v/>
      </c>
    </row>
    <row r="566" spans="1:5" x14ac:dyDescent="0.25">
      <c r="A566" s="34">
        <v>44761</v>
      </c>
      <c r="B566" s="35">
        <f>IF(OR('Monitor Data'!D566="",ISBLANK('Monitor Data'!D566)),"",IF(AND('Smoke Data'!J568="YES",'Outlier Flags'!B566="YES"),"FILTERED OUT",'Monitor Data'!B566))</f>
        <v>30.6</v>
      </c>
      <c r="C566" s="35">
        <f>IF(OR('Monitor Data'!G566="",ISBLANK('Monitor Data'!G566)),"",IF(AND('Smoke Data'!K568="YES",'Outlier Flags'!C566="YES"),"FILTERED OUT",'Monitor Data'!G566))</f>
        <v>30</v>
      </c>
      <c r="D566" s="35">
        <f>IF(OR('Monitor Data'!J566="",ISBLANK('Monitor Data'!J566)),"",IF(AND('Smoke Data'!L568="YES",'Outlier Flags'!D566="YES"),"FILTERED OUT",'Monitor Data'!J566))</f>
        <v>18.899999999999999</v>
      </c>
      <c r="E566" s="35">
        <f>IF(OR('Monitor Data'!K566="",ISBLANK('Monitor Data'!K566)),"",IF(AND('Smoke Data'!M568="YES",'Outlier Flags'!E566="YES"),"FILTERED OUT",'Monitor Data'!K566))</f>
        <v>18</v>
      </c>
    </row>
    <row r="567" spans="1:5" x14ac:dyDescent="0.25">
      <c r="A567" s="34">
        <v>44762</v>
      </c>
      <c r="B567" s="35" t="str">
        <f>IF(OR('Monitor Data'!D567="",ISBLANK('Monitor Data'!D567)),"",IF(AND('Smoke Data'!J569="YES",'Outlier Flags'!B567="YES"),"FILTERED OUT",'Monitor Data'!B567))</f>
        <v/>
      </c>
      <c r="C567" s="35" t="str">
        <f>IF(OR('Monitor Data'!G567="",ISBLANK('Monitor Data'!G567)),"",IF(AND('Smoke Data'!K569="YES",'Outlier Flags'!C567="YES"),"FILTERED OUT",'Monitor Data'!G567))</f>
        <v/>
      </c>
      <c r="D567" s="35" t="str">
        <f>IF(OR('Monitor Data'!J567="",ISBLANK('Monitor Data'!J567)),"",IF(AND('Smoke Data'!L569="YES",'Outlier Flags'!D567="YES"),"FILTERED OUT",'Monitor Data'!J567))</f>
        <v/>
      </c>
      <c r="E567" s="35" t="str">
        <f>IF(OR('Monitor Data'!K567="",ISBLANK('Monitor Data'!K567)),"",IF(AND('Smoke Data'!M569="YES",'Outlier Flags'!E567="YES"),"FILTERED OUT",'Monitor Data'!K567))</f>
        <v/>
      </c>
    </row>
    <row r="568" spans="1:5" x14ac:dyDescent="0.25">
      <c r="A568" s="34">
        <v>44763</v>
      </c>
      <c r="B568" s="35" t="str">
        <f>IF(OR('Monitor Data'!D568="",ISBLANK('Monitor Data'!D568)),"",IF(AND('Smoke Data'!J570="YES",'Outlier Flags'!B568="YES"),"FILTERED OUT",'Monitor Data'!B568))</f>
        <v/>
      </c>
      <c r="C568" s="35" t="str">
        <f>IF(OR('Monitor Data'!G568="",ISBLANK('Monitor Data'!G568)),"",IF(AND('Smoke Data'!K570="YES",'Outlier Flags'!C568="YES"),"FILTERED OUT",'Monitor Data'!G568))</f>
        <v/>
      </c>
      <c r="D568" s="35" t="str">
        <f>IF(OR('Monitor Data'!J568="",ISBLANK('Monitor Data'!J568)),"",IF(AND('Smoke Data'!L570="YES",'Outlier Flags'!D568="YES"),"FILTERED OUT",'Monitor Data'!J568))</f>
        <v/>
      </c>
      <c r="E568" s="35" t="str">
        <f>IF(OR('Monitor Data'!K568="",ISBLANK('Monitor Data'!K568)),"",IF(AND('Smoke Data'!M570="YES",'Outlier Flags'!E568="YES"),"FILTERED OUT",'Monitor Data'!K568))</f>
        <v/>
      </c>
    </row>
    <row r="569" spans="1:5" x14ac:dyDescent="0.25">
      <c r="A569" s="34">
        <v>44764</v>
      </c>
      <c r="B569" s="35">
        <f>IF(OR('Monitor Data'!D569="",ISBLANK('Monitor Data'!D569)),"",IF(AND('Smoke Data'!J571="YES",'Outlier Flags'!B569="YES"),"FILTERED OUT",'Monitor Data'!B569))</f>
        <v>35.799999999999997</v>
      </c>
      <c r="C569" s="35">
        <f>IF(OR('Monitor Data'!G569="",ISBLANK('Monitor Data'!G569)),"",IF(AND('Smoke Data'!K571="YES",'Outlier Flags'!C569="YES"),"FILTERED OUT",'Monitor Data'!G569))</f>
        <v>26.549999999999997</v>
      </c>
      <c r="D569" s="35">
        <f>IF(OR('Monitor Data'!J569="",ISBLANK('Monitor Data'!J569)),"",IF(AND('Smoke Data'!L571="YES",'Outlier Flags'!D569="YES"),"FILTERED OUT",'Monitor Data'!J569))</f>
        <v>21.9</v>
      </c>
      <c r="E569" s="35">
        <f>IF(OR('Monitor Data'!K569="",ISBLANK('Monitor Data'!K569)),"",IF(AND('Smoke Data'!M571="YES",'Outlier Flags'!E569="YES"),"FILTERED OUT",'Monitor Data'!K569))</f>
        <v>26.1</v>
      </c>
    </row>
    <row r="570" spans="1:5" x14ac:dyDescent="0.25">
      <c r="A570" s="34">
        <v>44765</v>
      </c>
      <c r="B570" s="35" t="str">
        <f>IF(OR('Monitor Data'!D570="",ISBLANK('Monitor Data'!D570)),"",IF(AND('Smoke Data'!J572="YES",'Outlier Flags'!B570="YES"),"FILTERED OUT",'Monitor Data'!B570))</f>
        <v/>
      </c>
      <c r="C570" s="35" t="str">
        <f>IF(OR('Monitor Data'!G570="",ISBLANK('Monitor Data'!G570)),"",IF(AND('Smoke Data'!K572="YES",'Outlier Flags'!C570="YES"),"FILTERED OUT",'Monitor Data'!G570))</f>
        <v/>
      </c>
      <c r="D570" s="35" t="str">
        <f>IF(OR('Monitor Data'!J570="",ISBLANK('Monitor Data'!J570)),"",IF(AND('Smoke Data'!L572="YES",'Outlier Flags'!D570="YES"),"FILTERED OUT",'Monitor Data'!J570))</f>
        <v/>
      </c>
      <c r="E570" s="35" t="str">
        <f>IF(OR('Monitor Data'!K570="",ISBLANK('Monitor Data'!K570)),"",IF(AND('Smoke Data'!M572="YES",'Outlier Flags'!E570="YES"),"FILTERED OUT",'Monitor Data'!K570))</f>
        <v/>
      </c>
    </row>
    <row r="571" spans="1:5" x14ac:dyDescent="0.25">
      <c r="A571" s="34">
        <v>44766</v>
      </c>
      <c r="B571" s="35" t="str">
        <f>IF(OR('Monitor Data'!D571="",ISBLANK('Monitor Data'!D571)),"",IF(AND('Smoke Data'!J573="YES",'Outlier Flags'!B571="YES"),"FILTERED OUT",'Monitor Data'!B571))</f>
        <v/>
      </c>
      <c r="C571" s="35" t="str">
        <f>IF(OR('Monitor Data'!G571="",ISBLANK('Monitor Data'!G571)),"",IF(AND('Smoke Data'!K573="YES",'Outlier Flags'!C571="YES"),"FILTERED OUT",'Monitor Data'!G571))</f>
        <v/>
      </c>
      <c r="D571" s="35" t="str">
        <f>IF(OR('Monitor Data'!J571="",ISBLANK('Monitor Data'!J571)),"",IF(AND('Smoke Data'!L573="YES",'Outlier Flags'!D571="YES"),"FILTERED OUT",'Monitor Data'!J571))</f>
        <v/>
      </c>
      <c r="E571" s="35" t="str">
        <f>IF(OR('Monitor Data'!K571="",ISBLANK('Monitor Data'!K571)),"",IF(AND('Smoke Data'!M573="YES",'Outlier Flags'!E571="YES"),"FILTERED OUT",'Monitor Data'!K571))</f>
        <v/>
      </c>
    </row>
    <row r="572" spans="1:5" x14ac:dyDescent="0.25">
      <c r="A572" s="34">
        <v>44767</v>
      </c>
      <c r="B572" s="35">
        <f>IF(OR('Monitor Data'!D572="",ISBLANK('Monitor Data'!D572)),"",IF(AND('Smoke Data'!J574="YES",'Outlier Flags'!B572="YES"),"FILTERED OUT",'Monitor Data'!B572))</f>
        <v>13.1</v>
      </c>
      <c r="C572" s="35">
        <f>IF(OR('Monitor Data'!G572="",ISBLANK('Monitor Data'!G572)),"",IF(AND('Smoke Data'!K574="YES",'Outlier Flags'!C572="YES"),"FILTERED OUT",'Monitor Data'!G572))</f>
        <v>15.9</v>
      </c>
      <c r="D572" s="35">
        <f>IF(OR('Monitor Data'!J572="",ISBLANK('Monitor Data'!J572)),"",IF(AND('Smoke Data'!L574="YES",'Outlier Flags'!D572="YES"),"FILTERED OUT",'Monitor Data'!J572))</f>
        <v>11.1</v>
      </c>
      <c r="E572" s="35">
        <f>IF(OR('Monitor Data'!K572="",ISBLANK('Monitor Data'!K572)),"",IF(AND('Smoke Data'!M574="YES",'Outlier Flags'!E572="YES"),"FILTERED OUT",'Monitor Data'!K572))</f>
        <v>17.399999999999999</v>
      </c>
    </row>
    <row r="573" spans="1:5" x14ac:dyDescent="0.25">
      <c r="A573" s="34">
        <v>44768</v>
      </c>
      <c r="B573" s="35" t="str">
        <f>IF(OR('Monitor Data'!D573="",ISBLANK('Monitor Data'!D573)),"",IF(AND('Smoke Data'!J575="YES",'Outlier Flags'!B573="YES"),"FILTERED OUT",'Monitor Data'!B573))</f>
        <v/>
      </c>
      <c r="C573" s="35" t="str">
        <f>IF(OR('Monitor Data'!G573="",ISBLANK('Monitor Data'!G573)),"",IF(AND('Smoke Data'!K575="YES",'Outlier Flags'!C573="YES"),"FILTERED OUT",'Monitor Data'!G573))</f>
        <v/>
      </c>
      <c r="D573" s="35" t="str">
        <f>IF(OR('Monitor Data'!J573="",ISBLANK('Monitor Data'!J573)),"",IF(AND('Smoke Data'!L575="YES",'Outlier Flags'!D573="YES"),"FILTERED OUT",'Monitor Data'!J573))</f>
        <v/>
      </c>
      <c r="E573" s="35" t="str">
        <f>IF(OR('Monitor Data'!K573="",ISBLANK('Monitor Data'!K573)),"",IF(AND('Smoke Data'!M575="YES",'Outlier Flags'!E573="YES"),"FILTERED OUT",'Monitor Data'!K573))</f>
        <v/>
      </c>
    </row>
    <row r="574" spans="1:5" x14ac:dyDescent="0.25">
      <c r="A574" s="34">
        <v>44769</v>
      </c>
      <c r="B574" s="35" t="str">
        <f>IF(OR('Monitor Data'!D574="",ISBLANK('Monitor Data'!D574)),"",IF(AND('Smoke Data'!J576="YES",'Outlier Flags'!B574="YES"),"FILTERED OUT",'Monitor Data'!B574))</f>
        <v/>
      </c>
      <c r="C574" s="35" t="str">
        <f>IF(OR('Monitor Data'!G574="",ISBLANK('Monitor Data'!G574)),"",IF(AND('Smoke Data'!K576="YES",'Outlier Flags'!C574="YES"),"FILTERED OUT",'Monitor Data'!G574))</f>
        <v/>
      </c>
      <c r="D574" s="35" t="str">
        <f>IF(OR('Monitor Data'!J574="",ISBLANK('Monitor Data'!J574)),"",IF(AND('Smoke Data'!L576="YES",'Outlier Flags'!D574="YES"),"FILTERED OUT",'Monitor Data'!J574))</f>
        <v/>
      </c>
      <c r="E574" s="35" t="str">
        <f>IF(OR('Monitor Data'!K574="",ISBLANK('Monitor Data'!K574)),"",IF(AND('Smoke Data'!M576="YES",'Outlier Flags'!E574="YES"),"FILTERED OUT",'Monitor Data'!K574))</f>
        <v/>
      </c>
    </row>
    <row r="575" spans="1:5" x14ac:dyDescent="0.25">
      <c r="A575" s="34">
        <v>44770</v>
      </c>
      <c r="B575" s="35">
        <f>IF(OR('Monitor Data'!D575="",ISBLANK('Monitor Data'!D575)),"",IF(AND('Smoke Data'!J577="YES",'Outlier Flags'!B575="YES"),"FILTERED OUT",'Monitor Data'!B575))</f>
        <v>11.7</v>
      </c>
      <c r="C575" s="35">
        <f>IF(OR('Monitor Data'!G575="",ISBLANK('Monitor Data'!G575)),"",IF(AND('Smoke Data'!K577="YES",'Outlier Flags'!C575="YES"),"FILTERED OUT",'Monitor Data'!G575))</f>
        <v>11.3</v>
      </c>
      <c r="D575" s="35">
        <f>IF(OR('Monitor Data'!J575="",ISBLANK('Monitor Data'!J575)),"",IF(AND('Smoke Data'!L577="YES",'Outlier Flags'!D575="YES"),"FILTERED OUT",'Monitor Data'!J575))</f>
        <v>14.149999999999999</v>
      </c>
      <c r="E575" s="35">
        <f>IF(OR('Monitor Data'!K575="",ISBLANK('Monitor Data'!K575)),"",IF(AND('Smoke Data'!M577="YES",'Outlier Flags'!E575="YES"),"FILTERED OUT",'Monitor Data'!K575))</f>
        <v>18.8</v>
      </c>
    </row>
    <row r="576" spans="1:5" x14ac:dyDescent="0.25">
      <c r="A576" s="34">
        <v>44771</v>
      </c>
      <c r="B576" s="35" t="str">
        <f>IF(OR('Monitor Data'!D576="",ISBLANK('Monitor Data'!D576)),"",IF(AND('Smoke Data'!J578="YES",'Outlier Flags'!B576="YES"),"FILTERED OUT",'Monitor Data'!B576))</f>
        <v/>
      </c>
      <c r="C576" s="35" t="str">
        <f>IF(OR('Monitor Data'!G576="",ISBLANK('Monitor Data'!G576)),"",IF(AND('Smoke Data'!K578="YES",'Outlier Flags'!C576="YES"),"FILTERED OUT",'Monitor Data'!G576))</f>
        <v/>
      </c>
      <c r="D576" s="35" t="str">
        <f>IF(OR('Monitor Data'!J576="",ISBLANK('Monitor Data'!J576)),"",IF(AND('Smoke Data'!L578="YES",'Outlier Flags'!D576="YES"),"FILTERED OUT",'Monitor Data'!J576))</f>
        <v/>
      </c>
      <c r="E576" s="35" t="str">
        <f>IF(OR('Monitor Data'!K576="",ISBLANK('Monitor Data'!K576)),"",IF(AND('Smoke Data'!M578="YES",'Outlier Flags'!E576="YES"),"FILTERED OUT",'Monitor Data'!K576))</f>
        <v/>
      </c>
    </row>
    <row r="577" spans="1:5" x14ac:dyDescent="0.25">
      <c r="A577" s="34">
        <v>44772</v>
      </c>
      <c r="B577" s="35" t="str">
        <f>IF(OR('Monitor Data'!D577="",ISBLANK('Monitor Data'!D577)),"",IF(AND('Smoke Data'!J579="YES",'Outlier Flags'!B577="YES"),"FILTERED OUT",'Monitor Data'!B577))</f>
        <v/>
      </c>
      <c r="C577" s="35" t="str">
        <f>IF(OR('Monitor Data'!G577="",ISBLANK('Monitor Data'!G577)),"",IF(AND('Smoke Data'!K579="YES",'Outlier Flags'!C577="YES"),"FILTERED OUT",'Monitor Data'!G577))</f>
        <v/>
      </c>
      <c r="D577" s="35" t="str">
        <f>IF(OR('Monitor Data'!J577="",ISBLANK('Monitor Data'!J577)),"",IF(AND('Smoke Data'!L579="YES",'Outlier Flags'!D577="YES"),"FILTERED OUT",'Monitor Data'!J577))</f>
        <v/>
      </c>
      <c r="E577" s="35" t="str">
        <f>IF(OR('Monitor Data'!K577="",ISBLANK('Monitor Data'!K577)),"",IF(AND('Smoke Data'!M579="YES",'Outlier Flags'!E577="YES"),"FILTERED OUT",'Monitor Data'!K577))</f>
        <v/>
      </c>
    </row>
    <row r="578" spans="1:5" x14ac:dyDescent="0.25">
      <c r="A578" s="34">
        <v>44773</v>
      </c>
      <c r="B578" s="35">
        <f>IF(OR('Monitor Data'!D578="",ISBLANK('Monitor Data'!D578)),"",IF(AND('Smoke Data'!J580="YES",'Outlier Flags'!B578="YES"),"FILTERED OUT",'Monitor Data'!B578))</f>
        <v>18.5</v>
      </c>
      <c r="C578" s="35">
        <f>IF(OR('Monitor Data'!G578="",ISBLANK('Monitor Data'!G578)),"",IF(AND('Smoke Data'!K580="YES",'Outlier Flags'!C578="YES"),"FILTERED OUT",'Monitor Data'!G578))</f>
        <v>17.399999999999999</v>
      </c>
      <c r="D578" s="35">
        <f>IF(OR('Monitor Data'!J578="",ISBLANK('Monitor Data'!J578)),"",IF(AND('Smoke Data'!L580="YES",'Outlier Flags'!D578="YES"),"FILTERED OUT",'Monitor Data'!J578))</f>
        <v>14.6</v>
      </c>
      <c r="E578" s="35">
        <f>IF(OR('Monitor Data'!K578="",ISBLANK('Monitor Data'!K578)),"",IF(AND('Smoke Data'!M580="YES",'Outlier Flags'!E578="YES"),"FILTERED OUT",'Monitor Data'!K578))</f>
        <v>11.8</v>
      </c>
    </row>
    <row r="579" spans="1:5" x14ac:dyDescent="0.25">
      <c r="A579" s="34">
        <v>44774</v>
      </c>
      <c r="B579" s="35" t="str">
        <f>IF(OR('Monitor Data'!D579="",ISBLANK('Monitor Data'!D579)),"",IF(AND('Smoke Data'!J581="YES",'Outlier Flags'!B579="YES"),"FILTERED OUT",'Monitor Data'!B579))</f>
        <v/>
      </c>
      <c r="C579" s="35" t="str">
        <f>IF(OR('Monitor Data'!G579="",ISBLANK('Monitor Data'!G579)),"",IF(AND('Smoke Data'!K581="YES",'Outlier Flags'!C579="YES"),"FILTERED OUT",'Monitor Data'!G579))</f>
        <v/>
      </c>
      <c r="D579" s="35" t="str">
        <f>IF(OR('Monitor Data'!J579="",ISBLANK('Monitor Data'!J579)),"",IF(AND('Smoke Data'!L581="YES",'Outlier Flags'!D579="YES"),"FILTERED OUT",'Monitor Data'!J579))</f>
        <v/>
      </c>
      <c r="E579" s="35" t="str">
        <f>IF(OR('Monitor Data'!K579="",ISBLANK('Monitor Data'!K579)),"",IF(AND('Smoke Data'!M581="YES",'Outlier Flags'!E579="YES"),"FILTERED OUT",'Monitor Data'!K579))</f>
        <v/>
      </c>
    </row>
    <row r="580" spans="1:5" x14ac:dyDescent="0.25">
      <c r="A580" s="34">
        <v>44775</v>
      </c>
      <c r="B580" s="35" t="str">
        <f>IF(OR('Monitor Data'!D580="",ISBLANK('Monitor Data'!D580)),"",IF(AND('Smoke Data'!J582="YES",'Outlier Flags'!B580="YES"),"FILTERED OUT",'Monitor Data'!B580))</f>
        <v/>
      </c>
      <c r="C580" s="35" t="str">
        <f>IF(OR('Monitor Data'!G580="",ISBLANK('Monitor Data'!G580)),"",IF(AND('Smoke Data'!K582="YES",'Outlier Flags'!C580="YES"),"FILTERED OUT",'Monitor Data'!G580))</f>
        <v/>
      </c>
      <c r="D580" s="35" t="str">
        <f>IF(OR('Monitor Data'!J580="",ISBLANK('Monitor Data'!J580)),"",IF(AND('Smoke Data'!L582="YES",'Outlier Flags'!D580="YES"),"FILTERED OUT",'Monitor Data'!J580))</f>
        <v/>
      </c>
      <c r="E580" s="35" t="str">
        <f>IF(OR('Monitor Data'!K580="",ISBLANK('Monitor Data'!K580)),"",IF(AND('Smoke Data'!M582="YES",'Outlier Flags'!E580="YES"),"FILTERED OUT",'Monitor Data'!K580))</f>
        <v/>
      </c>
    </row>
    <row r="581" spans="1:5" x14ac:dyDescent="0.25">
      <c r="A581" s="34">
        <v>44776</v>
      </c>
      <c r="B581" s="35">
        <f>IF(OR('Monitor Data'!D581="",ISBLANK('Monitor Data'!D581)),"",IF(AND('Smoke Data'!J583="YES",'Outlier Flags'!B581="YES"),"FILTERED OUT",'Monitor Data'!B581))</f>
        <v>19</v>
      </c>
      <c r="C581" s="35">
        <f>IF(OR('Monitor Data'!G581="",ISBLANK('Monitor Data'!G581)),"",IF(AND('Smoke Data'!K583="YES",'Outlier Flags'!C581="YES"),"FILTERED OUT",'Monitor Data'!G581))</f>
        <v>27.35</v>
      </c>
      <c r="D581" s="35">
        <f>IF(OR('Monitor Data'!J581="",ISBLANK('Monitor Data'!J581)),"",IF(AND('Smoke Data'!L583="YES",'Outlier Flags'!D581="YES"),"FILTERED OUT",'Monitor Data'!J581))</f>
        <v>16.850000000000001</v>
      </c>
      <c r="E581" s="35">
        <f>IF(OR('Monitor Data'!K581="",ISBLANK('Monitor Data'!K581)),"",IF(AND('Smoke Data'!M583="YES",'Outlier Flags'!E581="YES"),"FILTERED OUT",'Monitor Data'!K581))</f>
        <v>15.4</v>
      </c>
    </row>
    <row r="582" spans="1:5" x14ac:dyDescent="0.25">
      <c r="A582" s="34">
        <v>44777</v>
      </c>
      <c r="B582" s="35" t="str">
        <f>IF(OR('Monitor Data'!D582="",ISBLANK('Monitor Data'!D582)),"",IF(AND('Smoke Data'!J584="YES",'Outlier Flags'!B582="YES"),"FILTERED OUT",'Monitor Data'!B582))</f>
        <v/>
      </c>
      <c r="C582" s="35" t="str">
        <f>IF(OR('Monitor Data'!G582="",ISBLANK('Monitor Data'!G582)),"",IF(AND('Smoke Data'!K584="YES",'Outlier Flags'!C582="YES"),"FILTERED OUT",'Monitor Data'!G582))</f>
        <v/>
      </c>
      <c r="D582" s="35" t="str">
        <f>IF(OR('Monitor Data'!J582="",ISBLANK('Monitor Data'!J582)),"",IF(AND('Smoke Data'!L584="YES",'Outlier Flags'!D582="YES"),"FILTERED OUT",'Monitor Data'!J582))</f>
        <v/>
      </c>
      <c r="E582" s="35" t="str">
        <f>IF(OR('Monitor Data'!K582="",ISBLANK('Monitor Data'!K582)),"",IF(AND('Smoke Data'!M584="YES",'Outlier Flags'!E582="YES"),"FILTERED OUT",'Monitor Data'!K582))</f>
        <v/>
      </c>
    </row>
    <row r="583" spans="1:5" x14ac:dyDescent="0.25">
      <c r="A583" s="34">
        <v>44778</v>
      </c>
      <c r="B583" s="35" t="str">
        <f>IF(OR('Monitor Data'!D583="",ISBLANK('Monitor Data'!D583)),"",IF(AND('Smoke Data'!J585="YES",'Outlier Flags'!B583="YES"),"FILTERED OUT",'Monitor Data'!B583))</f>
        <v/>
      </c>
      <c r="C583" s="35" t="str">
        <f>IF(OR('Monitor Data'!G583="",ISBLANK('Monitor Data'!G583)),"",IF(AND('Smoke Data'!K585="YES",'Outlier Flags'!C583="YES"),"FILTERED OUT",'Monitor Data'!G583))</f>
        <v/>
      </c>
      <c r="D583" s="35" t="str">
        <f>IF(OR('Monitor Data'!J583="",ISBLANK('Monitor Data'!J583)),"",IF(AND('Smoke Data'!L585="YES",'Outlier Flags'!D583="YES"),"FILTERED OUT",'Monitor Data'!J583))</f>
        <v/>
      </c>
      <c r="E583" s="35" t="str">
        <f>IF(OR('Monitor Data'!K583="",ISBLANK('Monitor Data'!K583)),"",IF(AND('Smoke Data'!M585="YES",'Outlier Flags'!E583="YES"),"FILTERED OUT",'Monitor Data'!K583))</f>
        <v/>
      </c>
    </row>
    <row r="584" spans="1:5" x14ac:dyDescent="0.25">
      <c r="A584" s="34">
        <v>44779</v>
      </c>
      <c r="B584" s="35">
        <f>IF(OR('Monitor Data'!D584="",ISBLANK('Monitor Data'!D584)),"",IF(AND('Smoke Data'!J586="YES",'Outlier Flags'!B584="YES"),"FILTERED OUT",'Monitor Data'!B584))</f>
        <v>30.3</v>
      </c>
      <c r="C584" s="35">
        <f>IF(OR('Monitor Data'!G584="",ISBLANK('Monitor Data'!G584)),"",IF(AND('Smoke Data'!K586="YES",'Outlier Flags'!C584="YES"),"FILTERED OUT",'Monitor Data'!G584))</f>
        <v>32.1</v>
      </c>
      <c r="D584" s="35">
        <f>IF(OR('Monitor Data'!J584="",ISBLANK('Monitor Data'!J584)),"",IF(AND('Smoke Data'!L586="YES",'Outlier Flags'!D584="YES"),"FILTERED OUT",'Monitor Data'!J584))</f>
        <v>22.5</v>
      </c>
      <c r="E584" s="35">
        <f>IF(OR('Monitor Data'!K584="",ISBLANK('Monitor Data'!K584)),"",IF(AND('Smoke Data'!M586="YES",'Outlier Flags'!E584="YES"),"FILTERED OUT",'Monitor Data'!K584))</f>
        <v>27.1</v>
      </c>
    </row>
    <row r="585" spans="1:5" x14ac:dyDescent="0.25">
      <c r="A585" s="34">
        <v>44780</v>
      </c>
      <c r="B585" s="35" t="str">
        <f>IF(OR('Monitor Data'!D585="",ISBLANK('Monitor Data'!D585)),"",IF(AND('Smoke Data'!J587="YES",'Outlier Flags'!B585="YES"),"FILTERED OUT",'Monitor Data'!B585))</f>
        <v/>
      </c>
      <c r="C585" s="35" t="str">
        <f>IF(OR('Monitor Data'!G585="",ISBLANK('Monitor Data'!G585)),"",IF(AND('Smoke Data'!K587="YES",'Outlier Flags'!C585="YES"),"FILTERED OUT",'Monitor Data'!G585))</f>
        <v/>
      </c>
      <c r="D585" s="35" t="str">
        <f>IF(OR('Monitor Data'!J585="",ISBLANK('Monitor Data'!J585)),"",IF(AND('Smoke Data'!L587="YES",'Outlier Flags'!D585="YES"),"FILTERED OUT",'Monitor Data'!J585))</f>
        <v/>
      </c>
      <c r="E585" s="35" t="str">
        <f>IF(OR('Monitor Data'!K585="",ISBLANK('Monitor Data'!K585)),"",IF(AND('Smoke Data'!M587="YES",'Outlier Flags'!E585="YES"),"FILTERED OUT",'Monitor Data'!K585))</f>
        <v/>
      </c>
    </row>
    <row r="586" spans="1:5" x14ac:dyDescent="0.25">
      <c r="A586" s="34">
        <v>44781</v>
      </c>
      <c r="B586" s="35" t="str">
        <f>IF(OR('Monitor Data'!D586="",ISBLANK('Monitor Data'!D586)),"",IF(AND('Smoke Data'!J588="YES",'Outlier Flags'!B586="YES"),"FILTERED OUT",'Monitor Data'!B586))</f>
        <v/>
      </c>
      <c r="C586" s="35" t="str">
        <f>IF(OR('Monitor Data'!G586="",ISBLANK('Monitor Data'!G586)),"",IF(AND('Smoke Data'!K588="YES",'Outlier Flags'!C586="YES"),"FILTERED OUT",'Monitor Data'!G586))</f>
        <v/>
      </c>
      <c r="D586" s="35" t="str">
        <f>IF(OR('Monitor Data'!J586="",ISBLANK('Monitor Data'!J586)),"",IF(AND('Smoke Data'!L588="YES",'Outlier Flags'!D586="YES"),"FILTERED OUT",'Monitor Data'!J586))</f>
        <v/>
      </c>
      <c r="E586" s="35" t="str">
        <f>IF(OR('Monitor Data'!K586="",ISBLANK('Monitor Data'!K586)),"",IF(AND('Smoke Data'!M588="YES",'Outlier Flags'!E586="YES"),"FILTERED OUT",'Monitor Data'!K586))</f>
        <v/>
      </c>
    </row>
    <row r="587" spans="1:5" x14ac:dyDescent="0.25">
      <c r="A587" s="34">
        <v>44782</v>
      </c>
      <c r="B587" s="35">
        <f>IF(OR('Monitor Data'!D587="",ISBLANK('Monitor Data'!D587)),"",IF(AND('Smoke Data'!J589="YES",'Outlier Flags'!B587="YES"),"FILTERED OUT",'Monitor Data'!B587))</f>
        <v>15</v>
      </c>
      <c r="C587" s="35">
        <f>IF(OR('Monitor Data'!G587="",ISBLANK('Monitor Data'!G587)),"",IF(AND('Smoke Data'!K589="YES",'Outlier Flags'!C587="YES"),"FILTERED OUT",'Monitor Data'!G587))</f>
        <v>17.450000000000003</v>
      </c>
      <c r="D587" s="35">
        <f>IF(OR('Monitor Data'!J587="",ISBLANK('Monitor Data'!J587)),"",IF(AND('Smoke Data'!L589="YES",'Outlier Flags'!D587="YES"),"FILTERED OUT",'Monitor Data'!J587))</f>
        <v>8.1999999999999993</v>
      </c>
      <c r="E587" s="35">
        <f>IF(OR('Monitor Data'!K587="",ISBLANK('Monitor Data'!K587)),"",IF(AND('Smoke Data'!M589="YES",'Outlier Flags'!E587="YES"),"FILTERED OUT",'Monitor Data'!K587))</f>
        <v>9.8000000000000007</v>
      </c>
    </row>
    <row r="588" spans="1:5" x14ac:dyDescent="0.25">
      <c r="A588" s="34">
        <v>44783</v>
      </c>
      <c r="B588" s="35" t="str">
        <f>IF(OR('Monitor Data'!D588="",ISBLANK('Monitor Data'!D588)),"",IF(AND('Smoke Data'!J590="YES",'Outlier Flags'!B588="YES"),"FILTERED OUT",'Monitor Data'!B588))</f>
        <v/>
      </c>
      <c r="C588" s="35" t="str">
        <f>IF(OR('Monitor Data'!G588="",ISBLANK('Monitor Data'!G588)),"",IF(AND('Smoke Data'!K590="YES",'Outlier Flags'!C588="YES"),"FILTERED OUT",'Monitor Data'!G588))</f>
        <v/>
      </c>
      <c r="D588" s="35" t="str">
        <f>IF(OR('Monitor Data'!J588="",ISBLANK('Monitor Data'!J588)),"",IF(AND('Smoke Data'!L590="YES",'Outlier Flags'!D588="YES"),"FILTERED OUT",'Monitor Data'!J588))</f>
        <v/>
      </c>
      <c r="E588" s="35" t="str">
        <f>IF(OR('Monitor Data'!K588="",ISBLANK('Monitor Data'!K588)),"",IF(AND('Smoke Data'!M590="YES",'Outlier Flags'!E588="YES"),"FILTERED OUT",'Monitor Data'!K588))</f>
        <v/>
      </c>
    </row>
    <row r="589" spans="1:5" x14ac:dyDescent="0.25">
      <c r="A589" s="34">
        <v>44784</v>
      </c>
      <c r="B589" s="35" t="str">
        <f>IF(OR('Monitor Data'!D589="",ISBLANK('Monitor Data'!D589)),"",IF(AND('Smoke Data'!J591="YES",'Outlier Flags'!B589="YES"),"FILTERED OUT",'Monitor Data'!B589))</f>
        <v/>
      </c>
      <c r="C589" s="35" t="str">
        <f>IF(OR('Monitor Data'!G589="",ISBLANK('Monitor Data'!G589)),"",IF(AND('Smoke Data'!K591="YES",'Outlier Flags'!C589="YES"),"FILTERED OUT",'Monitor Data'!G589))</f>
        <v/>
      </c>
      <c r="D589" s="35" t="str">
        <f>IF(OR('Monitor Data'!J589="",ISBLANK('Monitor Data'!J589)),"",IF(AND('Smoke Data'!L591="YES",'Outlier Flags'!D589="YES"),"FILTERED OUT",'Monitor Data'!J589))</f>
        <v/>
      </c>
      <c r="E589" s="35" t="str">
        <f>IF(OR('Monitor Data'!K589="",ISBLANK('Monitor Data'!K589)),"",IF(AND('Smoke Data'!M591="YES",'Outlier Flags'!E589="YES"),"FILTERED OUT",'Monitor Data'!K589))</f>
        <v/>
      </c>
    </row>
    <row r="590" spans="1:5" x14ac:dyDescent="0.25">
      <c r="A590" s="34">
        <v>44785</v>
      </c>
      <c r="B590" s="35">
        <f>IF(OR('Monitor Data'!D590="",ISBLANK('Monitor Data'!D590)),"",IF(AND('Smoke Data'!J592="YES",'Outlier Flags'!B590="YES"),"FILTERED OUT",'Monitor Data'!B590))</f>
        <v>15.8</v>
      </c>
      <c r="C590" s="35">
        <f>IF(OR('Monitor Data'!G590="",ISBLANK('Monitor Data'!G590)),"",IF(AND('Smoke Data'!K592="YES",'Outlier Flags'!C590="YES"),"FILTERED OUT",'Monitor Data'!G590))</f>
        <v>25.4</v>
      </c>
      <c r="D590" s="35">
        <f>IF(OR('Monitor Data'!J590="",ISBLANK('Monitor Data'!J590)),"",IF(AND('Smoke Data'!L592="YES",'Outlier Flags'!D590="YES"),"FILTERED OUT",'Monitor Data'!J590))</f>
        <v>9.6999999999999993</v>
      </c>
      <c r="E590" s="35">
        <f>IF(OR('Monitor Data'!K590="",ISBLANK('Monitor Data'!K590)),"",IF(AND('Smoke Data'!M592="YES",'Outlier Flags'!E590="YES"),"FILTERED OUT",'Monitor Data'!K590))</f>
        <v>14.8</v>
      </c>
    </row>
    <row r="591" spans="1:5" x14ac:dyDescent="0.25">
      <c r="A591" s="34">
        <v>44786</v>
      </c>
      <c r="B591" s="35" t="str">
        <f>IF(OR('Monitor Data'!D591="",ISBLANK('Monitor Data'!D591)),"",IF(AND('Smoke Data'!J593="YES",'Outlier Flags'!B591="YES"),"FILTERED OUT",'Monitor Data'!B591))</f>
        <v/>
      </c>
      <c r="C591" s="35" t="str">
        <f>IF(OR('Monitor Data'!G591="",ISBLANK('Monitor Data'!G591)),"",IF(AND('Smoke Data'!K593="YES",'Outlier Flags'!C591="YES"),"FILTERED OUT",'Monitor Data'!G591))</f>
        <v/>
      </c>
      <c r="D591" s="35" t="str">
        <f>IF(OR('Monitor Data'!J591="",ISBLANK('Monitor Data'!J591)),"",IF(AND('Smoke Data'!L593="YES",'Outlier Flags'!D591="YES"),"FILTERED OUT",'Monitor Data'!J591))</f>
        <v/>
      </c>
      <c r="E591" s="35" t="str">
        <f>IF(OR('Monitor Data'!K591="",ISBLANK('Monitor Data'!K591)),"",IF(AND('Smoke Data'!M593="YES",'Outlier Flags'!E591="YES"),"FILTERED OUT",'Monitor Data'!K591))</f>
        <v/>
      </c>
    </row>
    <row r="592" spans="1:5" x14ac:dyDescent="0.25">
      <c r="A592" s="34">
        <v>44787</v>
      </c>
      <c r="B592" s="35" t="str">
        <f>IF(OR('Monitor Data'!D592="",ISBLANK('Monitor Data'!D592)),"",IF(AND('Smoke Data'!J594="YES",'Outlier Flags'!B592="YES"),"FILTERED OUT",'Monitor Data'!B592))</f>
        <v/>
      </c>
      <c r="C592" s="35" t="str">
        <f>IF(OR('Monitor Data'!G592="",ISBLANK('Monitor Data'!G592)),"",IF(AND('Smoke Data'!K594="YES",'Outlier Flags'!C592="YES"),"FILTERED OUT",'Monitor Data'!G592))</f>
        <v/>
      </c>
      <c r="D592" s="35" t="str">
        <f>IF(OR('Monitor Data'!J592="",ISBLANK('Monitor Data'!J592)),"",IF(AND('Smoke Data'!L594="YES",'Outlier Flags'!D592="YES"),"FILTERED OUT",'Monitor Data'!J592))</f>
        <v/>
      </c>
      <c r="E592" s="35" t="str">
        <f>IF(OR('Monitor Data'!K592="",ISBLANK('Monitor Data'!K592)),"",IF(AND('Smoke Data'!M594="YES",'Outlier Flags'!E592="YES"),"FILTERED OUT",'Monitor Data'!K592))</f>
        <v/>
      </c>
    </row>
    <row r="593" spans="1:5" x14ac:dyDescent="0.25">
      <c r="A593" s="34">
        <v>44788</v>
      </c>
      <c r="B593" s="35">
        <f>IF(OR('Monitor Data'!D593="",ISBLANK('Monitor Data'!D593)),"",IF(AND('Smoke Data'!J595="YES",'Outlier Flags'!B593="YES"),"FILTERED OUT",'Monitor Data'!B593))</f>
        <v>14.1</v>
      </c>
      <c r="C593" s="35">
        <f>IF(OR('Monitor Data'!G593="",ISBLANK('Monitor Data'!G593)),"",IF(AND('Smoke Data'!K595="YES",'Outlier Flags'!C593="YES"),"FILTERED OUT",'Monitor Data'!G593))</f>
        <v>13.75</v>
      </c>
      <c r="D593" s="35">
        <f>IF(OR('Monitor Data'!J593="",ISBLANK('Monitor Data'!J593)),"",IF(AND('Smoke Data'!L595="YES",'Outlier Flags'!D593="YES"),"FILTERED OUT",'Monitor Data'!J593))</f>
        <v>12.25</v>
      </c>
      <c r="E593" s="35">
        <f>IF(OR('Monitor Data'!K593="",ISBLANK('Monitor Data'!K593)),"",IF(AND('Smoke Data'!M595="YES",'Outlier Flags'!E593="YES"),"FILTERED OUT",'Monitor Data'!K593))</f>
        <v>14.9</v>
      </c>
    </row>
    <row r="594" spans="1:5" x14ac:dyDescent="0.25">
      <c r="A594" s="34">
        <v>44789</v>
      </c>
      <c r="B594" s="35" t="str">
        <f>IF(OR('Monitor Data'!D594="",ISBLANK('Monitor Data'!D594)),"",IF(AND('Smoke Data'!J596="YES",'Outlier Flags'!B594="YES"),"FILTERED OUT",'Monitor Data'!B594))</f>
        <v/>
      </c>
      <c r="C594" s="35" t="str">
        <f>IF(OR('Monitor Data'!G594="",ISBLANK('Monitor Data'!G594)),"",IF(AND('Smoke Data'!K596="YES",'Outlier Flags'!C594="YES"),"FILTERED OUT",'Monitor Data'!G594))</f>
        <v/>
      </c>
      <c r="D594" s="35" t="str">
        <f>IF(OR('Monitor Data'!J594="",ISBLANK('Monitor Data'!J594)),"",IF(AND('Smoke Data'!L596="YES",'Outlier Flags'!D594="YES"),"FILTERED OUT",'Monitor Data'!J594))</f>
        <v/>
      </c>
      <c r="E594" s="35" t="str">
        <f>IF(OR('Monitor Data'!K594="",ISBLANK('Monitor Data'!K594)),"",IF(AND('Smoke Data'!M596="YES",'Outlier Flags'!E594="YES"),"FILTERED OUT",'Monitor Data'!K594))</f>
        <v/>
      </c>
    </row>
    <row r="595" spans="1:5" x14ac:dyDescent="0.25">
      <c r="A595" s="34">
        <v>44790</v>
      </c>
      <c r="B595" s="35" t="str">
        <f>IF(OR('Monitor Data'!D595="",ISBLANK('Monitor Data'!D595)),"",IF(AND('Smoke Data'!J597="YES",'Outlier Flags'!B595="YES"),"FILTERED OUT",'Monitor Data'!B595))</f>
        <v/>
      </c>
      <c r="C595" s="35" t="str">
        <f>IF(OR('Monitor Data'!G595="",ISBLANK('Monitor Data'!G595)),"",IF(AND('Smoke Data'!K597="YES",'Outlier Flags'!C595="YES"),"FILTERED OUT",'Monitor Data'!G595))</f>
        <v/>
      </c>
      <c r="D595" s="35" t="str">
        <f>IF(OR('Monitor Data'!J595="",ISBLANK('Monitor Data'!J595)),"",IF(AND('Smoke Data'!L597="YES",'Outlier Flags'!D595="YES"),"FILTERED OUT",'Monitor Data'!J595))</f>
        <v/>
      </c>
      <c r="E595" s="35" t="str">
        <f>IF(OR('Monitor Data'!K595="",ISBLANK('Monitor Data'!K595)),"",IF(AND('Smoke Data'!M597="YES",'Outlier Flags'!E595="YES"),"FILTERED OUT",'Monitor Data'!K595))</f>
        <v/>
      </c>
    </row>
    <row r="596" spans="1:5" x14ac:dyDescent="0.25">
      <c r="A596" s="34">
        <v>44791</v>
      </c>
      <c r="B596" s="35">
        <f>IF(OR('Monitor Data'!D596="",ISBLANK('Monitor Data'!D596)),"",IF(AND('Smoke Data'!J598="YES",'Outlier Flags'!B596="YES"),"FILTERED OUT",'Monitor Data'!B596))</f>
        <v>34</v>
      </c>
      <c r="C596" s="35">
        <f>IF(OR('Monitor Data'!G596="",ISBLANK('Monitor Data'!G596)),"",IF(AND('Smoke Data'!K598="YES",'Outlier Flags'!C596="YES"),"FILTERED OUT",'Monitor Data'!G596))</f>
        <v>23.8</v>
      </c>
      <c r="D596" s="35">
        <f>IF(OR('Monitor Data'!J596="",ISBLANK('Monitor Data'!J596)),"",IF(AND('Smoke Data'!L598="YES",'Outlier Flags'!D596="YES"),"FILTERED OUT",'Monitor Data'!J596))</f>
        <v>23.3</v>
      </c>
      <c r="E596" s="35">
        <f>IF(OR('Monitor Data'!K596="",ISBLANK('Monitor Data'!K596)),"",IF(AND('Smoke Data'!M598="YES",'Outlier Flags'!E596="YES"),"FILTERED OUT",'Monitor Data'!K596))</f>
        <v>19.600000000000001</v>
      </c>
    </row>
    <row r="597" spans="1:5" x14ac:dyDescent="0.25">
      <c r="A597" s="34">
        <v>44792</v>
      </c>
      <c r="B597" s="35" t="str">
        <f>IF(OR('Monitor Data'!D597="",ISBLANK('Monitor Data'!D597)),"",IF(AND('Smoke Data'!J599="YES",'Outlier Flags'!B597="YES"),"FILTERED OUT",'Monitor Data'!B597))</f>
        <v/>
      </c>
      <c r="C597" s="35" t="str">
        <f>IF(OR('Monitor Data'!G597="",ISBLANK('Monitor Data'!G597)),"",IF(AND('Smoke Data'!K599="YES",'Outlier Flags'!C597="YES"),"FILTERED OUT",'Monitor Data'!G597))</f>
        <v/>
      </c>
      <c r="D597" s="35" t="str">
        <f>IF(OR('Monitor Data'!J597="",ISBLANK('Monitor Data'!J597)),"",IF(AND('Smoke Data'!L599="YES",'Outlier Flags'!D597="YES"),"FILTERED OUT",'Monitor Data'!J597))</f>
        <v/>
      </c>
      <c r="E597" s="35" t="str">
        <f>IF(OR('Monitor Data'!K597="",ISBLANK('Monitor Data'!K597)),"",IF(AND('Smoke Data'!M599="YES",'Outlier Flags'!E597="YES"),"FILTERED OUT",'Monitor Data'!K597))</f>
        <v/>
      </c>
    </row>
    <row r="598" spans="1:5" x14ac:dyDescent="0.25">
      <c r="A598" s="34">
        <v>44793</v>
      </c>
      <c r="B598" s="35" t="str">
        <f>IF(OR('Monitor Data'!D598="",ISBLANK('Monitor Data'!D598)),"",IF(AND('Smoke Data'!J600="YES",'Outlier Flags'!B598="YES"),"FILTERED OUT",'Monitor Data'!B598))</f>
        <v/>
      </c>
      <c r="C598" s="35" t="str">
        <f>IF(OR('Monitor Data'!G598="",ISBLANK('Monitor Data'!G598)),"",IF(AND('Smoke Data'!K600="YES",'Outlier Flags'!C598="YES"),"FILTERED OUT",'Monitor Data'!G598))</f>
        <v/>
      </c>
      <c r="D598" s="35" t="str">
        <f>IF(OR('Monitor Data'!J598="",ISBLANK('Monitor Data'!J598)),"",IF(AND('Smoke Data'!L600="YES",'Outlier Flags'!D598="YES"),"FILTERED OUT",'Monitor Data'!J598))</f>
        <v/>
      </c>
      <c r="E598" s="35" t="str">
        <f>IF(OR('Monitor Data'!K598="",ISBLANK('Monitor Data'!K598)),"",IF(AND('Smoke Data'!M600="YES",'Outlier Flags'!E598="YES"),"FILTERED OUT",'Monitor Data'!K598))</f>
        <v/>
      </c>
    </row>
    <row r="599" spans="1:5" x14ac:dyDescent="0.25">
      <c r="A599" s="34">
        <v>44794</v>
      </c>
      <c r="B599" s="35">
        <f>IF(OR('Monitor Data'!D599="",ISBLANK('Monitor Data'!D599)),"",IF(AND('Smoke Data'!J601="YES",'Outlier Flags'!B599="YES"),"FILTERED OUT",'Monitor Data'!B599))</f>
        <v>9.6999999999999993</v>
      </c>
      <c r="C599" s="35">
        <f>IF(OR('Monitor Data'!G599="",ISBLANK('Monitor Data'!G599)),"",IF(AND('Smoke Data'!K601="YES",'Outlier Flags'!C599="YES"),"FILTERED OUT",'Monitor Data'!G599))</f>
        <v>14.05</v>
      </c>
      <c r="D599" s="35">
        <f>IF(OR('Monitor Data'!J599="",ISBLANK('Monitor Data'!J599)),"",IF(AND('Smoke Data'!L601="YES",'Outlier Flags'!D599="YES"),"FILTERED OUT",'Monitor Data'!J599))</f>
        <v>8.1999999999999993</v>
      </c>
      <c r="E599" s="35">
        <f>IF(OR('Monitor Data'!K599="",ISBLANK('Monitor Data'!K599)),"",IF(AND('Smoke Data'!M601="YES",'Outlier Flags'!E599="YES"),"FILTERED OUT",'Monitor Data'!K599))</f>
        <v>11.7</v>
      </c>
    </row>
    <row r="600" spans="1:5" x14ac:dyDescent="0.25">
      <c r="A600" s="34">
        <v>44795</v>
      </c>
      <c r="B600" s="35" t="str">
        <f>IF(OR('Monitor Data'!D600="",ISBLANK('Monitor Data'!D600)),"",IF(AND('Smoke Data'!J602="YES",'Outlier Flags'!B600="YES"),"FILTERED OUT",'Monitor Data'!B600))</f>
        <v/>
      </c>
      <c r="C600" s="35" t="str">
        <f>IF(OR('Monitor Data'!G600="",ISBLANK('Monitor Data'!G600)),"",IF(AND('Smoke Data'!K602="YES",'Outlier Flags'!C600="YES"),"FILTERED OUT",'Monitor Data'!G600))</f>
        <v/>
      </c>
      <c r="D600" s="35" t="str">
        <f>IF(OR('Monitor Data'!J600="",ISBLANK('Monitor Data'!J600)),"",IF(AND('Smoke Data'!L602="YES",'Outlier Flags'!D600="YES"),"FILTERED OUT",'Monitor Data'!J600))</f>
        <v/>
      </c>
      <c r="E600" s="35" t="str">
        <f>IF(OR('Monitor Data'!K600="",ISBLANK('Monitor Data'!K600)),"",IF(AND('Smoke Data'!M602="YES",'Outlier Flags'!E600="YES"),"FILTERED OUT",'Monitor Data'!K600))</f>
        <v/>
      </c>
    </row>
    <row r="601" spans="1:5" x14ac:dyDescent="0.25">
      <c r="A601" s="34">
        <v>44796</v>
      </c>
      <c r="B601" s="35" t="str">
        <f>IF(OR('Monitor Data'!D601="",ISBLANK('Monitor Data'!D601)),"",IF(AND('Smoke Data'!J603="YES",'Outlier Flags'!B601="YES"),"FILTERED OUT",'Monitor Data'!B601))</f>
        <v/>
      </c>
      <c r="C601" s="35" t="str">
        <f>IF(OR('Monitor Data'!G601="",ISBLANK('Monitor Data'!G601)),"",IF(AND('Smoke Data'!K603="YES",'Outlier Flags'!C601="YES"),"FILTERED OUT",'Monitor Data'!G601))</f>
        <v/>
      </c>
      <c r="D601" s="35" t="str">
        <f>IF(OR('Monitor Data'!J601="",ISBLANK('Monitor Data'!J601)),"",IF(AND('Smoke Data'!L603="YES",'Outlier Flags'!D601="YES"),"FILTERED OUT",'Monitor Data'!J601))</f>
        <v/>
      </c>
      <c r="E601" s="35" t="str">
        <f>IF(OR('Monitor Data'!K601="",ISBLANK('Monitor Data'!K601)),"",IF(AND('Smoke Data'!M603="YES",'Outlier Flags'!E601="YES"),"FILTERED OUT",'Monitor Data'!K601))</f>
        <v/>
      </c>
    </row>
    <row r="602" spans="1:5" x14ac:dyDescent="0.25">
      <c r="A602" s="34">
        <v>44797</v>
      </c>
      <c r="B602" s="35">
        <f>IF(OR('Monitor Data'!D602="",ISBLANK('Monitor Data'!D602)),"",IF(AND('Smoke Data'!J604="YES",'Outlier Flags'!B602="YES"),"FILTERED OUT",'Monitor Data'!B602))</f>
        <v>35.200000000000003</v>
      </c>
      <c r="C602" s="35">
        <f>IF(OR('Monitor Data'!G602="",ISBLANK('Monitor Data'!G602)),"",IF(AND('Smoke Data'!K604="YES",'Outlier Flags'!C602="YES"),"FILTERED OUT",'Monitor Data'!G602))</f>
        <v>32</v>
      </c>
      <c r="D602" s="35">
        <f>IF(OR('Monitor Data'!J602="",ISBLANK('Monitor Data'!J602)),"",IF(AND('Smoke Data'!L604="YES",'Outlier Flags'!D602="YES"),"FILTERED OUT",'Monitor Data'!J602))</f>
        <v>22.2</v>
      </c>
      <c r="E602" s="35">
        <f>IF(OR('Monitor Data'!K602="",ISBLANK('Monitor Data'!K602)),"",IF(AND('Smoke Data'!M604="YES",'Outlier Flags'!E602="YES"),"FILTERED OUT",'Monitor Data'!K602))</f>
        <v>24.6</v>
      </c>
    </row>
    <row r="603" spans="1:5" x14ac:dyDescent="0.25">
      <c r="A603" s="34">
        <v>44798</v>
      </c>
      <c r="B603" s="35" t="str">
        <f>IF(OR('Monitor Data'!D603="",ISBLANK('Monitor Data'!D603)),"",IF(AND('Smoke Data'!J605="YES",'Outlier Flags'!B603="YES"),"FILTERED OUT",'Monitor Data'!B603))</f>
        <v/>
      </c>
      <c r="C603" s="35" t="str">
        <f>IF(OR('Monitor Data'!G603="",ISBLANK('Monitor Data'!G603)),"",IF(AND('Smoke Data'!K605="YES",'Outlier Flags'!C603="YES"),"FILTERED OUT",'Monitor Data'!G603))</f>
        <v/>
      </c>
      <c r="D603" s="35" t="str">
        <f>IF(OR('Monitor Data'!J603="",ISBLANK('Monitor Data'!J603)),"",IF(AND('Smoke Data'!L605="YES",'Outlier Flags'!D603="YES"),"FILTERED OUT",'Monitor Data'!J603))</f>
        <v/>
      </c>
      <c r="E603" s="35" t="str">
        <f>IF(OR('Monitor Data'!K603="",ISBLANK('Monitor Data'!K603)),"",IF(AND('Smoke Data'!M605="YES",'Outlier Flags'!E603="YES"),"FILTERED OUT",'Monitor Data'!K603))</f>
        <v/>
      </c>
    </row>
    <row r="604" spans="1:5" x14ac:dyDescent="0.25">
      <c r="A604" s="34">
        <v>44799</v>
      </c>
      <c r="B604" s="35" t="str">
        <f>IF(OR('Monitor Data'!D604="",ISBLANK('Monitor Data'!D604)),"",IF(AND('Smoke Data'!J606="YES",'Outlier Flags'!B604="YES"),"FILTERED OUT",'Monitor Data'!B604))</f>
        <v/>
      </c>
      <c r="C604" s="35" t="str">
        <f>IF(OR('Monitor Data'!G604="",ISBLANK('Monitor Data'!G604)),"",IF(AND('Smoke Data'!K606="YES",'Outlier Flags'!C604="YES"),"FILTERED OUT",'Monitor Data'!G604))</f>
        <v/>
      </c>
      <c r="D604" s="35" t="str">
        <f>IF(OR('Monitor Data'!J604="",ISBLANK('Monitor Data'!J604)),"",IF(AND('Smoke Data'!L606="YES",'Outlier Flags'!D604="YES"),"FILTERED OUT",'Monitor Data'!J604))</f>
        <v/>
      </c>
      <c r="E604" s="35" t="str">
        <f>IF(OR('Monitor Data'!K604="",ISBLANK('Monitor Data'!K604)),"",IF(AND('Smoke Data'!M606="YES",'Outlier Flags'!E604="YES"),"FILTERED OUT",'Monitor Data'!K604))</f>
        <v/>
      </c>
    </row>
    <row r="605" spans="1:5" x14ac:dyDescent="0.25">
      <c r="A605" s="34">
        <v>44800</v>
      </c>
      <c r="B605" s="35">
        <f>IF(OR('Monitor Data'!D605="",ISBLANK('Monitor Data'!D605)),"",IF(AND('Smoke Data'!J607="YES",'Outlier Flags'!B605="YES"),"FILTERED OUT",'Monitor Data'!B605))</f>
        <v>18.8</v>
      </c>
      <c r="C605" s="35">
        <f>IF(OR('Monitor Data'!G605="",ISBLANK('Monitor Data'!G605)),"",IF(AND('Smoke Data'!K607="YES",'Outlier Flags'!C605="YES"),"FILTERED OUT",'Monitor Data'!G605))</f>
        <v>26.2</v>
      </c>
      <c r="D605" s="35">
        <f>IF(OR('Monitor Data'!J605="",ISBLANK('Monitor Data'!J605)),"",IF(AND('Smoke Data'!L607="YES",'Outlier Flags'!D605="YES"),"FILTERED OUT",'Monitor Data'!J605))</f>
        <v>12.649999999999999</v>
      </c>
      <c r="E605" s="35">
        <f>IF(OR('Monitor Data'!K605="",ISBLANK('Monitor Data'!K605)),"",IF(AND('Smoke Data'!M607="YES",'Outlier Flags'!E605="YES"),"FILTERED OUT",'Monitor Data'!K605))</f>
        <v>19.100000000000001</v>
      </c>
    </row>
    <row r="606" spans="1:5" x14ac:dyDescent="0.25">
      <c r="A606" s="34">
        <v>44801</v>
      </c>
      <c r="B606" s="35" t="str">
        <f>IF(OR('Monitor Data'!D606="",ISBLANK('Monitor Data'!D606)),"",IF(AND('Smoke Data'!J608="YES",'Outlier Flags'!B606="YES"),"FILTERED OUT",'Monitor Data'!B606))</f>
        <v/>
      </c>
      <c r="C606" s="35" t="str">
        <f>IF(OR('Monitor Data'!G606="",ISBLANK('Monitor Data'!G606)),"",IF(AND('Smoke Data'!K608="YES",'Outlier Flags'!C606="YES"),"FILTERED OUT",'Monitor Data'!G606))</f>
        <v/>
      </c>
      <c r="D606" s="35" t="str">
        <f>IF(OR('Monitor Data'!J606="",ISBLANK('Monitor Data'!J606)),"",IF(AND('Smoke Data'!L608="YES",'Outlier Flags'!D606="YES"),"FILTERED OUT",'Monitor Data'!J606))</f>
        <v/>
      </c>
      <c r="E606" s="35" t="str">
        <f>IF(OR('Monitor Data'!K606="",ISBLANK('Monitor Data'!K606)),"",IF(AND('Smoke Data'!M608="YES",'Outlier Flags'!E606="YES"),"FILTERED OUT",'Monitor Data'!K606))</f>
        <v/>
      </c>
    </row>
    <row r="607" spans="1:5" x14ac:dyDescent="0.25">
      <c r="A607" s="34">
        <v>44802</v>
      </c>
      <c r="B607" s="35" t="str">
        <f>IF(OR('Monitor Data'!D607="",ISBLANK('Monitor Data'!D607)),"",IF(AND('Smoke Data'!J609="YES",'Outlier Flags'!B607="YES"),"FILTERED OUT",'Monitor Data'!B607))</f>
        <v/>
      </c>
      <c r="C607" s="35" t="str">
        <f>IF(OR('Monitor Data'!G607="",ISBLANK('Monitor Data'!G607)),"",IF(AND('Smoke Data'!K609="YES",'Outlier Flags'!C607="YES"),"FILTERED OUT",'Monitor Data'!G607))</f>
        <v/>
      </c>
      <c r="D607" s="35" t="str">
        <f>IF(OR('Monitor Data'!J607="",ISBLANK('Monitor Data'!J607)),"",IF(AND('Smoke Data'!L609="YES",'Outlier Flags'!D607="YES"),"FILTERED OUT",'Monitor Data'!J607))</f>
        <v/>
      </c>
      <c r="E607" s="35" t="str">
        <f>IF(OR('Monitor Data'!K607="",ISBLANK('Monitor Data'!K607)),"",IF(AND('Smoke Data'!M609="YES",'Outlier Flags'!E607="YES"),"FILTERED OUT",'Monitor Data'!K607))</f>
        <v/>
      </c>
    </row>
    <row r="608" spans="1:5" x14ac:dyDescent="0.25">
      <c r="A608" s="34">
        <v>44803</v>
      </c>
      <c r="B608" s="35">
        <f>IF(OR('Monitor Data'!D608="",ISBLANK('Monitor Data'!D608)),"",IF(AND('Smoke Data'!J610="YES",'Outlier Flags'!B608="YES"),"FILTERED OUT",'Monitor Data'!B608))</f>
        <v>25.9</v>
      </c>
      <c r="C608" s="35">
        <f>IF(OR('Monitor Data'!G608="",ISBLANK('Monitor Data'!G608)),"",IF(AND('Smoke Data'!K610="YES",'Outlier Flags'!C608="YES"),"FILTERED OUT",'Monitor Data'!G608))</f>
        <v>25.7</v>
      </c>
      <c r="D608" s="35">
        <f>IF(OR('Monitor Data'!J608="",ISBLANK('Monitor Data'!J608)),"",IF(AND('Smoke Data'!L610="YES",'Outlier Flags'!D608="YES"),"FILTERED OUT",'Monitor Data'!J608))</f>
        <v>21.3</v>
      </c>
      <c r="E608" s="35" t="str">
        <f>IF(OR('Monitor Data'!K608="",ISBLANK('Monitor Data'!K608)),"",IF(AND('Smoke Data'!M610="YES",'Outlier Flags'!E608="YES"),"FILTERED OUT",'Monitor Data'!K608))</f>
        <v>FILTERED OUT</v>
      </c>
    </row>
    <row r="609" spans="1:5" x14ac:dyDescent="0.25">
      <c r="A609" s="34">
        <v>44804</v>
      </c>
      <c r="B609" s="35" t="str">
        <f>IF(OR('Monitor Data'!D609="",ISBLANK('Monitor Data'!D609)),"",IF(AND('Smoke Data'!J611="YES",'Outlier Flags'!B609="YES"),"FILTERED OUT",'Monitor Data'!B609))</f>
        <v/>
      </c>
      <c r="C609" s="35" t="str">
        <f>IF(OR('Monitor Data'!G609="",ISBLANK('Monitor Data'!G609)),"",IF(AND('Smoke Data'!K611="YES",'Outlier Flags'!C609="YES"),"FILTERED OUT",'Monitor Data'!G609))</f>
        <v/>
      </c>
      <c r="D609" s="35" t="str">
        <f>IF(OR('Monitor Data'!J609="",ISBLANK('Monitor Data'!J609)),"",IF(AND('Smoke Data'!L611="YES",'Outlier Flags'!D609="YES"),"FILTERED OUT",'Monitor Data'!J609))</f>
        <v/>
      </c>
      <c r="E609" s="35" t="str">
        <f>IF(OR('Monitor Data'!K609="",ISBLANK('Monitor Data'!K609)),"",IF(AND('Smoke Data'!M611="YES",'Outlier Flags'!E609="YES"),"FILTERED OUT",'Monitor Data'!K609))</f>
        <v/>
      </c>
    </row>
    <row r="610" spans="1:5" x14ac:dyDescent="0.25">
      <c r="A610" s="34">
        <v>44805</v>
      </c>
      <c r="B610" s="35" t="str">
        <f>IF(OR('Monitor Data'!D610="",ISBLANK('Monitor Data'!D610)),"",IF(AND('Smoke Data'!J612="YES",'Outlier Flags'!B610="YES"),"FILTERED OUT",'Monitor Data'!B610))</f>
        <v/>
      </c>
      <c r="C610" s="35" t="str">
        <f>IF(OR('Monitor Data'!G610="",ISBLANK('Monitor Data'!G610)),"",IF(AND('Smoke Data'!K612="YES",'Outlier Flags'!C610="YES"),"FILTERED OUT",'Monitor Data'!G610))</f>
        <v/>
      </c>
      <c r="D610" s="35" t="str">
        <f>IF(OR('Monitor Data'!J610="",ISBLANK('Monitor Data'!J610)),"",IF(AND('Smoke Data'!L612="YES",'Outlier Flags'!D610="YES"),"FILTERED OUT",'Monitor Data'!J610))</f>
        <v/>
      </c>
      <c r="E610" s="35" t="str">
        <f>IF(OR('Monitor Data'!K610="",ISBLANK('Monitor Data'!K610)),"",IF(AND('Smoke Data'!M612="YES",'Outlier Flags'!E610="YES"),"FILTERED OUT",'Monitor Data'!K610))</f>
        <v/>
      </c>
    </row>
    <row r="611" spans="1:5" x14ac:dyDescent="0.25">
      <c r="A611" s="34">
        <v>44806</v>
      </c>
      <c r="B611" s="35">
        <f>IF(OR('Monitor Data'!D611="",ISBLANK('Monitor Data'!D611)),"",IF(AND('Smoke Data'!J613="YES",'Outlier Flags'!B611="YES"),"FILTERED OUT",'Monitor Data'!B611))</f>
        <v>38.299999999999997</v>
      </c>
      <c r="C611" s="35">
        <f>IF(OR('Monitor Data'!G611="",ISBLANK('Monitor Data'!G611)),"",IF(AND('Smoke Data'!K613="YES",'Outlier Flags'!C611="YES"),"FILTERED OUT",'Monitor Data'!G611))</f>
        <v>18.55</v>
      </c>
      <c r="D611" s="35">
        <f>IF(OR('Monitor Data'!J611="",ISBLANK('Monitor Data'!J611)),"",IF(AND('Smoke Data'!L613="YES",'Outlier Flags'!D611="YES"),"FILTERED OUT",'Monitor Data'!J611))</f>
        <v>23.7</v>
      </c>
      <c r="E611" s="35">
        <f>IF(OR('Monitor Data'!K611="",ISBLANK('Monitor Data'!K611)),"",IF(AND('Smoke Data'!M613="YES",'Outlier Flags'!E611="YES"),"FILTERED OUT",'Monitor Data'!K611))</f>
        <v>19.7</v>
      </c>
    </row>
    <row r="612" spans="1:5" x14ac:dyDescent="0.25">
      <c r="A612" s="34">
        <v>44807</v>
      </c>
      <c r="B612" s="35" t="str">
        <f>IF(OR('Monitor Data'!D612="",ISBLANK('Monitor Data'!D612)),"",IF(AND('Smoke Data'!J614="YES",'Outlier Flags'!B612="YES"),"FILTERED OUT",'Monitor Data'!B612))</f>
        <v/>
      </c>
      <c r="C612" s="35" t="str">
        <f>IF(OR('Monitor Data'!G612="",ISBLANK('Monitor Data'!G612)),"",IF(AND('Smoke Data'!K614="YES",'Outlier Flags'!C612="YES"),"FILTERED OUT",'Monitor Data'!G612))</f>
        <v/>
      </c>
      <c r="D612" s="35" t="str">
        <f>IF(OR('Monitor Data'!J612="",ISBLANK('Monitor Data'!J612)),"",IF(AND('Smoke Data'!L614="YES",'Outlier Flags'!D612="YES"),"FILTERED OUT",'Monitor Data'!J612))</f>
        <v/>
      </c>
      <c r="E612" s="35" t="str">
        <f>IF(OR('Monitor Data'!K612="",ISBLANK('Monitor Data'!K612)),"",IF(AND('Smoke Data'!M614="YES",'Outlier Flags'!E612="YES"),"FILTERED OUT",'Monitor Data'!K612))</f>
        <v/>
      </c>
    </row>
    <row r="613" spans="1:5" x14ac:dyDescent="0.25">
      <c r="A613" s="34">
        <v>44808</v>
      </c>
      <c r="B613" s="35" t="str">
        <f>IF(OR('Monitor Data'!D613="",ISBLANK('Monitor Data'!D613)),"",IF(AND('Smoke Data'!J615="YES",'Outlier Flags'!B613="YES"),"FILTERED OUT",'Monitor Data'!B613))</f>
        <v/>
      </c>
      <c r="C613" s="35" t="str">
        <f>IF(OR('Monitor Data'!G613="",ISBLANK('Monitor Data'!G613)),"",IF(AND('Smoke Data'!K615="YES",'Outlier Flags'!C613="YES"),"FILTERED OUT",'Monitor Data'!G613))</f>
        <v/>
      </c>
      <c r="D613" s="35" t="str">
        <f>IF(OR('Monitor Data'!J613="",ISBLANK('Monitor Data'!J613)),"",IF(AND('Smoke Data'!L615="YES",'Outlier Flags'!D613="YES"),"FILTERED OUT",'Monitor Data'!J613))</f>
        <v/>
      </c>
      <c r="E613" s="35" t="str">
        <f>IF(OR('Monitor Data'!K613="",ISBLANK('Monitor Data'!K613)),"",IF(AND('Smoke Data'!M615="YES",'Outlier Flags'!E613="YES"),"FILTERED OUT",'Monitor Data'!K613))</f>
        <v/>
      </c>
    </row>
    <row r="614" spans="1:5" x14ac:dyDescent="0.25">
      <c r="A614" s="34">
        <v>44809</v>
      </c>
      <c r="B614" s="35">
        <f>IF(OR('Monitor Data'!D614="",ISBLANK('Monitor Data'!D614)),"",IF(AND('Smoke Data'!J616="YES",'Outlier Flags'!B614="YES"),"FILTERED OUT",'Monitor Data'!B614))</f>
        <v>15.3</v>
      </c>
      <c r="C614" s="35">
        <f>IF(OR('Monitor Data'!G614="",ISBLANK('Monitor Data'!G614)),"",IF(AND('Smoke Data'!K616="YES",'Outlier Flags'!C614="YES"),"FILTERED OUT",'Monitor Data'!G614))</f>
        <v>17.7</v>
      </c>
      <c r="D614" s="35">
        <f>IF(OR('Monitor Data'!J614="",ISBLANK('Monitor Data'!J614)),"",IF(AND('Smoke Data'!L616="YES",'Outlier Flags'!D614="YES"),"FILTERED OUT",'Monitor Data'!J614))</f>
        <v>11.6</v>
      </c>
      <c r="E614" s="35">
        <f>IF(OR('Monitor Data'!K614="",ISBLANK('Monitor Data'!K614)),"",IF(AND('Smoke Data'!M616="YES",'Outlier Flags'!E614="YES"),"FILTERED OUT",'Monitor Data'!K614))</f>
        <v>24</v>
      </c>
    </row>
    <row r="615" spans="1:5" x14ac:dyDescent="0.25">
      <c r="A615" s="34">
        <v>44810</v>
      </c>
      <c r="B615" s="35" t="str">
        <f>IF(OR('Monitor Data'!D615="",ISBLANK('Monitor Data'!D615)),"",IF(AND('Smoke Data'!J617="YES",'Outlier Flags'!B615="YES"),"FILTERED OUT",'Monitor Data'!B615))</f>
        <v/>
      </c>
      <c r="C615" s="35" t="str">
        <f>IF(OR('Monitor Data'!G615="",ISBLANK('Monitor Data'!G615)),"",IF(AND('Smoke Data'!K617="YES",'Outlier Flags'!C615="YES"),"FILTERED OUT",'Monitor Data'!G615))</f>
        <v/>
      </c>
      <c r="D615" s="35" t="str">
        <f>IF(OR('Monitor Data'!J615="",ISBLANK('Monitor Data'!J615)),"",IF(AND('Smoke Data'!L617="YES",'Outlier Flags'!D615="YES"),"FILTERED OUT",'Monitor Data'!J615))</f>
        <v/>
      </c>
      <c r="E615" s="35" t="str">
        <f>IF(OR('Monitor Data'!K615="",ISBLANK('Monitor Data'!K615)),"",IF(AND('Smoke Data'!M617="YES",'Outlier Flags'!E615="YES"),"FILTERED OUT",'Monitor Data'!K615))</f>
        <v/>
      </c>
    </row>
    <row r="616" spans="1:5" x14ac:dyDescent="0.25">
      <c r="A616" s="34">
        <v>44811</v>
      </c>
      <c r="B616" s="35" t="str">
        <f>IF(OR('Monitor Data'!D616="",ISBLANK('Monitor Data'!D616)),"",IF(AND('Smoke Data'!J618="YES",'Outlier Flags'!B616="YES"),"FILTERED OUT",'Monitor Data'!B616))</f>
        <v/>
      </c>
      <c r="C616" s="35" t="str">
        <f>IF(OR('Monitor Data'!G616="",ISBLANK('Monitor Data'!G616)),"",IF(AND('Smoke Data'!K618="YES",'Outlier Flags'!C616="YES"),"FILTERED OUT",'Monitor Data'!G616))</f>
        <v/>
      </c>
      <c r="D616" s="35" t="str">
        <f>IF(OR('Monitor Data'!J616="",ISBLANK('Monitor Data'!J616)),"",IF(AND('Smoke Data'!L618="YES",'Outlier Flags'!D616="YES"),"FILTERED OUT",'Monitor Data'!J616))</f>
        <v/>
      </c>
      <c r="E616" s="35" t="str">
        <f>IF(OR('Monitor Data'!K616="",ISBLANK('Monitor Data'!K616)),"",IF(AND('Smoke Data'!M618="YES",'Outlier Flags'!E616="YES"),"FILTERED OUT",'Monitor Data'!K616))</f>
        <v/>
      </c>
    </row>
    <row r="617" spans="1:5" x14ac:dyDescent="0.25">
      <c r="A617" s="34">
        <v>44812</v>
      </c>
      <c r="B617" s="35">
        <f>IF(OR('Monitor Data'!D617="",ISBLANK('Monitor Data'!D617)),"",IF(AND('Smoke Data'!J619="YES",'Outlier Flags'!B617="YES"),"FILTERED OUT",'Monitor Data'!B617))</f>
        <v>40.9</v>
      </c>
      <c r="C617" s="35">
        <f>IF(OR('Monitor Data'!G617="",ISBLANK('Monitor Data'!G617)),"",IF(AND('Smoke Data'!K619="YES",'Outlier Flags'!C617="YES"),"FILTERED OUT",'Monitor Data'!G617))</f>
        <v>38.450000000000003</v>
      </c>
      <c r="D617" s="35">
        <f>IF(OR('Monitor Data'!J617="",ISBLANK('Monitor Data'!J617)),"",IF(AND('Smoke Data'!L619="YES",'Outlier Flags'!D617="YES"),"FILTERED OUT",'Monitor Data'!J617))</f>
        <v>26.7</v>
      </c>
      <c r="E617" s="35">
        <f>IF(OR('Monitor Data'!K617="",ISBLANK('Monitor Data'!K617)),"",IF(AND('Smoke Data'!M619="YES",'Outlier Flags'!E617="YES"),"FILTERED OUT",'Monitor Data'!K617))</f>
        <v>25.1</v>
      </c>
    </row>
    <row r="618" spans="1:5" x14ac:dyDescent="0.25">
      <c r="A618" s="34">
        <v>44813</v>
      </c>
      <c r="B618" s="35" t="str">
        <f>IF(OR('Monitor Data'!D618="",ISBLANK('Monitor Data'!D618)),"",IF(AND('Smoke Data'!J620="YES",'Outlier Flags'!B618="YES"),"FILTERED OUT",'Monitor Data'!B618))</f>
        <v/>
      </c>
      <c r="C618" s="35" t="str">
        <f>IF(OR('Monitor Data'!G618="",ISBLANK('Monitor Data'!G618)),"",IF(AND('Smoke Data'!K620="YES",'Outlier Flags'!C618="YES"),"FILTERED OUT",'Monitor Data'!G618))</f>
        <v/>
      </c>
      <c r="D618" s="35" t="str">
        <f>IF(OR('Monitor Data'!J618="",ISBLANK('Monitor Data'!J618)),"",IF(AND('Smoke Data'!L620="YES",'Outlier Flags'!D618="YES"),"FILTERED OUT",'Monitor Data'!J618))</f>
        <v/>
      </c>
      <c r="E618" s="35" t="str">
        <f>IF(OR('Monitor Data'!K618="",ISBLANK('Monitor Data'!K618)),"",IF(AND('Smoke Data'!M620="YES",'Outlier Flags'!E618="YES"),"FILTERED OUT",'Monitor Data'!K618))</f>
        <v/>
      </c>
    </row>
    <row r="619" spans="1:5" x14ac:dyDescent="0.25">
      <c r="A619" s="34">
        <v>44814</v>
      </c>
      <c r="B619" s="35" t="str">
        <f>IF(OR('Monitor Data'!D619="",ISBLANK('Monitor Data'!D619)),"",IF(AND('Smoke Data'!J621="YES",'Outlier Flags'!B619="YES"),"FILTERED OUT",'Monitor Data'!B619))</f>
        <v/>
      </c>
      <c r="C619" s="35" t="str">
        <f>IF(OR('Monitor Data'!G619="",ISBLANK('Monitor Data'!G619)),"",IF(AND('Smoke Data'!K621="YES",'Outlier Flags'!C619="YES"),"FILTERED OUT",'Monitor Data'!G619))</f>
        <v/>
      </c>
      <c r="D619" s="35" t="str">
        <f>IF(OR('Monitor Data'!J619="",ISBLANK('Monitor Data'!J619)),"",IF(AND('Smoke Data'!L621="YES",'Outlier Flags'!D619="YES"),"FILTERED OUT",'Monitor Data'!J619))</f>
        <v/>
      </c>
      <c r="E619" s="35" t="str">
        <f>IF(OR('Monitor Data'!K619="",ISBLANK('Monitor Data'!K619)),"",IF(AND('Smoke Data'!M621="YES",'Outlier Flags'!E619="YES"),"FILTERED OUT",'Monitor Data'!K619))</f>
        <v/>
      </c>
    </row>
    <row r="620" spans="1:5" x14ac:dyDescent="0.25">
      <c r="A620" s="34">
        <v>44815</v>
      </c>
      <c r="B620" s="35">
        <f>IF(OR('Monitor Data'!D620="",ISBLANK('Monitor Data'!D620)),"",IF(AND('Smoke Data'!J622="YES",'Outlier Flags'!B620="YES"),"FILTERED OUT",'Monitor Data'!B620))</f>
        <v>11.8</v>
      </c>
      <c r="C620" s="35">
        <f>IF(OR('Monitor Data'!G620="",ISBLANK('Monitor Data'!G620)),"",IF(AND('Smoke Data'!K622="YES",'Outlier Flags'!C620="YES"),"FILTERED OUT",'Monitor Data'!G620))</f>
        <v>16.5</v>
      </c>
      <c r="D620" s="35">
        <f>IF(OR('Monitor Data'!J620="",ISBLANK('Monitor Data'!J620)),"",IF(AND('Smoke Data'!L622="YES",'Outlier Flags'!D620="YES"),"FILTERED OUT",'Monitor Data'!J620))</f>
        <v>7.3</v>
      </c>
      <c r="E620" s="35">
        <f>IF(OR('Monitor Data'!K620="",ISBLANK('Monitor Data'!K620)),"",IF(AND('Smoke Data'!M622="YES",'Outlier Flags'!E620="YES"),"FILTERED OUT",'Monitor Data'!K620))</f>
        <v>11.4</v>
      </c>
    </row>
    <row r="621" spans="1:5" x14ac:dyDescent="0.25">
      <c r="A621" s="34">
        <v>44816</v>
      </c>
      <c r="B621" s="35" t="str">
        <f>IF(OR('Monitor Data'!D621="",ISBLANK('Monitor Data'!D621)),"",IF(AND('Smoke Data'!J623="YES",'Outlier Flags'!B621="YES"),"FILTERED OUT",'Monitor Data'!B621))</f>
        <v/>
      </c>
      <c r="C621" s="35" t="str">
        <f>IF(OR('Monitor Data'!G621="",ISBLANK('Monitor Data'!G621)),"",IF(AND('Smoke Data'!K623="YES",'Outlier Flags'!C621="YES"),"FILTERED OUT",'Monitor Data'!G621))</f>
        <v/>
      </c>
      <c r="D621" s="35" t="str">
        <f>IF(OR('Monitor Data'!J621="",ISBLANK('Monitor Data'!J621)),"",IF(AND('Smoke Data'!L623="YES",'Outlier Flags'!D621="YES"),"FILTERED OUT",'Monitor Data'!J621))</f>
        <v/>
      </c>
      <c r="E621" s="35" t="str">
        <f>IF(OR('Monitor Data'!K621="",ISBLANK('Monitor Data'!K621)),"",IF(AND('Smoke Data'!M623="YES",'Outlier Flags'!E621="YES"),"FILTERED OUT",'Monitor Data'!K621))</f>
        <v/>
      </c>
    </row>
    <row r="622" spans="1:5" x14ac:dyDescent="0.25">
      <c r="A622" s="34">
        <v>44817</v>
      </c>
      <c r="B622" s="35" t="str">
        <f>IF(OR('Monitor Data'!D622="",ISBLANK('Monitor Data'!D622)),"",IF(AND('Smoke Data'!J624="YES",'Outlier Flags'!B622="YES"),"FILTERED OUT",'Monitor Data'!B622))</f>
        <v/>
      </c>
      <c r="C622" s="35" t="str">
        <f>IF(OR('Monitor Data'!G622="",ISBLANK('Monitor Data'!G622)),"",IF(AND('Smoke Data'!K624="YES",'Outlier Flags'!C622="YES"),"FILTERED OUT",'Monitor Data'!G622))</f>
        <v/>
      </c>
      <c r="D622" s="35" t="str">
        <f>IF(OR('Monitor Data'!J622="",ISBLANK('Monitor Data'!J622)),"",IF(AND('Smoke Data'!L624="YES",'Outlier Flags'!D622="YES"),"FILTERED OUT",'Monitor Data'!J622))</f>
        <v/>
      </c>
      <c r="E622" s="35" t="str">
        <f>IF(OR('Monitor Data'!K622="",ISBLANK('Monitor Data'!K622)),"",IF(AND('Smoke Data'!M624="YES",'Outlier Flags'!E622="YES"),"FILTERED OUT",'Monitor Data'!K622))</f>
        <v/>
      </c>
    </row>
    <row r="623" spans="1:5" x14ac:dyDescent="0.25">
      <c r="A623" s="34">
        <v>44818</v>
      </c>
      <c r="B623" s="35">
        <f>IF(OR('Monitor Data'!D623="",ISBLANK('Monitor Data'!D623)),"",IF(AND('Smoke Data'!J625="YES",'Outlier Flags'!B623="YES"),"FILTERED OUT",'Monitor Data'!B623))</f>
        <v>30.7</v>
      </c>
      <c r="C623" s="35">
        <f>IF(OR('Monitor Data'!G623="",ISBLANK('Monitor Data'!G623)),"",IF(AND('Smoke Data'!K625="YES",'Outlier Flags'!C623="YES"),"FILTERED OUT",'Monitor Data'!G623))</f>
        <v>31.4</v>
      </c>
      <c r="D623" s="35">
        <f>IF(OR('Monitor Data'!J623="",ISBLANK('Monitor Data'!J623)),"",IF(AND('Smoke Data'!L625="YES",'Outlier Flags'!D623="YES"),"FILTERED OUT",'Monitor Data'!J623))</f>
        <v>22.65</v>
      </c>
      <c r="E623" s="35">
        <f>IF(OR('Monitor Data'!K623="",ISBLANK('Monitor Data'!K623)),"",IF(AND('Smoke Data'!M625="YES",'Outlier Flags'!E623="YES"),"FILTERED OUT",'Monitor Data'!K623))</f>
        <v>23.1</v>
      </c>
    </row>
    <row r="624" spans="1:5" x14ac:dyDescent="0.25">
      <c r="A624" s="34">
        <v>44819</v>
      </c>
      <c r="B624" s="35" t="str">
        <f>IF(OR('Monitor Data'!D624="",ISBLANK('Monitor Data'!D624)),"",IF(AND('Smoke Data'!J626="YES",'Outlier Flags'!B624="YES"),"FILTERED OUT",'Monitor Data'!B624))</f>
        <v/>
      </c>
      <c r="C624" s="35" t="str">
        <f>IF(OR('Monitor Data'!G624="",ISBLANK('Monitor Data'!G624)),"",IF(AND('Smoke Data'!K626="YES",'Outlier Flags'!C624="YES"),"FILTERED OUT",'Monitor Data'!G624))</f>
        <v/>
      </c>
      <c r="D624" s="35" t="str">
        <f>IF(OR('Monitor Data'!J624="",ISBLANK('Monitor Data'!J624)),"",IF(AND('Smoke Data'!L626="YES",'Outlier Flags'!D624="YES"),"FILTERED OUT",'Monitor Data'!J624))</f>
        <v/>
      </c>
      <c r="E624" s="35" t="str">
        <f>IF(OR('Monitor Data'!K624="",ISBLANK('Monitor Data'!K624)),"",IF(AND('Smoke Data'!M626="YES",'Outlier Flags'!E624="YES"),"FILTERED OUT",'Monitor Data'!K624))</f>
        <v/>
      </c>
    </row>
    <row r="625" spans="1:5" x14ac:dyDescent="0.25">
      <c r="A625" s="34">
        <v>44820</v>
      </c>
      <c r="B625" s="35" t="str">
        <f>IF(OR('Monitor Data'!D625="",ISBLANK('Monitor Data'!D625)),"",IF(AND('Smoke Data'!J627="YES",'Outlier Flags'!B625="YES"),"FILTERED OUT",'Monitor Data'!B625))</f>
        <v/>
      </c>
      <c r="C625" s="35" t="str">
        <f>IF(OR('Monitor Data'!G625="",ISBLANK('Monitor Data'!G625)),"",IF(AND('Smoke Data'!K627="YES",'Outlier Flags'!C625="YES"),"FILTERED OUT",'Monitor Data'!G625))</f>
        <v/>
      </c>
      <c r="D625" s="35" t="str">
        <f>IF(OR('Monitor Data'!J625="",ISBLANK('Monitor Data'!J625)),"",IF(AND('Smoke Data'!L627="YES",'Outlier Flags'!D625="YES"),"FILTERED OUT",'Monitor Data'!J625))</f>
        <v/>
      </c>
      <c r="E625" s="35" t="str">
        <f>IF(OR('Monitor Data'!K625="",ISBLANK('Monitor Data'!K625)),"",IF(AND('Smoke Data'!M627="YES",'Outlier Flags'!E625="YES"),"FILTERED OUT",'Monitor Data'!K625))</f>
        <v/>
      </c>
    </row>
    <row r="626" spans="1:5" x14ac:dyDescent="0.25">
      <c r="A626" s="34">
        <v>44821</v>
      </c>
      <c r="B626" s="35">
        <f>IF(OR('Monitor Data'!D626="",ISBLANK('Monitor Data'!D626)),"",IF(AND('Smoke Data'!J628="YES",'Outlier Flags'!B626="YES"),"FILTERED OUT",'Monitor Data'!B626))</f>
        <v>18.8</v>
      </c>
      <c r="C626" s="35">
        <f>IF(OR('Monitor Data'!G626="",ISBLANK('Monitor Data'!G626)),"",IF(AND('Smoke Data'!K628="YES",'Outlier Flags'!C626="YES"),"FILTERED OUT",'Monitor Data'!G626))</f>
        <v>15.4</v>
      </c>
      <c r="D626" s="35">
        <f>IF(OR('Monitor Data'!J626="",ISBLANK('Monitor Data'!J626)),"",IF(AND('Smoke Data'!L628="YES",'Outlier Flags'!D626="YES"),"FILTERED OUT",'Monitor Data'!J626))</f>
        <v>17</v>
      </c>
      <c r="E626" s="35">
        <f>IF(OR('Monitor Data'!K626="",ISBLANK('Monitor Data'!K626)),"",IF(AND('Smoke Data'!M628="YES",'Outlier Flags'!E626="YES"),"FILTERED OUT",'Monitor Data'!K626))</f>
        <v>17.3</v>
      </c>
    </row>
    <row r="627" spans="1:5" x14ac:dyDescent="0.25">
      <c r="A627" s="34">
        <v>44822</v>
      </c>
      <c r="B627" s="35" t="str">
        <f>IF(OR('Monitor Data'!D627="",ISBLANK('Monitor Data'!D627)),"",IF(AND('Smoke Data'!J629="YES",'Outlier Flags'!B627="YES"),"FILTERED OUT",'Monitor Data'!B627))</f>
        <v/>
      </c>
      <c r="C627" s="35" t="str">
        <f>IF(OR('Monitor Data'!G627="",ISBLANK('Monitor Data'!G627)),"",IF(AND('Smoke Data'!K629="YES",'Outlier Flags'!C627="YES"),"FILTERED OUT",'Monitor Data'!G627))</f>
        <v/>
      </c>
      <c r="D627" s="35" t="str">
        <f>IF(OR('Monitor Data'!J627="",ISBLANK('Monitor Data'!J627)),"",IF(AND('Smoke Data'!L629="YES",'Outlier Flags'!D627="YES"),"FILTERED OUT",'Monitor Data'!J627))</f>
        <v/>
      </c>
      <c r="E627" s="35" t="str">
        <f>IF(OR('Monitor Data'!K627="",ISBLANK('Monitor Data'!K627)),"",IF(AND('Smoke Data'!M629="YES",'Outlier Flags'!E627="YES"),"FILTERED OUT",'Monitor Data'!K627))</f>
        <v/>
      </c>
    </row>
    <row r="628" spans="1:5" x14ac:dyDescent="0.25">
      <c r="A628" s="34">
        <v>44823</v>
      </c>
      <c r="B628" s="35" t="str">
        <f>IF(OR('Monitor Data'!D628="",ISBLANK('Monitor Data'!D628)),"",IF(AND('Smoke Data'!J630="YES",'Outlier Flags'!B628="YES"),"FILTERED OUT",'Monitor Data'!B628))</f>
        <v/>
      </c>
      <c r="C628" s="35" t="str">
        <f>IF(OR('Monitor Data'!G628="",ISBLANK('Monitor Data'!G628)),"",IF(AND('Smoke Data'!K630="YES",'Outlier Flags'!C628="YES"),"FILTERED OUT",'Monitor Data'!G628))</f>
        <v/>
      </c>
      <c r="D628" s="35" t="str">
        <f>IF(OR('Monitor Data'!J628="",ISBLANK('Monitor Data'!J628)),"",IF(AND('Smoke Data'!L630="YES",'Outlier Flags'!D628="YES"),"FILTERED OUT",'Monitor Data'!J628))</f>
        <v/>
      </c>
      <c r="E628" s="35" t="str">
        <f>IF(OR('Monitor Data'!K628="",ISBLANK('Monitor Data'!K628)),"",IF(AND('Smoke Data'!M630="YES",'Outlier Flags'!E628="YES"),"FILTERED OUT",'Monitor Data'!K628))</f>
        <v/>
      </c>
    </row>
    <row r="629" spans="1:5" x14ac:dyDescent="0.25">
      <c r="A629" s="34">
        <v>44824</v>
      </c>
      <c r="B629" s="35">
        <f>IF(OR('Monitor Data'!D629="",ISBLANK('Monitor Data'!D629)),"",IF(AND('Smoke Data'!J631="YES",'Outlier Flags'!B629="YES"),"FILTERED OUT",'Monitor Data'!B629))</f>
        <v>27</v>
      </c>
      <c r="C629" s="35">
        <f>IF(OR('Monitor Data'!G629="",ISBLANK('Monitor Data'!G629)),"",IF(AND('Smoke Data'!K631="YES",'Outlier Flags'!C629="YES"),"FILTERED OUT",'Monitor Data'!G629))</f>
        <v>24</v>
      </c>
      <c r="D629" s="35">
        <f>IF(OR('Monitor Data'!J629="",ISBLANK('Monitor Data'!J629)),"",IF(AND('Smoke Data'!L631="YES",'Outlier Flags'!D629="YES"),"FILTERED OUT",'Monitor Data'!J629))</f>
        <v>25.3</v>
      </c>
      <c r="E629" s="35">
        <f>IF(OR('Monitor Data'!K629="",ISBLANK('Monitor Data'!K629)),"",IF(AND('Smoke Data'!M631="YES",'Outlier Flags'!E629="YES"),"FILTERED OUT",'Monitor Data'!K629))</f>
        <v>23.6</v>
      </c>
    </row>
    <row r="630" spans="1:5" x14ac:dyDescent="0.25">
      <c r="A630" s="34">
        <v>44825</v>
      </c>
      <c r="B630" s="35" t="str">
        <f>IF(OR('Monitor Data'!D630="",ISBLANK('Monitor Data'!D630)),"",IF(AND('Smoke Data'!J632="YES",'Outlier Flags'!B630="YES"),"FILTERED OUT",'Monitor Data'!B630))</f>
        <v/>
      </c>
      <c r="C630" s="35" t="str">
        <f>IF(OR('Monitor Data'!G630="",ISBLANK('Monitor Data'!G630)),"",IF(AND('Smoke Data'!K632="YES",'Outlier Flags'!C630="YES"),"FILTERED OUT",'Monitor Data'!G630))</f>
        <v/>
      </c>
      <c r="D630" s="35" t="str">
        <f>IF(OR('Monitor Data'!J630="",ISBLANK('Monitor Data'!J630)),"",IF(AND('Smoke Data'!L632="YES",'Outlier Flags'!D630="YES"),"FILTERED OUT",'Monitor Data'!J630))</f>
        <v/>
      </c>
      <c r="E630" s="35" t="str">
        <f>IF(OR('Monitor Data'!K630="",ISBLANK('Monitor Data'!K630)),"",IF(AND('Smoke Data'!M632="YES",'Outlier Flags'!E630="YES"),"FILTERED OUT",'Monitor Data'!K630))</f>
        <v/>
      </c>
    </row>
    <row r="631" spans="1:5" x14ac:dyDescent="0.25">
      <c r="A631" s="34">
        <v>44826</v>
      </c>
      <c r="B631" s="35" t="str">
        <f>IF(OR('Monitor Data'!D631="",ISBLANK('Monitor Data'!D631)),"",IF(AND('Smoke Data'!J633="YES",'Outlier Flags'!B631="YES"),"FILTERED OUT",'Monitor Data'!B631))</f>
        <v/>
      </c>
      <c r="C631" s="35" t="str">
        <f>IF(OR('Monitor Data'!G631="",ISBLANK('Monitor Data'!G631)),"",IF(AND('Smoke Data'!K633="YES",'Outlier Flags'!C631="YES"),"FILTERED OUT",'Monitor Data'!G631))</f>
        <v/>
      </c>
      <c r="D631" s="35" t="str">
        <f>IF(OR('Monitor Data'!J631="",ISBLANK('Monitor Data'!J631)),"",IF(AND('Smoke Data'!L633="YES",'Outlier Flags'!D631="YES"),"FILTERED OUT",'Monitor Data'!J631))</f>
        <v/>
      </c>
      <c r="E631" s="35" t="str">
        <f>IF(OR('Monitor Data'!K631="",ISBLANK('Monitor Data'!K631)),"",IF(AND('Smoke Data'!M633="YES",'Outlier Flags'!E631="YES"),"FILTERED OUT",'Monitor Data'!K631))</f>
        <v/>
      </c>
    </row>
    <row r="632" spans="1:5" x14ac:dyDescent="0.25">
      <c r="A632" s="34">
        <v>44827</v>
      </c>
      <c r="B632" s="35">
        <f>IF(OR('Monitor Data'!D632="",ISBLANK('Monitor Data'!D632)),"",IF(AND('Smoke Data'!J634="YES",'Outlier Flags'!B632="YES"),"FILTERED OUT",'Monitor Data'!B632))</f>
        <v>10.4</v>
      </c>
      <c r="C632" s="35">
        <f>IF(OR('Monitor Data'!G632="",ISBLANK('Monitor Data'!G632)),"",IF(AND('Smoke Data'!K634="YES",'Outlier Flags'!C632="YES"),"FILTERED OUT",'Monitor Data'!G632))</f>
        <v>10.8</v>
      </c>
      <c r="D632" s="35" t="str">
        <f>IF(OR('Monitor Data'!J632="",ISBLANK('Monitor Data'!J632)),"",IF(AND('Smoke Data'!L634="YES",'Outlier Flags'!D632="YES"),"FILTERED OUT",'Monitor Data'!J632))</f>
        <v/>
      </c>
      <c r="E632" s="35">
        <f>IF(OR('Monitor Data'!K632="",ISBLANK('Monitor Data'!K632)),"",IF(AND('Smoke Data'!M634="YES",'Outlier Flags'!E632="YES"),"FILTERED OUT",'Monitor Data'!K632))</f>
        <v>5.3</v>
      </c>
    </row>
    <row r="633" spans="1:5" x14ac:dyDescent="0.25">
      <c r="A633" s="34">
        <v>44828</v>
      </c>
      <c r="B633" s="35" t="str">
        <f>IF(OR('Monitor Data'!D633="",ISBLANK('Monitor Data'!D633)),"",IF(AND('Smoke Data'!J635="YES",'Outlier Flags'!B633="YES"),"FILTERED OUT",'Monitor Data'!B633))</f>
        <v/>
      </c>
      <c r="C633" s="35" t="str">
        <f>IF(OR('Monitor Data'!G633="",ISBLANK('Monitor Data'!G633)),"",IF(AND('Smoke Data'!K635="YES",'Outlier Flags'!C633="YES"),"FILTERED OUT",'Monitor Data'!G633))</f>
        <v/>
      </c>
      <c r="D633" s="35" t="str">
        <f>IF(OR('Monitor Data'!J633="",ISBLANK('Monitor Data'!J633)),"",IF(AND('Smoke Data'!L635="YES",'Outlier Flags'!D633="YES"),"FILTERED OUT",'Monitor Data'!J633))</f>
        <v/>
      </c>
      <c r="E633" s="35" t="str">
        <f>IF(OR('Monitor Data'!K633="",ISBLANK('Monitor Data'!K633)),"",IF(AND('Smoke Data'!M635="YES",'Outlier Flags'!E633="YES"),"FILTERED OUT",'Monitor Data'!K633))</f>
        <v/>
      </c>
    </row>
    <row r="634" spans="1:5" x14ac:dyDescent="0.25">
      <c r="A634" s="34">
        <v>44829</v>
      </c>
      <c r="B634" s="35" t="str">
        <f>IF(OR('Monitor Data'!D634="",ISBLANK('Monitor Data'!D634)),"",IF(AND('Smoke Data'!J636="YES",'Outlier Flags'!B634="YES"),"FILTERED OUT",'Monitor Data'!B634))</f>
        <v/>
      </c>
      <c r="C634" s="35" t="str">
        <f>IF(OR('Monitor Data'!G634="",ISBLANK('Monitor Data'!G634)),"",IF(AND('Smoke Data'!K636="YES",'Outlier Flags'!C634="YES"),"FILTERED OUT",'Monitor Data'!G634))</f>
        <v/>
      </c>
      <c r="D634" s="35" t="str">
        <f>IF(OR('Monitor Data'!J634="",ISBLANK('Monitor Data'!J634)),"",IF(AND('Smoke Data'!L636="YES",'Outlier Flags'!D634="YES"),"FILTERED OUT",'Monitor Data'!J634))</f>
        <v/>
      </c>
      <c r="E634" s="35" t="str">
        <f>IF(OR('Monitor Data'!K634="",ISBLANK('Monitor Data'!K634)),"",IF(AND('Smoke Data'!M636="YES",'Outlier Flags'!E634="YES"),"FILTERED OUT",'Monitor Data'!K634))</f>
        <v/>
      </c>
    </row>
    <row r="635" spans="1:5" x14ac:dyDescent="0.25">
      <c r="A635" s="34">
        <v>44830</v>
      </c>
      <c r="B635" s="35">
        <f>IF(OR('Monitor Data'!D635="",ISBLANK('Monitor Data'!D635)),"",IF(AND('Smoke Data'!J637="YES",'Outlier Flags'!B635="YES"),"FILTERED OUT",'Monitor Data'!B635))</f>
        <v>16.2</v>
      </c>
      <c r="C635" s="35">
        <f>IF(OR('Monitor Data'!G635="",ISBLANK('Monitor Data'!G635)),"",IF(AND('Smoke Data'!K637="YES",'Outlier Flags'!C635="YES"),"FILTERED OUT",'Monitor Data'!G635))</f>
        <v>20</v>
      </c>
      <c r="D635" s="35">
        <f>IF(OR('Monitor Data'!J635="",ISBLANK('Monitor Data'!J635)),"",IF(AND('Smoke Data'!L637="YES",'Outlier Flags'!D635="YES"),"FILTERED OUT",'Monitor Data'!J635))</f>
        <v>9</v>
      </c>
      <c r="E635" s="35">
        <f>IF(OR('Monitor Data'!K635="",ISBLANK('Monitor Data'!K635)),"",IF(AND('Smoke Data'!M637="YES",'Outlier Flags'!E635="YES"),"FILTERED OUT",'Monitor Data'!K635))</f>
        <v>16.100000000000001</v>
      </c>
    </row>
    <row r="636" spans="1:5" x14ac:dyDescent="0.25">
      <c r="A636" s="34">
        <v>44831</v>
      </c>
      <c r="B636" s="35" t="str">
        <f>IF(OR('Monitor Data'!D636="",ISBLANK('Monitor Data'!D636)),"",IF(AND('Smoke Data'!J638="YES",'Outlier Flags'!B636="YES"),"FILTERED OUT",'Monitor Data'!B636))</f>
        <v/>
      </c>
      <c r="C636" s="35" t="str">
        <f>IF(OR('Monitor Data'!G636="",ISBLANK('Monitor Data'!G636)),"",IF(AND('Smoke Data'!K638="YES",'Outlier Flags'!C636="YES"),"FILTERED OUT",'Monitor Data'!G636))</f>
        <v/>
      </c>
      <c r="D636" s="35" t="str">
        <f>IF(OR('Monitor Data'!J636="",ISBLANK('Monitor Data'!J636)),"",IF(AND('Smoke Data'!L638="YES",'Outlier Flags'!D636="YES"),"FILTERED OUT",'Monitor Data'!J636))</f>
        <v/>
      </c>
      <c r="E636" s="35" t="str">
        <f>IF(OR('Monitor Data'!K636="",ISBLANK('Monitor Data'!K636)),"",IF(AND('Smoke Data'!M638="YES",'Outlier Flags'!E636="YES"),"FILTERED OUT",'Monitor Data'!K636))</f>
        <v/>
      </c>
    </row>
    <row r="637" spans="1:5" x14ac:dyDescent="0.25">
      <c r="A637" s="34">
        <v>44832</v>
      </c>
      <c r="B637" s="35" t="str">
        <f>IF(OR('Monitor Data'!D637="",ISBLANK('Monitor Data'!D637)),"",IF(AND('Smoke Data'!J639="YES",'Outlier Flags'!B637="YES"),"FILTERED OUT",'Monitor Data'!B637))</f>
        <v/>
      </c>
      <c r="C637" s="35" t="str">
        <f>IF(OR('Monitor Data'!G637="",ISBLANK('Monitor Data'!G637)),"",IF(AND('Smoke Data'!K639="YES",'Outlier Flags'!C637="YES"),"FILTERED OUT",'Monitor Data'!G637))</f>
        <v/>
      </c>
      <c r="D637" s="35" t="str">
        <f>IF(OR('Monitor Data'!J637="",ISBLANK('Monitor Data'!J637)),"",IF(AND('Smoke Data'!L639="YES",'Outlier Flags'!D637="YES"),"FILTERED OUT",'Monitor Data'!J637))</f>
        <v/>
      </c>
      <c r="E637" s="35" t="str">
        <f>IF(OR('Monitor Data'!K637="",ISBLANK('Monitor Data'!K637)),"",IF(AND('Smoke Data'!M639="YES",'Outlier Flags'!E637="YES"),"FILTERED OUT",'Monitor Data'!K637))</f>
        <v/>
      </c>
    </row>
    <row r="638" spans="1:5" x14ac:dyDescent="0.25">
      <c r="A638" s="34">
        <v>44833</v>
      </c>
      <c r="B638" s="35">
        <f>IF(OR('Monitor Data'!D638="",ISBLANK('Monitor Data'!D638)),"",IF(AND('Smoke Data'!J640="YES",'Outlier Flags'!B638="YES"),"FILTERED OUT",'Monitor Data'!B638))</f>
        <v>23.5</v>
      </c>
      <c r="C638" s="35">
        <f>IF(OR('Monitor Data'!G638="",ISBLANK('Monitor Data'!G638)),"",IF(AND('Smoke Data'!K640="YES",'Outlier Flags'!C638="YES"),"FILTERED OUT",'Monitor Data'!G638))</f>
        <v>23.9</v>
      </c>
      <c r="D638" s="35" t="str">
        <f>IF(OR('Monitor Data'!J638="",ISBLANK('Monitor Data'!J638)),"",IF(AND('Smoke Data'!L640="YES",'Outlier Flags'!D638="YES"),"FILTERED OUT",'Monitor Data'!J638))</f>
        <v/>
      </c>
      <c r="E638" s="35">
        <f>IF(OR('Monitor Data'!K638="",ISBLANK('Monitor Data'!K638)),"",IF(AND('Smoke Data'!M640="YES",'Outlier Flags'!E638="YES"),"FILTERED OUT",'Monitor Data'!K638))</f>
        <v>10.1</v>
      </c>
    </row>
    <row r="639" spans="1:5" x14ac:dyDescent="0.25">
      <c r="A639" s="34">
        <v>44834</v>
      </c>
      <c r="B639" s="35" t="str">
        <f>IF(OR('Monitor Data'!D639="",ISBLANK('Monitor Data'!D639)),"",IF(AND('Smoke Data'!J641="YES",'Outlier Flags'!B639="YES"),"FILTERED OUT",'Monitor Data'!B639))</f>
        <v/>
      </c>
      <c r="C639" s="35" t="str">
        <f>IF(OR('Monitor Data'!G639="",ISBLANK('Monitor Data'!G639)),"",IF(AND('Smoke Data'!K641="YES",'Outlier Flags'!C639="YES"),"FILTERED OUT",'Monitor Data'!G639))</f>
        <v/>
      </c>
      <c r="D639" s="35" t="str">
        <f>IF(OR('Monitor Data'!J639="",ISBLANK('Monitor Data'!J639)),"",IF(AND('Smoke Data'!L641="YES",'Outlier Flags'!D639="YES"),"FILTERED OUT",'Monitor Data'!J639))</f>
        <v/>
      </c>
      <c r="E639" s="35" t="str">
        <f>IF(OR('Monitor Data'!K639="",ISBLANK('Monitor Data'!K639)),"",IF(AND('Smoke Data'!M641="YES",'Outlier Flags'!E639="YES"),"FILTERED OUT",'Monitor Data'!K639))</f>
        <v/>
      </c>
    </row>
    <row r="640" spans="1:5" x14ac:dyDescent="0.25">
      <c r="A640" s="34">
        <v>44835</v>
      </c>
      <c r="B640" s="35" t="str">
        <f>IF(OR('Monitor Data'!D640="",ISBLANK('Monitor Data'!D640)),"",IF(AND('Smoke Data'!J642="YES",'Outlier Flags'!B640="YES"),"FILTERED OUT",'Monitor Data'!B640))</f>
        <v/>
      </c>
      <c r="C640" s="35" t="str">
        <f>IF(OR('Monitor Data'!G640="",ISBLANK('Monitor Data'!G640)),"",IF(AND('Smoke Data'!K642="YES",'Outlier Flags'!C640="YES"),"FILTERED OUT",'Monitor Data'!G640))</f>
        <v/>
      </c>
      <c r="D640" s="35" t="str">
        <f>IF(OR('Monitor Data'!J640="",ISBLANK('Monitor Data'!J640)),"",IF(AND('Smoke Data'!L642="YES",'Outlier Flags'!D640="YES"),"FILTERED OUT",'Monitor Data'!J640))</f>
        <v/>
      </c>
      <c r="E640" s="35" t="str">
        <f>IF(OR('Monitor Data'!K640="",ISBLANK('Monitor Data'!K640)),"",IF(AND('Smoke Data'!M642="YES",'Outlier Flags'!E640="YES"),"FILTERED OUT",'Monitor Data'!K640))</f>
        <v/>
      </c>
    </row>
    <row r="641" spans="1:5" x14ac:dyDescent="0.25">
      <c r="A641" s="34">
        <v>44836</v>
      </c>
      <c r="B641" s="35">
        <f>IF(OR('Monitor Data'!D641="",ISBLANK('Monitor Data'!D641)),"",IF(AND('Smoke Data'!J643="YES",'Outlier Flags'!B641="YES"),"FILTERED OUT",'Monitor Data'!B641))</f>
        <v>22.6</v>
      </c>
      <c r="C641" s="35">
        <f>IF(OR('Monitor Data'!G641="",ISBLANK('Monitor Data'!G641)),"",IF(AND('Smoke Data'!K643="YES",'Outlier Flags'!C641="YES"),"FILTERED OUT",'Monitor Data'!G641))</f>
        <v>30.05</v>
      </c>
      <c r="D641" s="35">
        <f>IF(OR('Monitor Data'!J641="",ISBLANK('Monitor Data'!J641)),"",IF(AND('Smoke Data'!L643="YES",'Outlier Flags'!D641="YES"),"FILTERED OUT",'Monitor Data'!J641))</f>
        <v>11.2</v>
      </c>
      <c r="E641" s="35">
        <f>IF(OR('Monitor Data'!K641="",ISBLANK('Monitor Data'!K641)),"",IF(AND('Smoke Data'!M643="YES",'Outlier Flags'!E641="YES"),"FILTERED OUT",'Monitor Data'!K641))</f>
        <v>21.1</v>
      </c>
    </row>
    <row r="642" spans="1:5" x14ac:dyDescent="0.25">
      <c r="A642" s="34">
        <v>44837</v>
      </c>
      <c r="B642" s="35" t="str">
        <f>IF(OR('Monitor Data'!D642="",ISBLANK('Monitor Data'!D642)),"",IF(AND('Smoke Data'!J644="YES",'Outlier Flags'!B642="YES"),"FILTERED OUT",'Monitor Data'!B642))</f>
        <v/>
      </c>
      <c r="C642" s="35" t="str">
        <f>IF(OR('Monitor Data'!G642="",ISBLANK('Monitor Data'!G642)),"",IF(AND('Smoke Data'!K644="YES",'Outlier Flags'!C642="YES"),"FILTERED OUT",'Monitor Data'!G642))</f>
        <v/>
      </c>
      <c r="D642" s="35" t="str">
        <f>IF(OR('Monitor Data'!J642="",ISBLANK('Monitor Data'!J642)),"",IF(AND('Smoke Data'!L644="YES",'Outlier Flags'!D642="YES"),"FILTERED OUT",'Monitor Data'!J642))</f>
        <v/>
      </c>
      <c r="E642" s="35" t="str">
        <f>IF(OR('Monitor Data'!K642="",ISBLANK('Monitor Data'!K642)),"",IF(AND('Smoke Data'!M644="YES",'Outlier Flags'!E642="YES"),"FILTERED OUT",'Monitor Data'!K642))</f>
        <v/>
      </c>
    </row>
    <row r="643" spans="1:5" x14ac:dyDescent="0.25">
      <c r="A643" s="34">
        <v>44838</v>
      </c>
      <c r="B643" s="35" t="str">
        <f>IF(OR('Monitor Data'!D643="",ISBLANK('Monitor Data'!D643)),"",IF(AND('Smoke Data'!J645="YES",'Outlier Flags'!B643="YES"),"FILTERED OUT",'Monitor Data'!B643))</f>
        <v/>
      </c>
      <c r="C643" s="35" t="str">
        <f>IF(OR('Monitor Data'!G643="",ISBLANK('Monitor Data'!G643)),"",IF(AND('Smoke Data'!K645="YES",'Outlier Flags'!C643="YES"),"FILTERED OUT",'Monitor Data'!G643))</f>
        <v/>
      </c>
      <c r="D643" s="35">
        <f>IF(OR('Monitor Data'!J643="",ISBLANK('Monitor Data'!J643)),"",IF(AND('Smoke Data'!L645="YES",'Outlier Flags'!D643="YES"),"FILTERED OUT",'Monitor Data'!J643))</f>
        <v>24.6</v>
      </c>
      <c r="E643" s="35" t="str">
        <f>IF(OR('Monitor Data'!K643="",ISBLANK('Monitor Data'!K643)),"",IF(AND('Smoke Data'!M645="YES",'Outlier Flags'!E643="YES"),"FILTERED OUT",'Monitor Data'!K643))</f>
        <v/>
      </c>
    </row>
    <row r="644" spans="1:5" x14ac:dyDescent="0.25">
      <c r="A644" s="34">
        <v>44839</v>
      </c>
      <c r="B644" s="35">
        <f>IF(OR('Monitor Data'!D644="",ISBLANK('Monitor Data'!D644)),"",IF(AND('Smoke Data'!J646="YES",'Outlier Flags'!B644="YES"),"FILTERED OUT",'Monitor Data'!B644))</f>
        <v>40.299999999999997</v>
      </c>
      <c r="C644" s="35">
        <f>IF(OR('Monitor Data'!G644="",ISBLANK('Monitor Data'!G644)),"",IF(AND('Smoke Data'!K646="YES",'Outlier Flags'!C644="YES"),"FILTERED OUT",'Monitor Data'!G644))</f>
        <v>25.4</v>
      </c>
      <c r="D644" s="35">
        <f>IF(OR('Monitor Data'!J644="",ISBLANK('Monitor Data'!J644)),"",IF(AND('Smoke Data'!L646="YES",'Outlier Flags'!D644="YES"),"FILTERED OUT",'Monitor Data'!J644))</f>
        <v>24.3</v>
      </c>
      <c r="E644" s="35">
        <f>IF(OR('Monitor Data'!K644="",ISBLANK('Monitor Data'!K644)),"",IF(AND('Smoke Data'!M646="YES",'Outlier Flags'!E644="YES"),"FILTERED OUT",'Monitor Data'!K644))</f>
        <v>23.7</v>
      </c>
    </row>
    <row r="645" spans="1:5" x14ac:dyDescent="0.25">
      <c r="A645" s="34">
        <v>44840</v>
      </c>
      <c r="B645" s="35" t="str">
        <f>IF(OR('Monitor Data'!D645="",ISBLANK('Monitor Data'!D645)),"",IF(AND('Smoke Data'!J647="YES",'Outlier Flags'!B645="YES"),"FILTERED OUT",'Monitor Data'!B645))</f>
        <v/>
      </c>
      <c r="C645" s="35" t="str">
        <f>IF(OR('Monitor Data'!G645="",ISBLANK('Monitor Data'!G645)),"",IF(AND('Smoke Data'!K647="YES",'Outlier Flags'!C645="YES"),"FILTERED OUT",'Monitor Data'!G645))</f>
        <v/>
      </c>
      <c r="D645" s="35" t="str">
        <f>IF(OR('Monitor Data'!J645="",ISBLANK('Monitor Data'!J645)),"",IF(AND('Smoke Data'!L647="YES",'Outlier Flags'!D645="YES"),"FILTERED OUT",'Monitor Data'!J645))</f>
        <v/>
      </c>
      <c r="E645" s="35" t="str">
        <f>IF(OR('Monitor Data'!K645="",ISBLANK('Monitor Data'!K645)),"",IF(AND('Smoke Data'!M647="YES",'Outlier Flags'!E645="YES"),"FILTERED OUT",'Monitor Data'!K645))</f>
        <v/>
      </c>
    </row>
    <row r="646" spans="1:5" x14ac:dyDescent="0.25">
      <c r="A646" s="34">
        <v>44841</v>
      </c>
      <c r="B646" s="35" t="str">
        <f>IF(OR('Monitor Data'!D646="",ISBLANK('Monitor Data'!D646)),"",IF(AND('Smoke Data'!J648="YES",'Outlier Flags'!B646="YES"),"FILTERED OUT",'Monitor Data'!B646))</f>
        <v/>
      </c>
      <c r="C646" s="35" t="str">
        <f>IF(OR('Monitor Data'!G646="",ISBLANK('Monitor Data'!G646)),"",IF(AND('Smoke Data'!K648="YES",'Outlier Flags'!C646="YES"),"FILTERED OUT",'Monitor Data'!G646))</f>
        <v/>
      </c>
      <c r="D646" s="35" t="str">
        <f>IF(OR('Monitor Data'!J646="",ISBLANK('Monitor Data'!J646)),"",IF(AND('Smoke Data'!L648="YES",'Outlier Flags'!D646="YES"),"FILTERED OUT",'Monitor Data'!J646))</f>
        <v/>
      </c>
      <c r="E646" s="35" t="str">
        <f>IF(OR('Monitor Data'!K646="",ISBLANK('Monitor Data'!K646)),"",IF(AND('Smoke Data'!M648="YES",'Outlier Flags'!E646="YES"),"FILTERED OUT",'Monitor Data'!K646))</f>
        <v/>
      </c>
    </row>
    <row r="647" spans="1:5" x14ac:dyDescent="0.25">
      <c r="A647" s="34">
        <v>44842</v>
      </c>
      <c r="B647" s="35">
        <f>IF(OR('Monitor Data'!D647="",ISBLANK('Monitor Data'!D647)),"",IF(AND('Smoke Data'!J649="YES",'Outlier Flags'!B647="YES"),"FILTERED OUT",'Monitor Data'!B647))</f>
        <v>32.700000000000003</v>
      </c>
      <c r="C647" s="35">
        <f>IF(OR('Monitor Data'!G647="",ISBLANK('Monitor Data'!G647)),"",IF(AND('Smoke Data'!K649="YES",'Outlier Flags'!C647="YES"),"FILTERED OUT",'Monitor Data'!G647))</f>
        <v>33.049999999999997</v>
      </c>
      <c r="D647" s="35">
        <f>IF(OR('Monitor Data'!J647="",ISBLANK('Monitor Data'!J647)),"",IF(AND('Smoke Data'!L649="YES",'Outlier Flags'!D647="YES"),"FILTERED OUT",'Monitor Data'!J647))</f>
        <v>22.4</v>
      </c>
      <c r="E647" s="35">
        <f>IF(OR('Monitor Data'!K647="",ISBLANK('Monitor Data'!K647)),"",IF(AND('Smoke Data'!M649="YES",'Outlier Flags'!E647="YES"),"FILTERED OUT",'Monitor Data'!K647))</f>
        <v>18.7</v>
      </c>
    </row>
    <row r="648" spans="1:5" x14ac:dyDescent="0.25">
      <c r="A648" s="34">
        <v>44843</v>
      </c>
      <c r="B648" s="35" t="str">
        <f>IF(OR('Monitor Data'!D648="",ISBLANK('Monitor Data'!D648)),"",IF(AND('Smoke Data'!J650="YES",'Outlier Flags'!B648="YES"),"FILTERED OUT",'Monitor Data'!B648))</f>
        <v/>
      </c>
      <c r="C648" s="35" t="str">
        <f>IF(OR('Monitor Data'!G648="",ISBLANK('Monitor Data'!G648)),"",IF(AND('Smoke Data'!K650="YES",'Outlier Flags'!C648="YES"),"FILTERED OUT",'Monitor Data'!G648))</f>
        <v/>
      </c>
      <c r="D648" s="35" t="str">
        <f>IF(OR('Monitor Data'!J648="",ISBLANK('Monitor Data'!J648)),"",IF(AND('Smoke Data'!L650="YES",'Outlier Flags'!D648="YES"),"FILTERED OUT",'Monitor Data'!J648))</f>
        <v/>
      </c>
      <c r="E648" s="35" t="str">
        <f>IF(OR('Monitor Data'!K648="",ISBLANK('Monitor Data'!K648)),"",IF(AND('Smoke Data'!M650="YES",'Outlier Flags'!E648="YES"),"FILTERED OUT",'Monitor Data'!K648))</f>
        <v/>
      </c>
    </row>
    <row r="649" spans="1:5" x14ac:dyDescent="0.25">
      <c r="A649" s="34">
        <v>44844</v>
      </c>
      <c r="B649" s="35" t="str">
        <f>IF(OR('Monitor Data'!D649="",ISBLANK('Monitor Data'!D649)),"",IF(AND('Smoke Data'!J651="YES",'Outlier Flags'!B649="YES"),"FILTERED OUT",'Monitor Data'!B649))</f>
        <v/>
      </c>
      <c r="C649" s="35" t="str">
        <f>IF(OR('Monitor Data'!G649="",ISBLANK('Monitor Data'!G649)),"",IF(AND('Smoke Data'!K651="YES",'Outlier Flags'!C649="YES"),"FILTERED OUT",'Monitor Data'!G649))</f>
        <v/>
      </c>
      <c r="D649" s="35" t="str">
        <f>IF(OR('Monitor Data'!J649="",ISBLANK('Monitor Data'!J649)),"",IF(AND('Smoke Data'!L651="YES",'Outlier Flags'!D649="YES"),"FILTERED OUT",'Monitor Data'!J649))</f>
        <v/>
      </c>
      <c r="E649" s="35" t="str">
        <f>IF(OR('Monitor Data'!K649="",ISBLANK('Monitor Data'!K649)),"",IF(AND('Smoke Data'!M651="YES",'Outlier Flags'!E649="YES"),"FILTERED OUT",'Monitor Data'!K649))</f>
        <v/>
      </c>
    </row>
    <row r="650" spans="1:5" x14ac:dyDescent="0.25">
      <c r="A650" s="34">
        <v>44845</v>
      </c>
      <c r="B650" s="35">
        <f>IF(OR('Monitor Data'!D650="",ISBLANK('Monitor Data'!D650)),"",IF(AND('Smoke Data'!J652="YES",'Outlier Flags'!B650="YES"),"FILTERED OUT",'Monitor Data'!B650))</f>
        <v>31.4</v>
      </c>
      <c r="C650" s="35">
        <f>IF(OR('Monitor Data'!G650="",ISBLANK('Monitor Data'!G650)),"",IF(AND('Smoke Data'!K652="YES",'Outlier Flags'!C650="YES"),"FILTERED OUT",'Monitor Data'!G650))</f>
        <v>32.5</v>
      </c>
      <c r="D650" s="35">
        <f>IF(OR('Monitor Data'!J650="",ISBLANK('Monitor Data'!J650)),"",IF(AND('Smoke Data'!L652="YES",'Outlier Flags'!D650="YES"),"FILTERED OUT",'Monitor Data'!J650))</f>
        <v>21.9</v>
      </c>
      <c r="E650" s="35">
        <f>IF(OR('Monitor Data'!K650="",ISBLANK('Monitor Data'!K650)),"",IF(AND('Smoke Data'!M652="YES",'Outlier Flags'!E650="YES"),"FILTERED OUT",'Monitor Data'!K650))</f>
        <v>19.5</v>
      </c>
    </row>
    <row r="651" spans="1:5" x14ac:dyDescent="0.25">
      <c r="A651" s="34">
        <v>44846</v>
      </c>
      <c r="B651" s="35" t="str">
        <f>IF(OR('Monitor Data'!D651="",ISBLANK('Monitor Data'!D651)),"",IF(AND('Smoke Data'!J653="YES",'Outlier Flags'!B651="YES"),"FILTERED OUT",'Monitor Data'!B651))</f>
        <v/>
      </c>
      <c r="C651" s="35" t="str">
        <f>IF(OR('Monitor Data'!G651="",ISBLANK('Monitor Data'!G651)),"",IF(AND('Smoke Data'!K653="YES",'Outlier Flags'!C651="YES"),"FILTERED OUT",'Monitor Data'!G651))</f>
        <v/>
      </c>
      <c r="D651" s="35" t="str">
        <f>IF(OR('Monitor Data'!J651="",ISBLANK('Monitor Data'!J651)),"",IF(AND('Smoke Data'!L653="YES",'Outlier Flags'!D651="YES"),"FILTERED OUT",'Monitor Data'!J651))</f>
        <v/>
      </c>
      <c r="E651" s="35" t="str">
        <f>IF(OR('Monitor Data'!K651="",ISBLANK('Monitor Data'!K651)),"",IF(AND('Smoke Data'!M653="YES",'Outlier Flags'!E651="YES"),"FILTERED OUT",'Monitor Data'!K651))</f>
        <v/>
      </c>
    </row>
    <row r="652" spans="1:5" x14ac:dyDescent="0.25">
      <c r="A652" s="34">
        <v>44847</v>
      </c>
      <c r="B652" s="35" t="str">
        <f>IF(OR('Monitor Data'!D652="",ISBLANK('Monitor Data'!D652)),"",IF(AND('Smoke Data'!J654="YES",'Outlier Flags'!B652="YES"),"FILTERED OUT",'Monitor Data'!B652))</f>
        <v/>
      </c>
      <c r="C652" s="35" t="str">
        <f>IF(OR('Monitor Data'!G652="",ISBLANK('Monitor Data'!G652)),"",IF(AND('Smoke Data'!K654="YES",'Outlier Flags'!C652="YES"),"FILTERED OUT",'Monitor Data'!G652))</f>
        <v/>
      </c>
      <c r="D652" s="35" t="str">
        <f>IF(OR('Monitor Data'!J652="",ISBLANK('Monitor Data'!J652)),"",IF(AND('Smoke Data'!L654="YES",'Outlier Flags'!D652="YES"),"FILTERED OUT",'Monitor Data'!J652))</f>
        <v/>
      </c>
      <c r="E652" s="35" t="str">
        <f>IF(OR('Monitor Data'!K652="",ISBLANK('Monitor Data'!K652)),"",IF(AND('Smoke Data'!M654="YES",'Outlier Flags'!E652="YES"),"FILTERED OUT",'Monitor Data'!K652))</f>
        <v/>
      </c>
    </row>
    <row r="653" spans="1:5" x14ac:dyDescent="0.25">
      <c r="A653" s="34">
        <v>44848</v>
      </c>
      <c r="B653" s="35">
        <f>IF(OR('Monitor Data'!D653="",ISBLANK('Monitor Data'!D653)),"",IF(AND('Smoke Data'!J655="YES",'Outlier Flags'!B653="YES"),"FILTERED OUT",'Monitor Data'!B653))</f>
        <v>40.799999999999997</v>
      </c>
      <c r="C653" s="35">
        <f>IF(OR('Monitor Data'!G653="",ISBLANK('Monitor Data'!G653)),"",IF(AND('Smoke Data'!K655="YES",'Outlier Flags'!C653="YES"),"FILTERED OUT",'Monitor Data'!G653))</f>
        <v>26.950000000000003</v>
      </c>
      <c r="D653" s="35">
        <f>IF(OR('Monitor Data'!J653="",ISBLANK('Monitor Data'!J653)),"",IF(AND('Smoke Data'!L655="YES",'Outlier Flags'!D653="YES"),"FILTERED OUT",'Monitor Data'!J653))</f>
        <v>24</v>
      </c>
      <c r="E653" s="35">
        <f>IF(OR('Monitor Data'!K653="",ISBLANK('Monitor Data'!K653)),"",IF(AND('Smoke Data'!M655="YES",'Outlier Flags'!E653="YES"),"FILTERED OUT",'Monitor Data'!K653))</f>
        <v>17.5</v>
      </c>
    </row>
    <row r="654" spans="1:5" x14ac:dyDescent="0.25">
      <c r="A654" s="34">
        <v>44849</v>
      </c>
      <c r="B654" s="35" t="str">
        <f>IF(OR('Monitor Data'!D654="",ISBLANK('Monitor Data'!D654)),"",IF(AND('Smoke Data'!J656="YES",'Outlier Flags'!B654="YES"),"FILTERED OUT",'Monitor Data'!B654))</f>
        <v/>
      </c>
      <c r="C654" s="35" t="str">
        <f>IF(OR('Monitor Data'!G654="",ISBLANK('Monitor Data'!G654)),"",IF(AND('Smoke Data'!K656="YES",'Outlier Flags'!C654="YES"),"FILTERED OUT",'Monitor Data'!G654))</f>
        <v/>
      </c>
      <c r="D654" s="35" t="str">
        <f>IF(OR('Monitor Data'!J654="",ISBLANK('Monitor Data'!J654)),"",IF(AND('Smoke Data'!L656="YES",'Outlier Flags'!D654="YES"),"FILTERED OUT",'Monitor Data'!J654))</f>
        <v/>
      </c>
      <c r="E654" s="35" t="str">
        <f>IF(OR('Monitor Data'!K654="",ISBLANK('Monitor Data'!K654)),"",IF(AND('Smoke Data'!M656="YES",'Outlier Flags'!E654="YES"),"FILTERED OUT",'Monitor Data'!K654))</f>
        <v/>
      </c>
    </row>
    <row r="655" spans="1:5" x14ac:dyDescent="0.25">
      <c r="A655" s="34">
        <v>44850</v>
      </c>
      <c r="B655" s="35" t="str">
        <f>IF(OR('Monitor Data'!D655="",ISBLANK('Monitor Data'!D655)),"",IF(AND('Smoke Data'!J657="YES",'Outlier Flags'!B655="YES"),"FILTERED OUT",'Monitor Data'!B655))</f>
        <v/>
      </c>
      <c r="C655" s="35" t="str">
        <f>IF(OR('Monitor Data'!G655="",ISBLANK('Monitor Data'!G655)),"",IF(AND('Smoke Data'!K657="YES",'Outlier Flags'!C655="YES"),"FILTERED OUT",'Monitor Data'!G655))</f>
        <v/>
      </c>
      <c r="D655" s="35" t="str">
        <f>IF(OR('Monitor Data'!J655="",ISBLANK('Monitor Data'!J655)),"",IF(AND('Smoke Data'!L657="YES",'Outlier Flags'!D655="YES"),"FILTERED OUT",'Monitor Data'!J655))</f>
        <v/>
      </c>
      <c r="E655" s="35" t="str">
        <f>IF(OR('Monitor Data'!K655="",ISBLANK('Monitor Data'!K655)),"",IF(AND('Smoke Data'!M657="YES",'Outlier Flags'!E655="YES"),"FILTERED OUT",'Monitor Data'!K655))</f>
        <v/>
      </c>
    </row>
    <row r="656" spans="1:5" x14ac:dyDescent="0.25">
      <c r="A656" s="34">
        <v>44851</v>
      </c>
      <c r="B656" s="35">
        <f>IF(OR('Monitor Data'!D656="",ISBLANK('Monitor Data'!D656)),"",IF(AND('Smoke Data'!J658="YES",'Outlier Flags'!B656="YES"),"FILTERED OUT",'Monitor Data'!B656))</f>
        <v>16.100000000000001</v>
      </c>
      <c r="C656" s="35">
        <f>IF(OR('Monitor Data'!G656="",ISBLANK('Monitor Data'!G656)),"",IF(AND('Smoke Data'!K658="YES",'Outlier Flags'!C656="YES"),"FILTERED OUT",'Monitor Data'!G656))</f>
        <v>20.100000000000001</v>
      </c>
      <c r="D656" s="35">
        <f>IF(OR('Monitor Data'!J656="",ISBLANK('Monitor Data'!J656)),"",IF(AND('Smoke Data'!L658="YES",'Outlier Flags'!D656="YES"),"FILTERED OUT",'Monitor Data'!J656))</f>
        <v>9.4</v>
      </c>
      <c r="E656" s="35">
        <f>IF(OR('Monitor Data'!K656="",ISBLANK('Monitor Data'!K656)),"",IF(AND('Smoke Data'!M658="YES",'Outlier Flags'!E656="YES"),"FILTERED OUT",'Monitor Data'!K656))</f>
        <v>8.5</v>
      </c>
    </row>
    <row r="657" spans="1:5" x14ac:dyDescent="0.25">
      <c r="A657" s="34">
        <v>44852</v>
      </c>
      <c r="B657" s="35" t="str">
        <f>IF(OR('Monitor Data'!D657="",ISBLANK('Monitor Data'!D657)),"",IF(AND('Smoke Data'!J659="YES",'Outlier Flags'!B657="YES"),"FILTERED OUT",'Monitor Data'!B657))</f>
        <v/>
      </c>
      <c r="C657" s="35" t="str">
        <f>IF(OR('Monitor Data'!G657="",ISBLANK('Monitor Data'!G657)),"",IF(AND('Smoke Data'!K659="YES",'Outlier Flags'!C657="YES"),"FILTERED OUT",'Monitor Data'!G657))</f>
        <v/>
      </c>
      <c r="D657" s="35" t="str">
        <f>IF(OR('Monitor Data'!J657="",ISBLANK('Monitor Data'!J657)),"",IF(AND('Smoke Data'!L659="YES",'Outlier Flags'!D657="YES"),"FILTERED OUT",'Monitor Data'!J657))</f>
        <v/>
      </c>
      <c r="E657" s="35" t="str">
        <f>IF(OR('Monitor Data'!K657="",ISBLANK('Monitor Data'!K657)),"",IF(AND('Smoke Data'!M659="YES",'Outlier Flags'!E657="YES"),"FILTERED OUT",'Monitor Data'!K657))</f>
        <v/>
      </c>
    </row>
    <row r="658" spans="1:5" x14ac:dyDescent="0.25">
      <c r="A658" s="34">
        <v>44853</v>
      </c>
      <c r="B658" s="35" t="str">
        <f>IF(OR('Monitor Data'!D658="",ISBLANK('Monitor Data'!D658)),"",IF(AND('Smoke Data'!J660="YES",'Outlier Flags'!B658="YES"),"FILTERED OUT",'Monitor Data'!B658))</f>
        <v/>
      </c>
      <c r="C658" s="35" t="str">
        <f>IF(OR('Monitor Data'!G658="",ISBLANK('Monitor Data'!G658)),"",IF(AND('Smoke Data'!K660="YES",'Outlier Flags'!C658="YES"),"FILTERED OUT",'Monitor Data'!G658))</f>
        <v/>
      </c>
      <c r="D658" s="35" t="str">
        <f>IF(OR('Monitor Data'!J658="",ISBLANK('Monitor Data'!J658)),"",IF(AND('Smoke Data'!L660="YES",'Outlier Flags'!D658="YES"),"FILTERED OUT",'Monitor Data'!J658))</f>
        <v/>
      </c>
      <c r="E658" s="35" t="str">
        <f>IF(OR('Monitor Data'!K658="",ISBLANK('Monitor Data'!K658)),"",IF(AND('Smoke Data'!M660="YES",'Outlier Flags'!E658="YES"),"FILTERED OUT",'Monitor Data'!K658))</f>
        <v/>
      </c>
    </row>
    <row r="659" spans="1:5" x14ac:dyDescent="0.25">
      <c r="A659" s="34">
        <v>44854</v>
      </c>
      <c r="B659" s="35">
        <f>IF(OR('Monitor Data'!D659="",ISBLANK('Monitor Data'!D659)),"",IF(AND('Smoke Data'!J661="YES",'Outlier Flags'!B659="YES"),"FILTERED OUT",'Monitor Data'!B659))</f>
        <v>116.6</v>
      </c>
      <c r="C659" s="35">
        <f>IF(OR('Monitor Data'!G659="",ISBLANK('Monitor Data'!G659)),"",IF(AND('Smoke Data'!K661="YES",'Outlier Flags'!C659="YES"),"FILTERED OUT",'Monitor Data'!G659))</f>
        <v>70.800000000000011</v>
      </c>
      <c r="D659" s="35">
        <f>IF(OR('Monitor Data'!J659="",ISBLANK('Monitor Data'!J659)),"",IF(AND('Smoke Data'!L661="YES",'Outlier Flags'!D659="YES"),"FILTERED OUT",'Monitor Data'!J659))</f>
        <v>57.7</v>
      </c>
      <c r="E659" s="35" t="str">
        <f>IF(OR('Monitor Data'!K659="",ISBLANK('Monitor Data'!K659)),"",IF(AND('Smoke Data'!M661="YES",'Outlier Flags'!E659="YES"),"FILTERED OUT",'Monitor Data'!K659))</f>
        <v/>
      </c>
    </row>
    <row r="660" spans="1:5" x14ac:dyDescent="0.25">
      <c r="A660" s="34">
        <v>44855</v>
      </c>
      <c r="B660" s="35" t="str">
        <f>IF(OR('Monitor Data'!D660="",ISBLANK('Monitor Data'!D660)),"",IF(AND('Smoke Data'!J662="YES",'Outlier Flags'!B660="YES"),"FILTERED OUT",'Monitor Data'!B660))</f>
        <v/>
      </c>
      <c r="C660" s="35" t="str">
        <f>IF(OR('Monitor Data'!G660="",ISBLANK('Monitor Data'!G660)),"",IF(AND('Smoke Data'!K662="YES",'Outlier Flags'!C660="YES"),"FILTERED OUT",'Monitor Data'!G660))</f>
        <v/>
      </c>
      <c r="D660" s="35" t="str">
        <f>IF(OR('Monitor Data'!J660="",ISBLANK('Monitor Data'!J660)),"",IF(AND('Smoke Data'!L662="YES",'Outlier Flags'!D660="YES"),"FILTERED OUT",'Monitor Data'!J660))</f>
        <v/>
      </c>
      <c r="E660" s="35" t="str">
        <f>IF(OR('Monitor Data'!K660="",ISBLANK('Monitor Data'!K660)),"",IF(AND('Smoke Data'!M662="YES",'Outlier Flags'!E660="YES"),"FILTERED OUT",'Monitor Data'!K660))</f>
        <v>FILTERED OUT</v>
      </c>
    </row>
    <row r="661" spans="1:5" x14ac:dyDescent="0.25">
      <c r="A661" s="34">
        <v>44856</v>
      </c>
      <c r="B661" s="35" t="str">
        <f>IF(OR('Monitor Data'!D661="",ISBLANK('Monitor Data'!D661)),"",IF(AND('Smoke Data'!J663="YES",'Outlier Flags'!B661="YES"),"FILTERED OUT",'Monitor Data'!B661))</f>
        <v/>
      </c>
      <c r="C661" s="35" t="str">
        <f>IF(OR('Monitor Data'!G661="",ISBLANK('Monitor Data'!G661)),"",IF(AND('Smoke Data'!K663="YES",'Outlier Flags'!C661="YES"),"FILTERED OUT",'Monitor Data'!G661))</f>
        <v/>
      </c>
      <c r="D661" s="35" t="str">
        <f>IF(OR('Monitor Data'!J661="",ISBLANK('Monitor Data'!J661)),"",IF(AND('Smoke Data'!L663="YES",'Outlier Flags'!D661="YES"),"FILTERED OUT",'Monitor Data'!J661))</f>
        <v/>
      </c>
      <c r="E661" s="35" t="str">
        <f>IF(OR('Monitor Data'!K661="",ISBLANK('Monitor Data'!K661)),"",IF(AND('Smoke Data'!M663="YES",'Outlier Flags'!E661="YES"),"FILTERED OUT",'Monitor Data'!K661))</f>
        <v/>
      </c>
    </row>
    <row r="662" spans="1:5" x14ac:dyDescent="0.25">
      <c r="A662" s="34">
        <v>44857</v>
      </c>
      <c r="B662" s="35">
        <f>IF(OR('Monitor Data'!D662="",ISBLANK('Monitor Data'!D662)),"",IF(AND('Smoke Data'!J664="YES",'Outlier Flags'!B662="YES"),"FILTERED OUT",'Monitor Data'!B662))</f>
        <v>46.3</v>
      </c>
      <c r="C662" s="35">
        <f>IF(OR('Monitor Data'!G662="",ISBLANK('Monitor Data'!G662)),"",IF(AND('Smoke Data'!K664="YES",'Outlier Flags'!C662="YES"),"FILTERED OUT",'Monitor Data'!G662))</f>
        <v>32</v>
      </c>
      <c r="D662" s="35">
        <f>IF(OR('Monitor Data'!J662="",ISBLANK('Monitor Data'!J662)),"",IF(AND('Smoke Data'!L664="YES",'Outlier Flags'!D662="YES"),"FILTERED OUT",'Monitor Data'!J662))</f>
        <v>26.1</v>
      </c>
      <c r="E662" s="35">
        <f>IF(OR('Monitor Data'!K662="",ISBLANK('Monitor Data'!K662)),"",IF(AND('Smoke Data'!M664="YES",'Outlier Flags'!E662="YES"),"FILTERED OUT",'Monitor Data'!K662))</f>
        <v>22.7</v>
      </c>
    </row>
    <row r="663" spans="1:5" x14ac:dyDescent="0.25">
      <c r="A663" s="34">
        <v>44858</v>
      </c>
      <c r="B663" s="35" t="str">
        <f>IF(OR('Monitor Data'!D663="",ISBLANK('Monitor Data'!D663)),"",IF(AND('Smoke Data'!J665="YES",'Outlier Flags'!B663="YES"),"FILTERED OUT",'Monitor Data'!B663))</f>
        <v/>
      </c>
      <c r="C663" s="35" t="str">
        <f>IF(OR('Monitor Data'!G663="",ISBLANK('Monitor Data'!G663)),"",IF(AND('Smoke Data'!K665="YES",'Outlier Flags'!C663="YES"),"FILTERED OUT",'Monitor Data'!G663))</f>
        <v/>
      </c>
      <c r="D663" s="35" t="str">
        <f>IF(OR('Monitor Data'!J663="",ISBLANK('Monitor Data'!J663)),"",IF(AND('Smoke Data'!L665="YES",'Outlier Flags'!D663="YES"),"FILTERED OUT",'Monitor Data'!J663))</f>
        <v/>
      </c>
      <c r="E663" s="35" t="str">
        <f>IF(OR('Monitor Data'!K663="",ISBLANK('Monitor Data'!K663)),"",IF(AND('Smoke Data'!M665="YES",'Outlier Flags'!E663="YES"),"FILTERED OUT",'Monitor Data'!K663))</f>
        <v/>
      </c>
    </row>
    <row r="664" spans="1:5" x14ac:dyDescent="0.25">
      <c r="A664" s="34">
        <v>44859</v>
      </c>
      <c r="B664" s="35" t="str">
        <f>IF(OR('Monitor Data'!D664="",ISBLANK('Monitor Data'!D664)),"",IF(AND('Smoke Data'!J666="YES",'Outlier Flags'!B664="YES"),"FILTERED OUT",'Monitor Data'!B664))</f>
        <v/>
      </c>
      <c r="C664" s="35" t="str">
        <f>IF(OR('Monitor Data'!G664="",ISBLANK('Monitor Data'!G664)),"",IF(AND('Smoke Data'!K666="YES",'Outlier Flags'!C664="YES"),"FILTERED OUT",'Monitor Data'!G664))</f>
        <v/>
      </c>
      <c r="D664" s="35" t="str">
        <f>IF(OR('Monitor Data'!J664="",ISBLANK('Monitor Data'!J664)),"",IF(AND('Smoke Data'!L666="YES",'Outlier Flags'!D664="YES"),"FILTERED OUT",'Monitor Data'!J664))</f>
        <v/>
      </c>
      <c r="E664" s="35" t="str">
        <f>IF(OR('Monitor Data'!K664="",ISBLANK('Monitor Data'!K664)),"",IF(AND('Smoke Data'!M666="YES",'Outlier Flags'!E664="YES"),"FILTERED OUT",'Monitor Data'!K664))</f>
        <v/>
      </c>
    </row>
    <row r="665" spans="1:5" x14ac:dyDescent="0.25">
      <c r="A665" s="34">
        <v>44860</v>
      </c>
      <c r="B665" s="35">
        <f>IF(OR('Monitor Data'!D665="",ISBLANK('Monitor Data'!D665)),"",IF(AND('Smoke Data'!J667="YES",'Outlier Flags'!B665="YES"),"FILTERED OUT",'Monitor Data'!B665))</f>
        <v>16.399999999999999</v>
      </c>
      <c r="C665" s="35">
        <f>IF(OR('Monitor Data'!G665="",ISBLANK('Monitor Data'!G665)),"",IF(AND('Smoke Data'!K667="YES",'Outlier Flags'!C665="YES"),"FILTERED OUT",'Monitor Data'!G665))</f>
        <v>14.3</v>
      </c>
      <c r="D665" s="35">
        <f>IF(OR('Monitor Data'!J665="",ISBLANK('Monitor Data'!J665)),"",IF(AND('Smoke Data'!L667="YES",'Outlier Flags'!D665="YES"),"FILTERED OUT",'Monitor Data'!J665))</f>
        <v>10.85</v>
      </c>
      <c r="E665" s="35">
        <f>IF(OR('Monitor Data'!K665="",ISBLANK('Monitor Data'!K665)),"",IF(AND('Smoke Data'!M667="YES",'Outlier Flags'!E665="YES"),"FILTERED OUT",'Monitor Data'!K665))</f>
        <v>10.3</v>
      </c>
    </row>
    <row r="666" spans="1:5" x14ac:dyDescent="0.25">
      <c r="A666" s="34">
        <v>44861</v>
      </c>
      <c r="B666" s="35" t="str">
        <f>IF(OR('Monitor Data'!D666="",ISBLANK('Monitor Data'!D666)),"",IF(AND('Smoke Data'!J668="YES",'Outlier Flags'!B666="YES"),"FILTERED OUT",'Monitor Data'!B666))</f>
        <v/>
      </c>
      <c r="C666" s="35" t="str">
        <f>IF(OR('Monitor Data'!G666="",ISBLANK('Monitor Data'!G666)),"",IF(AND('Smoke Data'!K668="YES",'Outlier Flags'!C666="YES"),"FILTERED OUT",'Monitor Data'!G666))</f>
        <v/>
      </c>
      <c r="D666" s="35" t="str">
        <f>IF(OR('Monitor Data'!J666="",ISBLANK('Monitor Data'!J666)),"",IF(AND('Smoke Data'!L668="YES",'Outlier Flags'!D666="YES"),"FILTERED OUT",'Monitor Data'!J666))</f>
        <v/>
      </c>
      <c r="E666" s="35" t="str">
        <f>IF(OR('Monitor Data'!K666="",ISBLANK('Monitor Data'!K666)),"",IF(AND('Smoke Data'!M668="YES",'Outlier Flags'!E666="YES"),"FILTERED OUT",'Monitor Data'!K666))</f>
        <v/>
      </c>
    </row>
    <row r="667" spans="1:5" x14ac:dyDescent="0.25">
      <c r="A667" s="34">
        <v>44862</v>
      </c>
      <c r="B667" s="35" t="str">
        <f>IF(OR('Monitor Data'!D667="",ISBLANK('Monitor Data'!D667)),"",IF(AND('Smoke Data'!J669="YES",'Outlier Flags'!B667="YES"),"FILTERED OUT",'Monitor Data'!B667))</f>
        <v/>
      </c>
      <c r="C667" s="35" t="str">
        <f>IF(OR('Monitor Data'!G667="",ISBLANK('Monitor Data'!G667)),"",IF(AND('Smoke Data'!K669="YES",'Outlier Flags'!C667="YES"),"FILTERED OUT",'Monitor Data'!G667))</f>
        <v/>
      </c>
      <c r="D667" s="35" t="str">
        <f>IF(OR('Monitor Data'!J667="",ISBLANK('Monitor Data'!J667)),"",IF(AND('Smoke Data'!L669="YES",'Outlier Flags'!D667="YES"),"FILTERED OUT",'Monitor Data'!J667))</f>
        <v/>
      </c>
      <c r="E667" s="35" t="str">
        <f>IF(OR('Monitor Data'!K667="",ISBLANK('Monitor Data'!K667)),"",IF(AND('Smoke Data'!M669="YES",'Outlier Flags'!E667="YES"),"FILTERED OUT",'Monitor Data'!K667))</f>
        <v/>
      </c>
    </row>
    <row r="668" spans="1:5" x14ac:dyDescent="0.25">
      <c r="A668" s="34">
        <v>44863</v>
      </c>
      <c r="B668" s="35">
        <f>IF(OR('Monitor Data'!D668="",ISBLANK('Monitor Data'!D668)),"",IF(AND('Smoke Data'!J670="YES",'Outlier Flags'!B668="YES"),"FILTERED OUT",'Monitor Data'!B668))</f>
        <v>34.1</v>
      </c>
      <c r="C668" s="35">
        <f>IF(OR('Monitor Data'!G668="",ISBLANK('Monitor Data'!G668)),"",IF(AND('Smoke Data'!K670="YES",'Outlier Flags'!C668="YES"),"FILTERED OUT",'Monitor Data'!G668))</f>
        <v>29.7</v>
      </c>
      <c r="D668" s="35">
        <f>IF(OR('Monitor Data'!J668="",ISBLANK('Monitor Data'!J668)),"",IF(AND('Smoke Data'!L670="YES",'Outlier Flags'!D668="YES"),"FILTERED OUT",'Monitor Data'!J668))</f>
        <v>25.2</v>
      </c>
      <c r="E668" s="35">
        <f>IF(OR('Monitor Data'!K668="",ISBLANK('Monitor Data'!K668)),"",IF(AND('Smoke Data'!M670="YES",'Outlier Flags'!E668="YES"),"FILTERED OUT",'Monitor Data'!K668))</f>
        <v>15.8</v>
      </c>
    </row>
    <row r="669" spans="1:5" x14ac:dyDescent="0.25">
      <c r="A669" s="34">
        <v>44864</v>
      </c>
      <c r="B669" s="35" t="str">
        <f>IF(OR('Monitor Data'!D669="",ISBLANK('Monitor Data'!D669)),"",IF(AND('Smoke Data'!J671="YES",'Outlier Flags'!B669="YES"),"FILTERED OUT",'Monitor Data'!B669))</f>
        <v/>
      </c>
      <c r="C669" s="35" t="str">
        <f>IF(OR('Monitor Data'!G669="",ISBLANK('Monitor Data'!G669)),"",IF(AND('Smoke Data'!K671="YES",'Outlier Flags'!C669="YES"),"FILTERED OUT",'Monitor Data'!G669))</f>
        <v/>
      </c>
      <c r="D669" s="35" t="str">
        <f>IF(OR('Monitor Data'!J669="",ISBLANK('Monitor Data'!J669)),"",IF(AND('Smoke Data'!L671="YES",'Outlier Flags'!D669="YES"),"FILTERED OUT",'Monitor Data'!J669))</f>
        <v/>
      </c>
      <c r="E669" s="35" t="str">
        <f>IF(OR('Monitor Data'!K669="",ISBLANK('Monitor Data'!K669)),"",IF(AND('Smoke Data'!M671="YES",'Outlier Flags'!E669="YES"),"FILTERED OUT",'Monitor Data'!K669))</f>
        <v/>
      </c>
    </row>
    <row r="670" spans="1:5" x14ac:dyDescent="0.25">
      <c r="A670" s="34">
        <v>44865</v>
      </c>
      <c r="B670" s="35" t="str">
        <f>IF(OR('Monitor Data'!D670="",ISBLANK('Monitor Data'!D670)),"",IF(AND('Smoke Data'!J672="YES",'Outlier Flags'!B670="YES"),"FILTERED OUT",'Monitor Data'!B670))</f>
        <v/>
      </c>
      <c r="C670" s="35" t="str">
        <f>IF(OR('Monitor Data'!G670="",ISBLANK('Monitor Data'!G670)),"",IF(AND('Smoke Data'!K672="YES",'Outlier Flags'!C670="YES"),"FILTERED OUT",'Monitor Data'!G670))</f>
        <v/>
      </c>
      <c r="D670" s="35" t="str">
        <f>IF(OR('Monitor Data'!J670="",ISBLANK('Monitor Data'!J670)),"",IF(AND('Smoke Data'!L672="YES",'Outlier Flags'!D670="YES"),"FILTERED OUT",'Monitor Data'!J670))</f>
        <v/>
      </c>
      <c r="E670" s="35" t="str">
        <f>IF(OR('Monitor Data'!K670="",ISBLANK('Monitor Data'!K670)),"",IF(AND('Smoke Data'!M672="YES",'Outlier Flags'!E670="YES"),"FILTERED OUT",'Monitor Data'!K670))</f>
        <v/>
      </c>
    </row>
    <row r="671" spans="1:5" x14ac:dyDescent="0.25">
      <c r="A671" s="34">
        <v>44866</v>
      </c>
      <c r="B671" s="35">
        <f>IF(OR('Monitor Data'!D671="",ISBLANK('Monitor Data'!D671)),"",IF(AND('Smoke Data'!J673="YES",'Outlier Flags'!B671="YES"),"FILTERED OUT",'Monitor Data'!B671))</f>
        <v>56</v>
      </c>
      <c r="C671" s="35">
        <f>IF(OR('Monitor Data'!G671="",ISBLANK('Monitor Data'!G671)),"",IF(AND('Smoke Data'!K673="YES",'Outlier Flags'!C671="YES"),"FILTERED OUT",'Monitor Data'!G671))</f>
        <v>31.75</v>
      </c>
      <c r="D671" s="35">
        <f>IF(OR('Monitor Data'!J671="",ISBLANK('Monitor Data'!J671)),"",IF(AND('Smoke Data'!L673="YES",'Outlier Flags'!D671="YES"),"FILTERED OUT",'Monitor Data'!J671))</f>
        <v>42.3</v>
      </c>
      <c r="E671" s="35">
        <f>IF(OR('Monitor Data'!K671="",ISBLANK('Monitor Data'!K671)),"",IF(AND('Smoke Data'!M673="YES",'Outlier Flags'!E671="YES"),"FILTERED OUT",'Monitor Data'!K671))</f>
        <v>24.3</v>
      </c>
    </row>
    <row r="672" spans="1:5" x14ac:dyDescent="0.25">
      <c r="A672" s="34">
        <v>44867</v>
      </c>
      <c r="B672" s="35" t="str">
        <f>IF(OR('Monitor Data'!D672="",ISBLANK('Monitor Data'!D672)),"",IF(AND('Smoke Data'!J674="YES",'Outlier Flags'!B672="YES"),"FILTERED OUT",'Monitor Data'!B672))</f>
        <v/>
      </c>
      <c r="C672" s="35" t="str">
        <f>IF(OR('Monitor Data'!G672="",ISBLANK('Monitor Data'!G672)),"",IF(AND('Smoke Data'!K674="YES",'Outlier Flags'!C672="YES"),"FILTERED OUT",'Monitor Data'!G672))</f>
        <v/>
      </c>
      <c r="D672" s="35" t="str">
        <f>IF(OR('Monitor Data'!J672="",ISBLANK('Monitor Data'!J672)),"",IF(AND('Smoke Data'!L674="YES",'Outlier Flags'!D672="YES"),"FILTERED OUT",'Monitor Data'!J672))</f>
        <v/>
      </c>
      <c r="E672" s="35" t="str">
        <f>IF(OR('Monitor Data'!K672="",ISBLANK('Monitor Data'!K672)),"",IF(AND('Smoke Data'!M674="YES",'Outlier Flags'!E672="YES"),"FILTERED OUT",'Monitor Data'!K672))</f>
        <v/>
      </c>
    </row>
    <row r="673" spans="1:5" x14ac:dyDescent="0.25">
      <c r="A673" s="34">
        <v>44868</v>
      </c>
      <c r="B673" s="35" t="str">
        <f>IF(OR('Monitor Data'!D673="",ISBLANK('Monitor Data'!D673)),"",IF(AND('Smoke Data'!J675="YES",'Outlier Flags'!B673="YES"),"FILTERED OUT",'Monitor Data'!B673))</f>
        <v/>
      </c>
      <c r="C673" s="35" t="str">
        <f>IF(OR('Monitor Data'!G673="",ISBLANK('Monitor Data'!G673)),"",IF(AND('Smoke Data'!K675="YES",'Outlier Flags'!C673="YES"),"FILTERED OUT",'Monitor Data'!G673))</f>
        <v/>
      </c>
      <c r="D673" s="35" t="str">
        <f>IF(OR('Monitor Data'!J673="",ISBLANK('Monitor Data'!J673)),"",IF(AND('Smoke Data'!L675="YES",'Outlier Flags'!D673="YES"),"FILTERED OUT",'Monitor Data'!J673))</f>
        <v/>
      </c>
      <c r="E673" s="35" t="str">
        <f>IF(OR('Monitor Data'!K673="",ISBLANK('Monitor Data'!K673)),"",IF(AND('Smoke Data'!M675="YES",'Outlier Flags'!E673="YES"),"FILTERED OUT",'Monitor Data'!K673))</f>
        <v/>
      </c>
    </row>
    <row r="674" spans="1:5" x14ac:dyDescent="0.25">
      <c r="A674" s="34">
        <v>44869</v>
      </c>
      <c r="B674" s="35">
        <f>IF(OR('Monitor Data'!D674="",ISBLANK('Monitor Data'!D674)),"",IF(AND('Smoke Data'!J676="YES",'Outlier Flags'!B674="YES"),"FILTERED OUT",'Monitor Data'!B674))</f>
        <v>10</v>
      </c>
      <c r="C674" s="35">
        <f>IF(OR('Monitor Data'!G674="",ISBLANK('Monitor Data'!G674)),"",IF(AND('Smoke Data'!K676="YES",'Outlier Flags'!C674="YES"),"FILTERED OUT",'Monitor Data'!G674))</f>
        <v>14</v>
      </c>
      <c r="D674" s="35">
        <f>IF(OR('Monitor Data'!J674="",ISBLANK('Monitor Data'!J674)),"",IF(AND('Smoke Data'!L676="YES",'Outlier Flags'!D674="YES"),"FILTERED OUT",'Monitor Data'!J674))</f>
        <v>13.2</v>
      </c>
      <c r="E674" s="35">
        <f>IF(OR('Monitor Data'!K674="",ISBLANK('Monitor Data'!K674)),"",IF(AND('Smoke Data'!M676="YES",'Outlier Flags'!E674="YES"),"FILTERED OUT",'Monitor Data'!K674))</f>
        <v>10.3</v>
      </c>
    </row>
    <row r="675" spans="1:5" x14ac:dyDescent="0.25">
      <c r="A675" s="34">
        <v>44870</v>
      </c>
      <c r="B675" s="35" t="str">
        <f>IF(OR('Monitor Data'!D675="",ISBLANK('Monitor Data'!D675)),"",IF(AND('Smoke Data'!J677="YES",'Outlier Flags'!B675="YES"),"FILTERED OUT",'Monitor Data'!B675))</f>
        <v/>
      </c>
      <c r="C675" s="35" t="str">
        <f>IF(OR('Monitor Data'!G675="",ISBLANK('Monitor Data'!G675)),"",IF(AND('Smoke Data'!K677="YES",'Outlier Flags'!C675="YES"),"FILTERED OUT",'Monitor Data'!G675))</f>
        <v/>
      </c>
      <c r="D675" s="35" t="str">
        <f>IF(OR('Monitor Data'!J675="",ISBLANK('Monitor Data'!J675)),"",IF(AND('Smoke Data'!L677="YES",'Outlier Flags'!D675="YES"),"FILTERED OUT",'Monitor Data'!J675))</f>
        <v/>
      </c>
      <c r="E675" s="35" t="str">
        <f>IF(OR('Monitor Data'!K675="",ISBLANK('Monitor Data'!K675)),"",IF(AND('Smoke Data'!M677="YES",'Outlier Flags'!E675="YES"),"FILTERED OUT",'Monitor Data'!K675))</f>
        <v/>
      </c>
    </row>
    <row r="676" spans="1:5" x14ac:dyDescent="0.25">
      <c r="A676" s="34">
        <v>44871</v>
      </c>
      <c r="B676" s="35" t="str">
        <f>IF(OR('Monitor Data'!D676="",ISBLANK('Monitor Data'!D676)),"",IF(AND('Smoke Data'!J678="YES",'Outlier Flags'!B676="YES"),"FILTERED OUT",'Monitor Data'!B676))</f>
        <v/>
      </c>
      <c r="C676" s="35" t="str">
        <f>IF(OR('Monitor Data'!G676="",ISBLANK('Monitor Data'!G676)),"",IF(AND('Smoke Data'!K678="YES",'Outlier Flags'!C676="YES"),"FILTERED OUT",'Monitor Data'!G676))</f>
        <v/>
      </c>
      <c r="D676" s="35" t="str">
        <f>IF(OR('Monitor Data'!J676="",ISBLANK('Monitor Data'!J676)),"",IF(AND('Smoke Data'!L678="YES",'Outlier Flags'!D676="YES"),"FILTERED OUT",'Monitor Data'!J676))</f>
        <v/>
      </c>
      <c r="E676" s="35" t="str">
        <f>IF(OR('Monitor Data'!K676="",ISBLANK('Monitor Data'!K676)),"",IF(AND('Smoke Data'!M678="YES",'Outlier Flags'!E676="YES"),"FILTERED OUT",'Monitor Data'!K676))</f>
        <v/>
      </c>
    </row>
    <row r="677" spans="1:5" x14ac:dyDescent="0.25">
      <c r="A677" s="34">
        <v>44872</v>
      </c>
      <c r="B677" s="35">
        <f>IF(OR('Monitor Data'!D677="",ISBLANK('Monitor Data'!D677)),"",IF(AND('Smoke Data'!J679="YES",'Outlier Flags'!B677="YES"),"FILTERED OUT",'Monitor Data'!B677))</f>
        <v>11.4</v>
      </c>
      <c r="C677" s="35">
        <f>IF(OR('Monitor Data'!G677="",ISBLANK('Monitor Data'!G677)),"",IF(AND('Smoke Data'!K679="YES",'Outlier Flags'!C677="YES"),"FILTERED OUT",'Monitor Data'!G677))</f>
        <v>8.9499999999999993</v>
      </c>
      <c r="D677" s="35">
        <f>IF(OR('Monitor Data'!J677="",ISBLANK('Monitor Data'!J677)),"",IF(AND('Smoke Data'!L679="YES",'Outlier Flags'!D677="YES"),"FILTERED OUT",'Monitor Data'!J677))</f>
        <v>9.0500000000000007</v>
      </c>
      <c r="E677" s="35">
        <f>IF(OR('Monitor Data'!K677="",ISBLANK('Monitor Data'!K677)),"",IF(AND('Smoke Data'!M679="YES",'Outlier Flags'!E677="YES"),"FILTERED OUT",'Monitor Data'!K677))</f>
        <v>9.1999999999999993</v>
      </c>
    </row>
    <row r="678" spans="1:5" x14ac:dyDescent="0.25">
      <c r="A678" s="34">
        <v>44873</v>
      </c>
      <c r="B678" s="35" t="str">
        <f>IF(OR('Monitor Data'!D678="",ISBLANK('Monitor Data'!D678)),"",IF(AND('Smoke Data'!J680="YES",'Outlier Flags'!B678="YES"),"FILTERED OUT",'Monitor Data'!B678))</f>
        <v/>
      </c>
      <c r="C678" s="35" t="str">
        <f>IF(OR('Monitor Data'!G678="",ISBLANK('Monitor Data'!G678)),"",IF(AND('Smoke Data'!K680="YES",'Outlier Flags'!C678="YES"),"FILTERED OUT",'Monitor Data'!G678))</f>
        <v/>
      </c>
      <c r="D678" s="35" t="str">
        <f>IF(OR('Monitor Data'!J678="",ISBLANK('Monitor Data'!J678)),"",IF(AND('Smoke Data'!L680="YES",'Outlier Flags'!D678="YES"),"FILTERED OUT",'Monitor Data'!J678))</f>
        <v/>
      </c>
      <c r="E678" s="35" t="str">
        <f>IF(OR('Monitor Data'!K678="",ISBLANK('Monitor Data'!K678)),"",IF(AND('Smoke Data'!M680="YES",'Outlier Flags'!E678="YES"),"FILTERED OUT",'Monitor Data'!K678))</f>
        <v/>
      </c>
    </row>
    <row r="679" spans="1:5" x14ac:dyDescent="0.25">
      <c r="A679" s="34">
        <v>44874</v>
      </c>
      <c r="B679" s="35" t="str">
        <f>IF(OR('Monitor Data'!D679="",ISBLANK('Monitor Data'!D679)),"",IF(AND('Smoke Data'!J681="YES",'Outlier Flags'!B679="YES"),"FILTERED OUT",'Monitor Data'!B679))</f>
        <v/>
      </c>
      <c r="C679" s="35" t="str">
        <f>IF(OR('Monitor Data'!G679="",ISBLANK('Monitor Data'!G679)),"",IF(AND('Smoke Data'!K681="YES",'Outlier Flags'!C679="YES"),"FILTERED OUT",'Monitor Data'!G679))</f>
        <v/>
      </c>
      <c r="D679" s="35" t="str">
        <f>IF(OR('Monitor Data'!J679="",ISBLANK('Monitor Data'!J679)),"",IF(AND('Smoke Data'!L681="YES",'Outlier Flags'!D679="YES"),"FILTERED OUT",'Monitor Data'!J679))</f>
        <v/>
      </c>
      <c r="E679" s="35" t="str">
        <f>IF(OR('Monitor Data'!K679="",ISBLANK('Monitor Data'!K679)),"",IF(AND('Smoke Data'!M681="YES",'Outlier Flags'!E679="YES"),"FILTERED OUT",'Monitor Data'!K679))</f>
        <v/>
      </c>
    </row>
    <row r="680" spans="1:5" x14ac:dyDescent="0.25">
      <c r="A680" s="34">
        <v>44875</v>
      </c>
      <c r="B680" s="35">
        <f>IF(OR('Monitor Data'!D680="",ISBLANK('Monitor Data'!D680)),"",IF(AND('Smoke Data'!J682="YES",'Outlier Flags'!B680="YES"),"FILTERED OUT",'Monitor Data'!B680))</f>
        <v>16.8</v>
      </c>
      <c r="C680" s="35">
        <f>IF(OR('Monitor Data'!G680="",ISBLANK('Monitor Data'!G680)),"",IF(AND('Smoke Data'!K682="YES",'Outlier Flags'!C680="YES"),"FILTERED OUT",'Monitor Data'!G680))</f>
        <v>13</v>
      </c>
      <c r="D680" s="35">
        <f>IF(OR('Monitor Data'!J680="",ISBLANK('Monitor Data'!J680)),"",IF(AND('Smoke Data'!L682="YES",'Outlier Flags'!D680="YES"),"FILTERED OUT",'Monitor Data'!J680))</f>
        <v>17.8</v>
      </c>
      <c r="E680" s="35">
        <f>IF(OR('Monitor Data'!K680="",ISBLANK('Monitor Data'!K680)),"",IF(AND('Smoke Data'!M682="YES",'Outlier Flags'!E680="YES"),"FILTERED OUT",'Monitor Data'!K680))</f>
        <v>13.5</v>
      </c>
    </row>
    <row r="681" spans="1:5" x14ac:dyDescent="0.25">
      <c r="A681" s="34">
        <v>44876</v>
      </c>
      <c r="B681" s="35" t="str">
        <f>IF(OR('Monitor Data'!D681="",ISBLANK('Monitor Data'!D681)),"",IF(AND('Smoke Data'!J683="YES",'Outlier Flags'!B681="YES"),"FILTERED OUT",'Monitor Data'!B681))</f>
        <v/>
      </c>
      <c r="C681" s="35" t="str">
        <f>IF(OR('Monitor Data'!G681="",ISBLANK('Monitor Data'!G681)),"",IF(AND('Smoke Data'!K683="YES",'Outlier Flags'!C681="YES"),"FILTERED OUT",'Monitor Data'!G681))</f>
        <v/>
      </c>
      <c r="D681" s="35" t="str">
        <f>IF(OR('Monitor Data'!J681="",ISBLANK('Monitor Data'!J681)),"",IF(AND('Smoke Data'!L683="YES",'Outlier Flags'!D681="YES"),"FILTERED OUT",'Monitor Data'!J681))</f>
        <v/>
      </c>
      <c r="E681" s="35" t="str">
        <f>IF(OR('Monitor Data'!K681="",ISBLANK('Monitor Data'!K681)),"",IF(AND('Smoke Data'!M683="YES",'Outlier Flags'!E681="YES"),"FILTERED OUT",'Monitor Data'!K681))</f>
        <v/>
      </c>
    </row>
    <row r="682" spans="1:5" x14ac:dyDescent="0.25">
      <c r="A682" s="34">
        <v>44877</v>
      </c>
      <c r="B682" s="35" t="str">
        <f>IF(OR('Monitor Data'!D682="",ISBLANK('Monitor Data'!D682)),"",IF(AND('Smoke Data'!J684="YES",'Outlier Flags'!B682="YES"),"FILTERED OUT",'Monitor Data'!B682))</f>
        <v/>
      </c>
      <c r="C682" s="35" t="str">
        <f>IF(OR('Monitor Data'!G682="",ISBLANK('Monitor Data'!G682)),"",IF(AND('Smoke Data'!K684="YES",'Outlier Flags'!C682="YES"),"FILTERED OUT",'Monitor Data'!G682))</f>
        <v/>
      </c>
      <c r="D682" s="35" t="str">
        <f>IF(OR('Monitor Data'!J682="",ISBLANK('Monitor Data'!J682)),"",IF(AND('Smoke Data'!L684="YES",'Outlier Flags'!D682="YES"),"FILTERED OUT",'Monitor Data'!J682))</f>
        <v/>
      </c>
      <c r="E682" s="35" t="str">
        <f>IF(OR('Monitor Data'!K682="",ISBLANK('Monitor Data'!K682)),"",IF(AND('Smoke Data'!M684="YES",'Outlier Flags'!E682="YES"),"FILTERED OUT",'Monitor Data'!K682))</f>
        <v/>
      </c>
    </row>
    <row r="683" spans="1:5" x14ac:dyDescent="0.25">
      <c r="A683" s="34">
        <v>44878</v>
      </c>
      <c r="B683" s="35">
        <f>IF(OR('Monitor Data'!D683="",ISBLANK('Monitor Data'!D683)),"",IF(AND('Smoke Data'!J685="YES",'Outlier Flags'!B683="YES"),"FILTERED OUT",'Monitor Data'!B683))</f>
        <v>8.3000000000000007</v>
      </c>
      <c r="C683" s="35">
        <f>IF(OR('Monitor Data'!G683="",ISBLANK('Monitor Data'!G683)),"",IF(AND('Smoke Data'!K685="YES",'Outlier Flags'!C683="YES"),"FILTERED OUT",'Monitor Data'!G683))</f>
        <v>7.9</v>
      </c>
      <c r="D683" s="35">
        <f>IF(OR('Monitor Data'!J683="",ISBLANK('Monitor Data'!J683)),"",IF(AND('Smoke Data'!L685="YES",'Outlier Flags'!D683="YES"),"FILTERED OUT",'Monitor Data'!J683))</f>
        <v>8.6999999999999993</v>
      </c>
      <c r="E683" s="35" t="str">
        <f>IF(OR('Monitor Data'!K683="",ISBLANK('Monitor Data'!K683)),"",IF(AND('Smoke Data'!M685="YES",'Outlier Flags'!E683="YES"),"FILTERED OUT",'Monitor Data'!K683))</f>
        <v/>
      </c>
    </row>
    <row r="684" spans="1:5" x14ac:dyDescent="0.25">
      <c r="A684" s="34">
        <v>44879</v>
      </c>
      <c r="B684" s="35" t="str">
        <f>IF(OR('Monitor Data'!D684="",ISBLANK('Monitor Data'!D684)),"",IF(AND('Smoke Data'!J686="YES",'Outlier Flags'!B684="YES"),"FILTERED OUT",'Monitor Data'!B684))</f>
        <v/>
      </c>
      <c r="C684" s="35" t="str">
        <f>IF(OR('Monitor Data'!G684="",ISBLANK('Monitor Data'!G684)),"",IF(AND('Smoke Data'!K686="YES",'Outlier Flags'!C684="YES"),"FILTERED OUT",'Monitor Data'!G684))</f>
        <v/>
      </c>
      <c r="D684" s="35" t="str">
        <f>IF(OR('Monitor Data'!J684="",ISBLANK('Monitor Data'!J684)),"",IF(AND('Smoke Data'!L686="YES",'Outlier Flags'!D684="YES"),"FILTERED OUT",'Monitor Data'!J684))</f>
        <v/>
      </c>
      <c r="E684" s="35" t="str">
        <f>IF(OR('Monitor Data'!K684="",ISBLANK('Monitor Data'!K684)),"",IF(AND('Smoke Data'!M686="YES",'Outlier Flags'!E684="YES"),"FILTERED OUT",'Monitor Data'!K684))</f>
        <v/>
      </c>
    </row>
    <row r="685" spans="1:5" x14ac:dyDescent="0.25">
      <c r="A685" s="34">
        <v>44880</v>
      </c>
      <c r="B685" s="35" t="str">
        <f>IF(OR('Monitor Data'!D685="",ISBLANK('Monitor Data'!D685)),"",IF(AND('Smoke Data'!J687="YES",'Outlier Flags'!B685="YES"),"FILTERED OUT",'Monitor Data'!B685))</f>
        <v/>
      </c>
      <c r="C685" s="35" t="str">
        <f>IF(OR('Monitor Data'!G685="",ISBLANK('Monitor Data'!G685)),"",IF(AND('Smoke Data'!K687="YES",'Outlier Flags'!C685="YES"),"FILTERED OUT",'Monitor Data'!G685))</f>
        <v/>
      </c>
      <c r="D685" s="35" t="str">
        <f>IF(OR('Monitor Data'!J685="",ISBLANK('Monitor Data'!J685)),"",IF(AND('Smoke Data'!L687="YES",'Outlier Flags'!D685="YES"),"FILTERED OUT",'Monitor Data'!J685))</f>
        <v/>
      </c>
      <c r="E685" s="35">
        <f>IF(OR('Monitor Data'!K685="",ISBLANK('Monitor Data'!K685)),"",IF(AND('Smoke Data'!M687="YES",'Outlier Flags'!E685="YES"),"FILTERED OUT",'Monitor Data'!K685))</f>
        <v>12.1</v>
      </c>
    </row>
    <row r="686" spans="1:5" x14ac:dyDescent="0.25">
      <c r="A686" s="34">
        <v>44881</v>
      </c>
      <c r="B686" s="35">
        <f>IF(OR('Monitor Data'!D686="",ISBLANK('Monitor Data'!D686)),"",IF(AND('Smoke Data'!J688="YES",'Outlier Flags'!B686="YES"),"FILTERED OUT",'Monitor Data'!B686))</f>
        <v>10.6</v>
      </c>
      <c r="C686" s="35">
        <f>IF(OR('Monitor Data'!G686="",ISBLANK('Monitor Data'!G686)),"",IF(AND('Smoke Data'!K688="YES",'Outlier Flags'!C686="YES"),"FILTERED OUT",'Monitor Data'!G686))</f>
        <v>8.3000000000000007</v>
      </c>
      <c r="D686" s="35">
        <f>IF(OR('Monitor Data'!J686="",ISBLANK('Monitor Data'!J686)),"",IF(AND('Smoke Data'!L688="YES",'Outlier Flags'!D686="YES"),"FILTERED OUT",'Monitor Data'!J686))</f>
        <v>11.9</v>
      </c>
      <c r="E686" s="35" t="str">
        <f>IF(OR('Monitor Data'!K686="",ISBLANK('Monitor Data'!K686)),"",IF(AND('Smoke Data'!M688="YES",'Outlier Flags'!E686="YES"),"FILTERED OUT",'Monitor Data'!K686))</f>
        <v/>
      </c>
    </row>
    <row r="687" spans="1:5" x14ac:dyDescent="0.25">
      <c r="A687" s="34">
        <v>44882</v>
      </c>
      <c r="B687" s="35" t="str">
        <f>IF(OR('Monitor Data'!D687="",ISBLANK('Monitor Data'!D687)),"",IF(AND('Smoke Data'!J689="YES",'Outlier Flags'!B687="YES"),"FILTERED OUT",'Monitor Data'!B687))</f>
        <v/>
      </c>
      <c r="C687" s="35" t="str">
        <f>IF(OR('Monitor Data'!G687="",ISBLANK('Monitor Data'!G687)),"",IF(AND('Smoke Data'!K689="YES",'Outlier Flags'!C687="YES"),"FILTERED OUT",'Monitor Data'!G687))</f>
        <v/>
      </c>
      <c r="D687" s="35" t="str">
        <f>IF(OR('Monitor Data'!J687="",ISBLANK('Monitor Data'!J687)),"",IF(AND('Smoke Data'!L689="YES",'Outlier Flags'!D687="YES"),"FILTERED OUT",'Monitor Data'!J687))</f>
        <v/>
      </c>
      <c r="E687" s="35">
        <f>IF(OR('Monitor Data'!K687="",ISBLANK('Monitor Data'!K687)),"",IF(AND('Smoke Data'!M689="YES",'Outlier Flags'!E687="YES"),"FILTERED OUT",'Monitor Data'!K687))</f>
        <v>8.6999999999999993</v>
      </c>
    </row>
    <row r="688" spans="1:5" x14ac:dyDescent="0.25">
      <c r="A688" s="34">
        <v>44883</v>
      </c>
      <c r="B688" s="35" t="str">
        <f>IF(OR('Monitor Data'!D688="",ISBLANK('Monitor Data'!D688)),"",IF(AND('Smoke Data'!J690="YES",'Outlier Flags'!B688="YES"),"FILTERED OUT",'Monitor Data'!B688))</f>
        <v/>
      </c>
      <c r="C688" s="35" t="str">
        <f>IF(OR('Monitor Data'!G688="",ISBLANK('Monitor Data'!G688)),"",IF(AND('Smoke Data'!K690="YES",'Outlier Flags'!C688="YES"),"FILTERED OUT",'Monitor Data'!G688))</f>
        <v/>
      </c>
      <c r="D688" s="35" t="str">
        <f>IF(OR('Monitor Data'!J688="",ISBLANK('Monitor Data'!J688)),"",IF(AND('Smoke Data'!L690="YES",'Outlier Flags'!D688="YES"),"FILTERED OUT",'Monitor Data'!J688))</f>
        <v/>
      </c>
      <c r="E688" s="35" t="str">
        <f>IF(OR('Monitor Data'!K688="",ISBLANK('Monitor Data'!K688)),"",IF(AND('Smoke Data'!M690="YES",'Outlier Flags'!E688="YES"),"FILTERED OUT",'Monitor Data'!K688))</f>
        <v/>
      </c>
    </row>
    <row r="689" spans="1:5" x14ac:dyDescent="0.25">
      <c r="A689" s="34">
        <v>44884</v>
      </c>
      <c r="B689" s="35">
        <f>IF(OR('Monitor Data'!D689="",ISBLANK('Monitor Data'!D689)),"",IF(AND('Smoke Data'!J691="YES",'Outlier Flags'!B689="YES"),"FILTERED OUT",'Monitor Data'!B689))</f>
        <v>10.9</v>
      </c>
      <c r="C689" s="35">
        <f>IF(OR('Monitor Data'!G689="",ISBLANK('Monitor Data'!G689)),"",IF(AND('Smoke Data'!K691="YES",'Outlier Flags'!C689="YES"),"FILTERED OUT",'Monitor Data'!G689))</f>
        <v>10.649999999999999</v>
      </c>
      <c r="D689" s="35">
        <f>IF(OR('Monitor Data'!J689="",ISBLANK('Monitor Data'!J689)),"",IF(AND('Smoke Data'!L691="YES",'Outlier Flags'!D689="YES"),"FILTERED OUT",'Monitor Data'!J689))</f>
        <v>9.9499999999999993</v>
      </c>
      <c r="E689" s="35">
        <f>IF(OR('Monitor Data'!K689="",ISBLANK('Monitor Data'!K689)),"",IF(AND('Smoke Data'!M691="YES",'Outlier Flags'!E689="YES"),"FILTERED OUT",'Monitor Data'!K689))</f>
        <v>8.3000000000000007</v>
      </c>
    </row>
    <row r="690" spans="1:5" x14ac:dyDescent="0.25">
      <c r="A690" s="34">
        <v>44885</v>
      </c>
      <c r="B690" s="35" t="str">
        <f>IF(OR('Monitor Data'!D690="",ISBLANK('Monitor Data'!D690)),"",IF(AND('Smoke Data'!J692="YES",'Outlier Flags'!B690="YES"),"FILTERED OUT",'Monitor Data'!B690))</f>
        <v/>
      </c>
      <c r="C690" s="35" t="str">
        <f>IF(OR('Monitor Data'!G690="",ISBLANK('Monitor Data'!G690)),"",IF(AND('Smoke Data'!K692="YES",'Outlier Flags'!C690="YES"),"FILTERED OUT",'Monitor Data'!G690))</f>
        <v/>
      </c>
      <c r="D690" s="35" t="str">
        <f>IF(OR('Monitor Data'!J690="",ISBLANK('Monitor Data'!J690)),"",IF(AND('Smoke Data'!L692="YES",'Outlier Flags'!D690="YES"),"FILTERED OUT",'Monitor Data'!J690))</f>
        <v/>
      </c>
      <c r="E690" s="35" t="str">
        <f>IF(OR('Monitor Data'!K690="",ISBLANK('Monitor Data'!K690)),"",IF(AND('Smoke Data'!M692="YES",'Outlier Flags'!E690="YES"),"FILTERED OUT",'Monitor Data'!K690))</f>
        <v/>
      </c>
    </row>
    <row r="691" spans="1:5" x14ac:dyDescent="0.25">
      <c r="A691" s="34">
        <v>44886</v>
      </c>
      <c r="B691" s="35" t="str">
        <f>IF(OR('Monitor Data'!D691="",ISBLANK('Monitor Data'!D691)),"",IF(AND('Smoke Data'!J693="YES",'Outlier Flags'!B691="YES"),"FILTERED OUT",'Monitor Data'!B691))</f>
        <v/>
      </c>
      <c r="C691" s="35" t="str">
        <f>IF(OR('Monitor Data'!G691="",ISBLANK('Monitor Data'!G691)),"",IF(AND('Smoke Data'!K693="YES",'Outlier Flags'!C691="YES"),"FILTERED OUT",'Monitor Data'!G691))</f>
        <v/>
      </c>
      <c r="D691" s="35" t="str">
        <f>IF(OR('Monitor Data'!J691="",ISBLANK('Monitor Data'!J691)),"",IF(AND('Smoke Data'!L693="YES",'Outlier Flags'!D691="YES"),"FILTERED OUT",'Monitor Data'!J691))</f>
        <v/>
      </c>
      <c r="E691" s="35" t="str">
        <f>IF(OR('Monitor Data'!K691="",ISBLANK('Monitor Data'!K691)),"",IF(AND('Smoke Data'!M693="YES",'Outlier Flags'!E691="YES"),"FILTERED OUT",'Monitor Data'!K691))</f>
        <v/>
      </c>
    </row>
    <row r="692" spans="1:5" x14ac:dyDescent="0.25">
      <c r="A692" s="34">
        <v>44887</v>
      </c>
      <c r="B692" s="35">
        <f>IF(OR('Monitor Data'!D692="",ISBLANK('Monitor Data'!D692)),"",IF(AND('Smoke Data'!J694="YES",'Outlier Flags'!B692="YES"),"FILTERED OUT",'Monitor Data'!B692))</f>
        <v>33.9</v>
      </c>
      <c r="C692" s="35">
        <f>IF(OR('Monitor Data'!G692="",ISBLANK('Monitor Data'!G692)),"",IF(AND('Smoke Data'!K694="YES",'Outlier Flags'!C692="YES"),"FILTERED OUT",'Monitor Data'!G692))</f>
        <v>37.6</v>
      </c>
      <c r="D692" s="35">
        <f>IF(OR('Monitor Data'!J692="",ISBLANK('Monitor Data'!J692)),"",IF(AND('Smoke Data'!L694="YES",'Outlier Flags'!D692="YES"),"FILTERED OUT",'Monitor Data'!J692))</f>
        <v>39.5</v>
      </c>
      <c r="E692" s="35">
        <f>IF(OR('Monitor Data'!K692="",ISBLANK('Monitor Data'!K692)),"",IF(AND('Smoke Data'!M694="YES",'Outlier Flags'!E692="YES"),"FILTERED OUT",'Monitor Data'!K692))</f>
        <v>24.7</v>
      </c>
    </row>
    <row r="693" spans="1:5" x14ac:dyDescent="0.25">
      <c r="A693" s="34">
        <v>44888</v>
      </c>
      <c r="B693" s="35" t="str">
        <f>IF(OR('Monitor Data'!D693="",ISBLANK('Monitor Data'!D693)),"",IF(AND('Smoke Data'!J695="YES",'Outlier Flags'!B693="YES"),"FILTERED OUT",'Monitor Data'!B693))</f>
        <v/>
      </c>
      <c r="C693" s="35" t="str">
        <f>IF(OR('Monitor Data'!G693="",ISBLANK('Monitor Data'!G693)),"",IF(AND('Smoke Data'!K695="YES",'Outlier Flags'!C693="YES"),"FILTERED OUT",'Monitor Data'!G693))</f>
        <v/>
      </c>
      <c r="D693" s="35" t="str">
        <f>IF(OR('Monitor Data'!J693="",ISBLANK('Monitor Data'!J693)),"",IF(AND('Smoke Data'!L695="YES",'Outlier Flags'!D693="YES"),"FILTERED OUT",'Monitor Data'!J693))</f>
        <v/>
      </c>
      <c r="E693" s="35" t="str">
        <f>IF(OR('Monitor Data'!K693="",ISBLANK('Monitor Data'!K693)),"",IF(AND('Smoke Data'!M695="YES",'Outlier Flags'!E693="YES"),"FILTERED OUT",'Monitor Data'!K693))</f>
        <v/>
      </c>
    </row>
    <row r="694" spans="1:5" x14ac:dyDescent="0.25">
      <c r="A694" s="34">
        <v>44889</v>
      </c>
      <c r="B694" s="35" t="str">
        <f>IF(OR('Monitor Data'!D694="",ISBLANK('Monitor Data'!D694)),"",IF(AND('Smoke Data'!J696="YES",'Outlier Flags'!B694="YES"),"FILTERED OUT",'Monitor Data'!B694))</f>
        <v/>
      </c>
      <c r="C694" s="35" t="str">
        <f>IF(OR('Monitor Data'!G694="",ISBLANK('Monitor Data'!G694)),"",IF(AND('Smoke Data'!K696="YES",'Outlier Flags'!C694="YES"),"FILTERED OUT",'Monitor Data'!G694))</f>
        <v/>
      </c>
      <c r="D694" s="35" t="str">
        <f>IF(OR('Monitor Data'!J694="",ISBLANK('Monitor Data'!J694)),"",IF(AND('Smoke Data'!L696="YES",'Outlier Flags'!D694="YES"),"FILTERED OUT",'Monitor Data'!J694))</f>
        <v/>
      </c>
      <c r="E694" s="35" t="str">
        <f>IF(OR('Monitor Data'!K694="",ISBLANK('Monitor Data'!K694)),"",IF(AND('Smoke Data'!M696="YES",'Outlier Flags'!E694="YES"),"FILTERED OUT",'Monitor Data'!K694))</f>
        <v/>
      </c>
    </row>
    <row r="695" spans="1:5" x14ac:dyDescent="0.25">
      <c r="A695" s="34">
        <v>44890</v>
      </c>
      <c r="B695" s="35">
        <f>IF(OR('Monitor Data'!D695="",ISBLANK('Monitor Data'!D695)),"",IF(AND('Smoke Data'!J697="YES",'Outlier Flags'!B695="YES"),"FILTERED OUT",'Monitor Data'!B695))</f>
        <v>11.8</v>
      </c>
      <c r="C695" s="35">
        <f>IF(OR('Monitor Data'!G695="",ISBLANK('Monitor Data'!G695)),"",IF(AND('Smoke Data'!K697="YES",'Outlier Flags'!C695="YES"),"FILTERED OUT",'Monitor Data'!G695))</f>
        <v>13.6</v>
      </c>
      <c r="D695" s="35">
        <f>IF(OR('Monitor Data'!J695="",ISBLANK('Monitor Data'!J695)),"",IF(AND('Smoke Data'!L697="YES",'Outlier Flags'!D695="YES"),"FILTERED OUT",'Monitor Data'!J695))</f>
        <v>16.600000000000001</v>
      </c>
      <c r="E695" s="35">
        <f>IF(OR('Monitor Data'!K695="",ISBLANK('Monitor Data'!K695)),"",IF(AND('Smoke Data'!M697="YES",'Outlier Flags'!E695="YES"),"FILTERED OUT",'Monitor Data'!K695))</f>
        <v>8.6</v>
      </c>
    </row>
    <row r="696" spans="1:5" x14ac:dyDescent="0.25">
      <c r="A696" s="34">
        <v>44891</v>
      </c>
      <c r="B696" s="35" t="str">
        <f>IF(OR('Monitor Data'!D696="",ISBLANK('Monitor Data'!D696)),"",IF(AND('Smoke Data'!J698="YES",'Outlier Flags'!B696="YES"),"FILTERED OUT",'Monitor Data'!B696))</f>
        <v/>
      </c>
      <c r="C696" s="35" t="str">
        <f>IF(OR('Monitor Data'!G696="",ISBLANK('Monitor Data'!G696)),"",IF(AND('Smoke Data'!K698="YES",'Outlier Flags'!C696="YES"),"FILTERED OUT",'Monitor Data'!G696))</f>
        <v/>
      </c>
      <c r="D696" s="35" t="str">
        <f>IF(OR('Monitor Data'!J696="",ISBLANK('Monitor Data'!J696)),"",IF(AND('Smoke Data'!L698="YES",'Outlier Flags'!D696="YES"),"FILTERED OUT",'Monitor Data'!J696))</f>
        <v/>
      </c>
      <c r="E696" s="35" t="str">
        <f>IF(OR('Monitor Data'!K696="",ISBLANK('Monitor Data'!K696)),"",IF(AND('Smoke Data'!M698="YES",'Outlier Flags'!E696="YES"),"FILTERED OUT",'Monitor Data'!K696))</f>
        <v/>
      </c>
    </row>
    <row r="697" spans="1:5" x14ac:dyDescent="0.25">
      <c r="A697" s="34">
        <v>44892</v>
      </c>
      <c r="B697" s="35" t="str">
        <f>IF(OR('Monitor Data'!D697="",ISBLANK('Monitor Data'!D697)),"",IF(AND('Smoke Data'!J699="YES",'Outlier Flags'!B697="YES"),"FILTERED OUT",'Monitor Data'!B697))</f>
        <v/>
      </c>
      <c r="C697" s="35" t="str">
        <f>IF(OR('Monitor Data'!G697="",ISBLANK('Monitor Data'!G697)),"",IF(AND('Smoke Data'!K699="YES",'Outlier Flags'!C697="YES"),"FILTERED OUT",'Monitor Data'!G697))</f>
        <v/>
      </c>
      <c r="D697" s="35" t="str">
        <f>IF(OR('Monitor Data'!J697="",ISBLANK('Monitor Data'!J697)),"",IF(AND('Smoke Data'!L699="YES",'Outlier Flags'!D697="YES"),"FILTERED OUT",'Monitor Data'!J697))</f>
        <v/>
      </c>
      <c r="E697" s="35" t="str">
        <f>IF(OR('Monitor Data'!K697="",ISBLANK('Monitor Data'!K697)),"",IF(AND('Smoke Data'!M699="YES",'Outlier Flags'!E697="YES"),"FILTERED OUT",'Monitor Data'!K697))</f>
        <v/>
      </c>
    </row>
    <row r="698" spans="1:5" x14ac:dyDescent="0.25">
      <c r="A698" s="34">
        <v>44893</v>
      </c>
      <c r="B698" s="35">
        <f>IF(OR('Monitor Data'!D698="",ISBLANK('Monitor Data'!D698)),"",IF(AND('Smoke Data'!J700="YES",'Outlier Flags'!B698="YES"),"FILTERED OUT",'Monitor Data'!B698))</f>
        <v>12.7</v>
      </c>
      <c r="C698" s="35">
        <f>IF(OR('Monitor Data'!G698="",ISBLANK('Monitor Data'!G698)),"",IF(AND('Smoke Data'!K700="YES",'Outlier Flags'!C698="YES"),"FILTERED OUT",'Monitor Data'!G698))</f>
        <v>16.3</v>
      </c>
      <c r="D698" s="35">
        <f>IF(OR('Monitor Data'!J698="",ISBLANK('Monitor Data'!J698)),"",IF(AND('Smoke Data'!L700="YES",'Outlier Flags'!D698="YES"),"FILTERED OUT",'Monitor Data'!J698))</f>
        <v>13.9</v>
      </c>
      <c r="E698" s="35">
        <f>IF(OR('Monitor Data'!K698="",ISBLANK('Monitor Data'!K698)),"",IF(AND('Smoke Data'!M700="YES",'Outlier Flags'!E698="YES"),"FILTERED OUT",'Monitor Data'!K698))</f>
        <v>9.4</v>
      </c>
    </row>
    <row r="699" spans="1:5" x14ac:dyDescent="0.25">
      <c r="A699" s="34">
        <v>44894</v>
      </c>
      <c r="B699" s="35" t="str">
        <f>IF(OR('Monitor Data'!D699="",ISBLANK('Monitor Data'!D699)),"",IF(AND('Smoke Data'!J701="YES",'Outlier Flags'!B699="YES"),"FILTERED OUT",'Monitor Data'!B699))</f>
        <v/>
      </c>
      <c r="C699" s="35" t="str">
        <f>IF(OR('Monitor Data'!G699="",ISBLANK('Monitor Data'!G699)),"",IF(AND('Smoke Data'!K701="YES",'Outlier Flags'!C699="YES"),"FILTERED OUT",'Monitor Data'!G699))</f>
        <v/>
      </c>
      <c r="D699" s="35" t="str">
        <f>IF(OR('Monitor Data'!J699="",ISBLANK('Monitor Data'!J699)),"",IF(AND('Smoke Data'!L701="YES",'Outlier Flags'!D699="YES"),"FILTERED OUT",'Monitor Data'!J699))</f>
        <v/>
      </c>
      <c r="E699" s="35" t="str">
        <f>IF(OR('Monitor Data'!K699="",ISBLANK('Monitor Data'!K699)),"",IF(AND('Smoke Data'!M701="YES",'Outlier Flags'!E699="YES"),"FILTERED OUT",'Monitor Data'!K699))</f>
        <v/>
      </c>
    </row>
    <row r="700" spans="1:5" x14ac:dyDescent="0.25">
      <c r="A700" s="34">
        <v>44895</v>
      </c>
      <c r="B700" s="35" t="str">
        <f>IF(OR('Monitor Data'!D700="",ISBLANK('Monitor Data'!D700)),"",IF(AND('Smoke Data'!J702="YES",'Outlier Flags'!B700="YES"),"FILTERED OUT",'Monitor Data'!B700))</f>
        <v/>
      </c>
      <c r="C700" s="35" t="str">
        <f>IF(OR('Monitor Data'!G700="",ISBLANK('Monitor Data'!G700)),"",IF(AND('Smoke Data'!K702="YES",'Outlier Flags'!C700="YES"),"FILTERED OUT",'Monitor Data'!G700))</f>
        <v/>
      </c>
      <c r="D700" s="35" t="str">
        <f>IF(OR('Monitor Data'!J700="",ISBLANK('Monitor Data'!J700)),"",IF(AND('Smoke Data'!L702="YES",'Outlier Flags'!D700="YES"),"FILTERED OUT",'Monitor Data'!J700))</f>
        <v/>
      </c>
      <c r="E700" s="35" t="str">
        <f>IF(OR('Monitor Data'!K700="",ISBLANK('Monitor Data'!K700)),"",IF(AND('Smoke Data'!M702="YES",'Outlier Flags'!E700="YES"),"FILTERED OUT",'Monitor Data'!K700))</f>
        <v/>
      </c>
    </row>
    <row r="701" spans="1:5" x14ac:dyDescent="0.25">
      <c r="A701" s="34">
        <v>44896</v>
      </c>
      <c r="B701" s="35">
        <f>IF(OR('Monitor Data'!D701="",ISBLANK('Monitor Data'!D701)),"",IF(AND('Smoke Data'!J703="YES",'Outlier Flags'!B701="YES"),"FILTERED OUT",'Monitor Data'!B701))</f>
        <v>16.100000000000001</v>
      </c>
      <c r="C701" s="35">
        <f>IF(OR('Monitor Data'!G701="",ISBLANK('Monitor Data'!G701)),"",IF(AND('Smoke Data'!K703="YES",'Outlier Flags'!C701="YES"),"FILTERED OUT",'Monitor Data'!G701))</f>
        <v>20.450000000000003</v>
      </c>
      <c r="D701" s="35">
        <f>IF(OR('Monitor Data'!J701="",ISBLANK('Monitor Data'!J701)),"",IF(AND('Smoke Data'!L703="YES",'Outlier Flags'!D701="YES"),"FILTERED OUT",'Monitor Data'!J701))</f>
        <v>10.55</v>
      </c>
      <c r="E701" s="35">
        <f>IF(OR('Monitor Data'!K701="",ISBLANK('Monitor Data'!K701)),"",IF(AND('Smoke Data'!M703="YES",'Outlier Flags'!E701="YES"),"FILTERED OUT",'Monitor Data'!K701))</f>
        <v>10.5</v>
      </c>
    </row>
    <row r="702" spans="1:5" x14ac:dyDescent="0.25">
      <c r="A702" s="34">
        <v>44897</v>
      </c>
      <c r="B702" s="35" t="str">
        <f>IF(OR('Monitor Data'!D702="",ISBLANK('Monitor Data'!D702)),"",IF(AND('Smoke Data'!J704="YES",'Outlier Flags'!B702="YES"),"FILTERED OUT",'Monitor Data'!B702))</f>
        <v/>
      </c>
      <c r="C702" s="35" t="str">
        <f>IF(OR('Monitor Data'!G702="",ISBLANK('Monitor Data'!G702)),"",IF(AND('Smoke Data'!K704="YES",'Outlier Flags'!C702="YES"),"FILTERED OUT",'Monitor Data'!G702))</f>
        <v/>
      </c>
      <c r="D702" s="35" t="str">
        <f>IF(OR('Monitor Data'!J702="",ISBLANK('Monitor Data'!J702)),"",IF(AND('Smoke Data'!L704="YES",'Outlier Flags'!D702="YES"),"FILTERED OUT",'Monitor Data'!J702))</f>
        <v/>
      </c>
      <c r="E702" s="35" t="str">
        <f>IF(OR('Monitor Data'!K702="",ISBLANK('Monitor Data'!K702)),"",IF(AND('Smoke Data'!M704="YES",'Outlier Flags'!E702="YES"),"FILTERED OUT",'Monitor Data'!K702))</f>
        <v/>
      </c>
    </row>
    <row r="703" spans="1:5" x14ac:dyDescent="0.25">
      <c r="A703" s="34">
        <v>44898</v>
      </c>
      <c r="B703" s="35" t="str">
        <f>IF(OR('Monitor Data'!D703="",ISBLANK('Monitor Data'!D703)),"",IF(AND('Smoke Data'!J705="YES",'Outlier Flags'!B703="YES"),"FILTERED OUT",'Monitor Data'!B703))</f>
        <v/>
      </c>
      <c r="C703" s="35" t="str">
        <f>IF(OR('Monitor Data'!G703="",ISBLANK('Monitor Data'!G703)),"",IF(AND('Smoke Data'!K705="YES",'Outlier Flags'!C703="YES"),"FILTERED OUT",'Monitor Data'!G703))</f>
        <v/>
      </c>
      <c r="D703" s="35" t="str">
        <f>IF(OR('Monitor Data'!J703="",ISBLANK('Monitor Data'!J703)),"",IF(AND('Smoke Data'!L705="YES",'Outlier Flags'!D703="YES"),"FILTERED OUT",'Monitor Data'!J703))</f>
        <v/>
      </c>
      <c r="E703" s="35" t="str">
        <f>IF(OR('Monitor Data'!K703="",ISBLANK('Monitor Data'!K703)),"",IF(AND('Smoke Data'!M705="YES",'Outlier Flags'!E703="YES"),"FILTERED OUT",'Monitor Data'!K703))</f>
        <v/>
      </c>
    </row>
    <row r="704" spans="1:5" x14ac:dyDescent="0.25">
      <c r="A704" s="34">
        <v>44899</v>
      </c>
      <c r="B704" s="35">
        <f>IF(OR('Monitor Data'!D704="",ISBLANK('Monitor Data'!D704)),"",IF(AND('Smoke Data'!J706="YES",'Outlier Flags'!B704="YES"),"FILTERED OUT",'Monitor Data'!B704))</f>
        <v>25.7</v>
      </c>
      <c r="C704" s="35">
        <f>IF(OR('Monitor Data'!G704="",ISBLANK('Monitor Data'!G704)),"",IF(AND('Smoke Data'!K706="YES",'Outlier Flags'!C704="YES"),"FILTERED OUT",'Monitor Data'!G704))</f>
        <v>26.2</v>
      </c>
      <c r="D704" s="35">
        <f>IF(OR('Monitor Data'!J704="",ISBLANK('Monitor Data'!J704)),"",IF(AND('Smoke Data'!L706="YES",'Outlier Flags'!D704="YES"),"FILTERED OUT",'Monitor Data'!J704))</f>
        <v>16.100000000000001</v>
      </c>
      <c r="E704" s="35">
        <f>IF(OR('Monitor Data'!K704="",ISBLANK('Monitor Data'!K704)),"",IF(AND('Smoke Data'!M706="YES",'Outlier Flags'!E704="YES"),"FILTERED OUT",'Monitor Data'!K704))</f>
        <v>13.7</v>
      </c>
    </row>
    <row r="705" spans="1:5" x14ac:dyDescent="0.25">
      <c r="A705" s="34">
        <v>44900</v>
      </c>
      <c r="B705" s="35" t="str">
        <f>IF(OR('Monitor Data'!D705="",ISBLANK('Monitor Data'!D705)),"",IF(AND('Smoke Data'!J707="YES",'Outlier Flags'!B705="YES"),"FILTERED OUT",'Monitor Data'!B705))</f>
        <v/>
      </c>
      <c r="C705" s="35" t="str">
        <f>IF(OR('Monitor Data'!G705="",ISBLANK('Monitor Data'!G705)),"",IF(AND('Smoke Data'!K707="YES",'Outlier Flags'!C705="YES"),"FILTERED OUT",'Monitor Data'!G705))</f>
        <v/>
      </c>
      <c r="D705" s="35" t="str">
        <f>IF(OR('Monitor Data'!J705="",ISBLANK('Monitor Data'!J705)),"",IF(AND('Smoke Data'!L707="YES",'Outlier Flags'!D705="YES"),"FILTERED OUT",'Monitor Data'!J705))</f>
        <v/>
      </c>
      <c r="E705" s="35" t="str">
        <f>IF(OR('Monitor Data'!K705="",ISBLANK('Monitor Data'!K705)),"",IF(AND('Smoke Data'!M707="YES",'Outlier Flags'!E705="YES"),"FILTERED OUT",'Monitor Data'!K705))</f>
        <v/>
      </c>
    </row>
    <row r="706" spans="1:5" x14ac:dyDescent="0.25">
      <c r="A706" s="34">
        <v>44901</v>
      </c>
      <c r="B706" s="35" t="str">
        <f>IF(OR('Monitor Data'!D706="",ISBLANK('Monitor Data'!D706)),"",IF(AND('Smoke Data'!J708="YES",'Outlier Flags'!B706="YES"),"FILTERED OUT",'Monitor Data'!B706))</f>
        <v/>
      </c>
      <c r="C706" s="35" t="str">
        <f>IF(OR('Monitor Data'!G706="",ISBLANK('Monitor Data'!G706)),"",IF(AND('Smoke Data'!K708="YES",'Outlier Flags'!C706="YES"),"FILTERED OUT",'Monitor Data'!G706))</f>
        <v/>
      </c>
      <c r="D706" s="35" t="str">
        <f>IF(OR('Monitor Data'!J706="",ISBLANK('Monitor Data'!J706)),"",IF(AND('Smoke Data'!L708="YES",'Outlier Flags'!D706="YES"),"FILTERED OUT",'Monitor Data'!J706))</f>
        <v/>
      </c>
      <c r="E706" s="35" t="str">
        <f>IF(OR('Monitor Data'!K706="",ISBLANK('Monitor Data'!K706)),"",IF(AND('Smoke Data'!M708="YES",'Outlier Flags'!E706="YES"),"FILTERED OUT",'Monitor Data'!K706))</f>
        <v/>
      </c>
    </row>
    <row r="707" spans="1:5" x14ac:dyDescent="0.25">
      <c r="A707" s="34">
        <v>44902</v>
      </c>
      <c r="B707" s="35">
        <f>IF(OR('Monitor Data'!D707="",ISBLANK('Monitor Data'!D707)),"",IF(AND('Smoke Data'!J709="YES",'Outlier Flags'!B707="YES"),"FILTERED OUT",'Monitor Data'!B707))</f>
        <v>48.4</v>
      </c>
      <c r="C707" s="35">
        <f>IF(OR('Monitor Data'!G707="",ISBLANK('Monitor Data'!G707)),"",IF(AND('Smoke Data'!K709="YES",'Outlier Flags'!C707="YES"),"FILTERED OUT",'Monitor Data'!G707))</f>
        <v>62.099999999999994</v>
      </c>
      <c r="D707" s="35">
        <f>IF(OR('Monitor Data'!J707="",ISBLANK('Monitor Data'!J707)),"",IF(AND('Smoke Data'!L709="YES",'Outlier Flags'!D707="YES"),"FILTERED OUT",'Monitor Data'!J707))</f>
        <v>37.450000000000003</v>
      </c>
      <c r="E707" s="35">
        <f>IF(OR('Monitor Data'!K707="",ISBLANK('Monitor Data'!K707)),"",IF(AND('Smoke Data'!M709="YES",'Outlier Flags'!E707="YES"),"FILTERED OUT",'Monitor Data'!K707))</f>
        <v>47.1</v>
      </c>
    </row>
    <row r="708" spans="1:5" x14ac:dyDescent="0.25">
      <c r="A708" s="34">
        <v>44903</v>
      </c>
      <c r="B708" s="35" t="str">
        <f>IF(OR('Monitor Data'!D708="",ISBLANK('Monitor Data'!D708)),"",IF(AND('Smoke Data'!J710="YES",'Outlier Flags'!B708="YES"),"FILTERED OUT",'Monitor Data'!B708))</f>
        <v/>
      </c>
      <c r="C708" s="35" t="str">
        <f>IF(OR('Monitor Data'!G708="",ISBLANK('Monitor Data'!G708)),"",IF(AND('Smoke Data'!K710="YES",'Outlier Flags'!C708="YES"),"FILTERED OUT",'Monitor Data'!G708))</f>
        <v/>
      </c>
      <c r="D708" s="35" t="str">
        <f>IF(OR('Monitor Data'!J708="",ISBLANK('Monitor Data'!J708)),"",IF(AND('Smoke Data'!L710="YES",'Outlier Flags'!D708="YES"),"FILTERED OUT",'Monitor Data'!J708))</f>
        <v/>
      </c>
      <c r="E708" s="35" t="str">
        <f>IF(OR('Monitor Data'!K708="",ISBLANK('Monitor Data'!K708)),"",IF(AND('Smoke Data'!M710="YES",'Outlier Flags'!E708="YES"),"FILTERED OUT",'Monitor Data'!K708))</f>
        <v/>
      </c>
    </row>
    <row r="709" spans="1:5" x14ac:dyDescent="0.25">
      <c r="A709" s="34">
        <v>44904</v>
      </c>
      <c r="B709" s="35" t="str">
        <f>IF(OR('Monitor Data'!D709="",ISBLANK('Monitor Data'!D709)),"",IF(AND('Smoke Data'!J711="YES",'Outlier Flags'!B709="YES"),"FILTERED OUT",'Monitor Data'!B709))</f>
        <v/>
      </c>
      <c r="C709" s="35" t="str">
        <f>IF(OR('Monitor Data'!G709="",ISBLANK('Monitor Data'!G709)),"",IF(AND('Smoke Data'!K711="YES",'Outlier Flags'!C709="YES"),"FILTERED OUT",'Monitor Data'!G709))</f>
        <v/>
      </c>
      <c r="D709" s="35" t="str">
        <f>IF(OR('Monitor Data'!J709="",ISBLANK('Monitor Data'!J709)),"",IF(AND('Smoke Data'!L711="YES",'Outlier Flags'!D709="YES"),"FILTERED OUT",'Monitor Data'!J709))</f>
        <v/>
      </c>
      <c r="E709" s="35" t="str">
        <f>IF(OR('Monitor Data'!K709="",ISBLANK('Monitor Data'!K709)),"",IF(AND('Smoke Data'!M711="YES",'Outlier Flags'!E709="YES"),"FILTERED OUT",'Monitor Data'!K709))</f>
        <v/>
      </c>
    </row>
    <row r="710" spans="1:5" x14ac:dyDescent="0.25">
      <c r="A710" s="34">
        <v>44905</v>
      </c>
      <c r="B710" s="35">
        <f>IF(OR('Monitor Data'!D710="",ISBLANK('Monitor Data'!D710)),"",IF(AND('Smoke Data'!J712="YES",'Outlier Flags'!B710="YES"),"FILTERED OUT",'Monitor Data'!B710))</f>
        <v>10</v>
      </c>
      <c r="C710" s="35">
        <f>IF(OR('Monitor Data'!G710="",ISBLANK('Monitor Data'!G710)),"",IF(AND('Smoke Data'!K712="YES",'Outlier Flags'!C710="YES"),"FILTERED OUT",'Monitor Data'!G710))</f>
        <v>13.5</v>
      </c>
      <c r="D710" s="35">
        <f>IF(OR('Monitor Data'!J710="",ISBLANK('Monitor Data'!J710)),"",IF(AND('Smoke Data'!L712="YES",'Outlier Flags'!D710="YES"),"FILTERED OUT",'Monitor Data'!J710))</f>
        <v>11.5</v>
      </c>
      <c r="E710" s="35">
        <f>IF(OR('Monitor Data'!K710="",ISBLANK('Monitor Data'!K710)),"",IF(AND('Smoke Data'!M712="YES",'Outlier Flags'!E710="YES"),"FILTERED OUT",'Monitor Data'!K710))</f>
        <v>12.1</v>
      </c>
    </row>
    <row r="711" spans="1:5" x14ac:dyDescent="0.25">
      <c r="A711" s="34">
        <v>44906</v>
      </c>
      <c r="B711" s="35" t="str">
        <f>IF(OR('Monitor Data'!D711="",ISBLANK('Monitor Data'!D711)),"",IF(AND('Smoke Data'!J713="YES",'Outlier Flags'!B711="YES"),"FILTERED OUT",'Monitor Data'!B711))</f>
        <v/>
      </c>
      <c r="C711" s="35" t="str">
        <f>IF(OR('Monitor Data'!G711="",ISBLANK('Monitor Data'!G711)),"",IF(AND('Smoke Data'!K713="YES",'Outlier Flags'!C711="YES"),"FILTERED OUT",'Monitor Data'!G711))</f>
        <v/>
      </c>
      <c r="D711" s="35" t="str">
        <f>IF(OR('Monitor Data'!J711="",ISBLANK('Monitor Data'!J711)),"",IF(AND('Smoke Data'!L713="YES",'Outlier Flags'!D711="YES"),"FILTERED OUT",'Monitor Data'!J711))</f>
        <v/>
      </c>
      <c r="E711" s="35" t="str">
        <f>IF(OR('Monitor Data'!K711="",ISBLANK('Monitor Data'!K711)),"",IF(AND('Smoke Data'!M713="YES",'Outlier Flags'!E711="YES"),"FILTERED OUT",'Monitor Data'!K711))</f>
        <v/>
      </c>
    </row>
    <row r="712" spans="1:5" x14ac:dyDescent="0.25">
      <c r="A712" s="34">
        <v>44907</v>
      </c>
      <c r="B712" s="35" t="str">
        <f>IF(OR('Monitor Data'!D712="",ISBLANK('Monitor Data'!D712)),"",IF(AND('Smoke Data'!J714="YES",'Outlier Flags'!B712="YES"),"FILTERED OUT",'Monitor Data'!B712))</f>
        <v/>
      </c>
      <c r="C712" s="35" t="str">
        <f>IF(OR('Monitor Data'!G712="",ISBLANK('Monitor Data'!G712)),"",IF(AND('Smoke Data'!K714="YES",'Outlier Flags'!C712="YES"),"FILTERED OUT",'Monitor Data'!G712))</f>
        <v/>
      </c>
      <c r="D712" s="35" t="str">
        <f>IF(OR('Monitor Data'!J712="",ISBLANK('Monitor Data'!J712)),"",IF(AND('Smoke Data'!L714="YES",'Outlier Flags'!D712="YES"),"FILTERED OUT",'Monitor Data'!J712))</f>
        <v/>
      </c>
      <c r="E712" s="35" t="str">
        <f>IF(OR('Monitor Data'!K712="",ISBLANK('Monitor Data'!K712)),"",IF(AND('Smoke Data'!M714="YES",'Outlier Flags'!E712="YES"),"FILTERED OUT",'Monitor Data'!K712))</f>
        <v/>
      </c>
    </row>
    <row r="713" spans="1:5" x14ac:dyDescent="0.25">
      <c r="A713" s="34">
        <v>44908</v>
      </c>
      <c r="B713" s="35">
        <f>IF(OR('Monitor Data'!D713="",ISBLANK('Monitor Data'!D713)),"",IF(AND('Smoke Data'!J715="YES",'Outlier Flags'!B713="YES"),"FILTERED OUT",'Monitor Data'!B713))</f>
        <v>10.6</v>
      </c>
      <c r="C713" s="35">
        <f>IF(OR('Monitor Data'!G713="",ISBLANK('Monitor Data'!G713)),"",IF(AND('Smoke Data'!K715="YES",'Outlier Flags'!C713="YES"),"FILTERED OUT",'Monitor Data'!G713))</f>
        <v>9.9499999999999993</v>
      </c>
      <c r="D713" s="35">
        <f>IF(OR('Monitor Data'!J713="",ISBLANK('Monitor Data'!J713)),"",IF(AND('Smoke Data'!L715="YES",'Outlier Flags'!D713="YES"),"FILTERED OUT",'Monitor Data'!J713))</f>
        <v>12.1</v>
      </c>
      <c r="E713" s="35">
        <f>IF(OR('Monitor Data'!K713="",ISBLANK('Monitor Data'!K713)),"",IF(AND('Smoke Data'!M715="YES",'Outlier Flags'!E713="YES"),"FILTERED OUT",'Monitor Data'!K713))</f>
        <v>11.1</v>
      </c>
    </row>
    <row r="714" spans="1:5" x14ac:dyDescent="0.25">
      <c r="A714" s="34">
        <v>44909</v>
      </c>
      <c r="B714" s="35" t="str">
        <f>IF(OR('Monitor Data'!D714="",ISBLANK('Monitor Data'!D714)),"",IF(AND('Smoke Data'!J716="YES",'Outlier Flags'!B714="YES"),"FILTERED OUT",'Monitor Data'!B714))</f>
        <v/>
      </c>
      <c r="C714" s="35" t="str">
        <f>IF(OR('Monitor Data'!G714="",ISBLANK('Monitor Data'!G714)),"",IF(AND('Smoke Data'!K716="YES",'Outlier Flags'!C714="YES"),"FILTERED OUT",'Monitor Data'!G714))</f>
        <v/>
      </c>
      <c r="D714" s="35" t="str">
        <f>IF(OR('Monitor Data'!J714="",ISBLANK('Monitor Data'!J714)),"",IF(AND('Smoke Data'!L716="YES",'Outlier Flags'!D714="YES"),"FILTERED OUT",'Monitor Data'!J714))</f>
        <v/>
      </c>
      <c r="E714" s="35" t="str">
        <f>IF(OR('Monitor Data'!K714="",ISBLANK('Monitor Data'!K714)),"",IF(AND('Smoke Data'!M716="YES",'Outlier Flags'!E714="YES"),"FILTERED OUT",'Monitor Data'!K714))</f>
        <v/>
      </c>
    </row>
    <row r="715" spans="1:5" x14ac:dyDescent="0.25">
      <c r="A715" s="34">
        <v>44910</v>
      </c>
      <c r="B715" s="35" t="str">
        <f>IF(OR('Monitor Data'!D715="",ISBLANK('Monitor Data'!D715)),"",IF(AND('Smoke Data'!J717="YES",'Outlier Flags'!B715="YES"),"FILTERED OUT",'Monitor Data'!B715))</f>
        <v/>
      </c>
      <c r="C715" s="35" t="str">
        <f>IF(OR('Monitor Data'!G715="",ISBLANK('Monitor Data'!G715)),"",IF(AND('Smoke Data'!K717="YES",'Outlier Flags'!C715="YES"),"FILTERED OUT",'Monitor Data'!G715))</f>
        <v/>
      </c>
      <c r="D715" s="35" t="str">
        <f>IF(OR('Monitor Data'!J715="",ISBLANK('Monitor Data'!J715)),"",IF(AND('Smoke Data'!L717="YES",'Outlier Flags'!D715="YES"),"FILTERED OUT",'Monitor Data'!J715))</f>
        <v/>
      </c>
      <c r="E715" s="35" t="str">
        <f>IF(OR('Monitor Data'!K715="",ISBLANK('Monitor Data'!K715)),"",IF(AND('Smoke Data'!M717="YES",'Outlier Flags'!E715="YES"),"FILTERED OUT",'Monitor Data'!K715))</f>
        <v/>
      </c>
    </row>
    <row r="716" spans="1:5" x14ac:dyDescent="0.25">
      <c r="A716" s="34">
        <v>44911</v>
      </c>
      <c r="B716" s="35">
        <f>IF(OR('Monitor Data'!D716="",ISBLANK('Monitor Data'!D716)),"",IF(AND('Smoke Data'!J718="YES",'Outlier Flags'!B716="YES"),"FILTERED OUT",'Monitor Data'!B716))</f>
        <v>13</v>
      </c>
      <c r="C716" s="35">
        <f>IF(OR('Monitor Data'!G716="",ISBLANK('Monitor Data'!G716)),"",IF(AND('Smoke Data'!K718="YES",'Outlier Flags'!C716="YES"),"FILTERED OUT",'Monitor Data'!G716))</f>
        <v>8.9</v>
      </c>
      <c r="D716" s="35">
        <f>IF(OR('Monitor Data'!J716="",ISBLANK('Monitor Data'!J716)),"",IF(AND('Smoke Data'!L718="YES",'Outlier Flags'!D716="YES"),"FILTERED OUT",'Monitor Data'!J716))</f>
        <v>11.6</v>
      </c>
      <c r="E716" s="35">
        <f>IF(OR('Monitor Data'!K716="",ISBLANK('Monitor Data'!K716)),"",IF(AND('Smoke Data'!M718="YES",'Outlier Flags'!E716="YES"),"FILTERED OUT",'Monitor Data'!K716))</f>
        <v>9.3000000000000007</v>
      </c>
    </row>
    <row r="717" spans="1:5" x14ac:dyDescent="0.25">
      <c r="A717" s="34">
        <v>44912</v>
      </c>
      <c r="B717" s="35" t="str">
        <f>IF(OR('Monitor Data'!D717="",ISBLANK('Monitor Data'!D717)),"",IF(AND('Smoke Data'!J719="YES",'Outlier Flags'!B717="YES"),"FILTERED OUT",'Monitor Data'!B717))</f>
        <v/>
      </c>
      <c r="C717" s="35" t="str">
        <f>IF(OR('Monitor Data'!G717="",ISBLANK('Monitor Data'!G717)),"",IF(AND('Smoke Data'!K719="YES",'Outlier Flags'!C717="YES"),"FILTERED OUT",'Monitor Data'!G717))</f>
        <v/>
      </c>
      <c r="D717" s="35" t="str">
        <f>IF(OR('Monitor Data'!J717="",ISBLANK('Monitor Data'!J717)),"",IF(AND('Smoke Data'!L719="YES",'Outlier Flags'!D717="YES"),"FILTERED OUT",'Monitor Data'!J717))</f>
        <v/>
      </c>
      <c r="E717" s="35" t="str">
        <f>IF(OR('Monitor Data'!K717="",ISBLANK('Monitor Data'!K717)),"",IF(AND('Smoke Data'!M719="YES",'Outlier Flags'!E717="YES"),"FILTERED OUT",'Monitor Data'!K717))</f>
        <v/>
      </c>
    </row>
    <row r="718" spans="1:5" x14ac:dyDescent="0.25">
      <c r="A718" s="34">
        <v>44913</v>
      </c>
      <c r="B718" s="35" t="str">
        <f>IF(OR('Monitor Data'!D718="",ISBLANK('Monitor Data'!D718)),"",IF(AND('Smoke Data'!J720="YES",'Outlier Flags'!B718="YES"),"FILTERED OUT",'Monitor Data'!B718))</f>
        <v/>
      </c>
      <c r="C718" s="35" t="str">
        <f>IF(OR('Monitor Data'!G718="",ISBLANK('Monitor Data'!G718)),"",IF(AND('Smoke Data'!K720="YES",'Outlier Flags'!C718="YES"),"FILTERED OUT",'Monitor Data'!G718))</f>
        <v/>
      </c>
      <c r="D718" s="35" t="str">
        <f>IF(OR('Monitor Data'!J718="",ISBLANK('Monitor Data'!J718)),"",IF(AND('Smoke Data'!L720="YES",'Outlier Flags'!D718="YES"),"FILTERED OUT",'Monitor Data'!J718))</f>
        <v/>
      </c>
      <c r="E718" s="35" t="str">
        <f>IF(OR('Monitor Data'!K718="",ISBLANK('Monitor Data'!K718)),"",IF(AND('Smoke Data'!M720="YES",'Outlier Flags'!E718="YES"),"FILTERED OUT",'Monitor Data'!K718))</f>
        <v/>
      </c>
    </row>
    <row r="719" spans="1:5" x14ac:dyDescent="0.25">
      <c r="A719" s="34">
        <v>44914</v>
      </c>
      <c r="B719" s="35">
        <f>IF(OR('Monitor Data'!D719="",ISBLANK('Monitor Data'!D719)),"",IF(AND('Smoke Data'!J721="YES",'Outlier Flags'!B719="YES"),"FILTERED OUT",'Monitor Data'!B719))</f>
        <v>22.6</v>
      </c>
      <c r="C719" s="35">
        <f>IF(OR('Monitor Data'!G719="",ISBLANK('Monitor Data'!G719)),"",IF(AND('Smoke Data'!K721="YES",'Outlier Flags'!C719="YES"),"FILTERED OUT",'Monitor Data'!G719))</f>
        <v>15.6</v>
      </c>
      <c r="D719" s="35">
        <f>IF(OR('Monitor Data'!J719="",ISBLANK('Monitor Data'!J719)),"",IF(AND('Smoke Data'!L721="YES",'Outlier Flags'!D719="YES"),"FILTERED OUT",'Monitor Data'!J719))</f>
        <v>12.15</v>
      </c>
      <c r="E719" s="35">
        <f>IF(OR('Monitor Data'!K719="",ISBLANK('Monitor Data'!K719)),"",IF(AND('Smoke Data'!M721="YES",'Outlier Flags'!E719="YES"),"FILTERED OUT",'Monitor Data'!K719))</f>
        <v>13.1</v>
      </c>
    </row>
    <row r="720" spans="1:5" x14ac:dyDescent="0.25">
      <c r="A720" s="34">
        <v>44915</v>
      </c>
      <c r="B720" s="35" t="str">
        <f>IF(OR('Monitor Data'!D720="",ISBLANK('Monitor Data'!D720)),"",IF(AND('Smoke Data'!J722="YES",'Outlier Flags'!B720="YES"),"FILTERED OUT",'Monitor Data'!B720))</f>
        <v/>
      </c>
      <c r="C720" s="35" t="str">
        <f>IF(OR('Monitor Data'!G720="",ISBLANK('Monitor Data'!G720)),"",IF(AND('Smoke Data'!K722="YES",'Outlier Flags'!C720="YES"),"FILTERED OUT",'Monitor Data'!G720))</f>
        <v/>
      </c>
      <c r="D720" s="35" t="str">
        <f>IF(OR('Monitor Data'!J720="",ISBLANK('Monitor Data'!J720)),"",IF(AND('Smoke Data'!L722="YES",'Outlier Flags'!D720="YES"),"FILTERED OUT",'Monitor Data'!J720))</f>
        <v/>
      </c>
      <c r="E720" s="35" t="str">
        <f>IF(OR('Monitor Data'!K720="",ISBLANK('Monitor Data'!K720)),"",IF(AND('Smoke Data'!M722="YES",'Outlier Flags'!E720="YES"),"FILTERED OUT",'Monitor Data'!K720))</f>
        <v/>
      </c>
    </row>
    <row r="721" spans="1:5" x14ac:dyDescent="0.25">
      <c r="A721" s="34">
        <v>44916</v>
      </c>
      <c r="B721" s="35" t="str">
        <f>IF(OR('Monitor Data'!D721="",ISBLANK('Monitor Data'!D721)),"",IF(AND('Smoke Data'!J723="YES",'Outlier Flags'!B721="YES"),"FILTERED OUT",'Monitor Data'!B721))</f>
        <v/>
      </c>
      <c r="C721" s="35" t="str">
        <f>IF(OR('Monitor Data'!G721="",ISBLANK('Monitor Data'!G721)),"",IF(AND('Smoke Data'!K723="YES",'Outlier Flags'!C721="YES"),"FILTERED OUT",'Monitor Data'!G721))</f>
        <v/>
      </c>
      <c r="D721" s="35" t="str">
        <f>IF(OR('Monitor Data'!J721="",ISBLANK('Monitor Data'!J721)),"",IF(AND('Smoke Data'!L723="YES",'Outlier Flags'!D721="YES"),"FILTERED OUT",'Monitor Data'!J721))</f>
        <v/>
      </c>
      <c r="E721" s="35" t="str">
        <f>IF(OR('Monitor Data'!K721="",ISBLANK('Monitor Data'!K721)),"",IF(AND('Smoke Data'!M723="YES",'Outlier Flags'!E721="YES"),"FILTERED OUT",'Monitor Data'!K721))</f>
        <v/>
      </c>
    </row>
    <row r="722" spans="1:5" x14ac:dyDescent="0.25">
      <c r="A722" s="34">
        <v>44917</v>
      </c>
      <c r="B722" s="35">
        <f>IF(OR('Monitor Data'!D722="",ISBLANK('Monitor Data'!D722)),"",IF(AND('Smoke Data'!J724="YES",'Outlier Flags'!B722="YES"),"FILTERED OUT",'Monitor Data'!B722))</f>
        <v>20.100000000000001</v>
      </c>
      <c r="C722" s="35">
        <f>IF(OR('Monitor Data'!G722="",ISBLANK('Monitor Data'!G722)),"",IF(AND('Smoke Data'!K724="YES",'Outlier Flags'!C722="YES"),"FILTERED OUT",'Monitor Data'!G722))</f>
        <v>21.7</v>
      </c>
      <c r="D722" s="35">
        <f>IF(OR('Monitor Data'!J722="",ISBLANK('Monitor Data'!J722)),"",IF(AND('Smoke Data'!L724="YES",'Outlier Flags'!D722="YES"),"FILTERED OUT",'Monitor Data'!J722))</f>
        <v>20.7</v>
      </c>
      <c r="E722" s="35">
        <f>IF(OR('Monitor Data'!K722="",ISBLANK('Monitor Data'!K722)),"",IF(AND('Smoke Data'!M724="YES",'Outlier Flags'!E722="YES"),"FILTERED OUT",'Monitor Data'!K722))</f>
        <v>18.899999999999999</v>
      </c>
    </row>
    <row r="723" spans="1:5" x14ac:dyDescent="0.25">
      <c r="A723" s="34">
        <v>44918</v>
      </c>
      <c r="B723" s="35" t="str">
        <f>IF(OR('Monitor Data'!D723="",ISBLANK('Monitor Data'!D723)),"",IF(AND('Smoke Data'!J725="YES",'Outlier Flags'!B723="YES"),"FILTERED OUT",'Monitor Data'!B723))</f>
        <v/>
      </c>
      <c r="C723" s="35" t="str">
        <f>IF(OR('Monitor Data'!G723="",ISBLANK('Monitor Data'!G723)),"",IF(AND('Smoke Data'!K725="YES",'Outlier Flags'!C723="YES"),"FILTERED OUT",'Monitor Data'!G723))</f>
        <v/>
      </c>
      <c r="D723" s="35" t="str">
        <f>IF(OR('Monitor Data'!J723="",ISBLANK('Monitor Data'!J723)),"",IF(AND('Smoke Data'!L725="YES",'Outlier Flags'!D723="YES"),"FILTERED OUT",'Monitor Data'!J723))</f>
        <v/>
      </c>
      <c r="E723" s="35" t="str">
        <f>IF(OR('Monitor Data'!K723="",ISBLANK('Monitor Data'!K723)),"",IF(AND('Smoke Data'!M725="YES",'Outlier Flags'!E723="YES"),"FILTERED OUT",'Monitor Data'!K723))</f>
        <v/>
      </c>
    </row>
    <row r="724" spans="1:5" x14ac:dyDescent="0.25">
      <c r="A724" s="34">
        <v>44919</v>
      </c>
      <c r="B724" s="35" t="str">
        <f>IF(OR('Monitor Data'!D724="",ISBLANK('Monitor Data'!D724)),"",IF(AND('Smoke Data'!J726="YES",'Outlier Flags'!B724="YES"),"FILTERED OUT",'Monitor Data'!B724))</f>
        <v/>
      </c>
      <c r="C724" s="35" t="str">
        <f>IF(OR('Monitor Data'!G724="",ISBLANK('Monitor Data'!G724)),"",IF(AND('Smoke Data'!K726="YES",'Outlier Flags'!C724="YES"),"FILTERED OUT",'Monitor Data'!G724))</f>
        <v/>
      </c>
      <c r="D724" s="35" t="str">
        <f>IF(OR('Monitor Data'!J724="",ISBLANK('Monitor Data'!J724)),"",IF(AND('Smoke Data'!L726="YES",'Outlier Flags'!D724="YES"),"FILTERED OUT",'Monitor Data'!J724))</f>
        <v/>
      </c>
      <c r="E724" s="35" t="str">
        <f>IF(OR('Monitor Data'!K724="",ISBLANK('Monitor Data'!K724)),"",IF(AND('Smoke Data'!M726="YES",'Outlier Flags'!E724="YES"),"FILTERED OUT",'Monitor Data'!K724))</f>
        <v/>
      </c>
    </row>
    <row r="725" spans="1:5" x14ac:dyDescent="0.25">
      <c r="A725" s="34">
        <v>44920</v>
      </c>
      <c r="B725" s="35">
        <f>IF(OR('Monitor Data'!D725="",ISBLANK('Monitor Data'!D725)),"",IF(AND('Smoke Data'!J727="YES",'Outlier Flags'!B725="YES"),"FILTERED OUT",'Monitor Data'!B725))</f>
        <v>0</v>
      </c>
      <c r="C725" s="35">
        <f>IF(OR('Monitor Data'!G725="",ISBLANK('Monitor Data'!G725)),"",IF(AND('Smoke Data'!K727="YES",'Outlier Flags'!C725="YES"),"FILTERED OUT",'Monitor Data'!G725))</f>
        <v>6.75</v>
      </c>
      <c r="D725" s="35">
        <f>IF(OR('Monitor Data'!J725="",ISBLANK('Monitor Data'!J725)),"",IF(AND('Smoke Data'!L727="YES",'Outlier Flags'!D725="YES"),"FILTERED OUT",'Monitor Data'!J725))</f>
        <v>8.6</v>
      </c>
      <c r="E725" s="35">
        <f>IF(OR('Monitor Data'!K725="",ISBLANK('Monitor Data'!K725)),"",IF(AND('Smoke Data'!M727="YES",'Outlier Flags'!E725="YES"),"FILTERED OUT",'Monitor Data'!K725))</f>
        <v>3.7</v>
      </c>
    </row>
    <row r="726" spans="1:5" x14ac:dyDescent="0.25">
      <c r="A726" s="34">
        <v>44921</v>
      </c>
      <c r="B726" s="35" t="str">
        <f>IF(OR('Monitor Data'!D726="",ISBLANK('Monitor Data'!D726)),"",IF(AND('Smoke Data'!J728="YES",'Outlier Flags'!B726="YES"),"FILTERED OUT",'Monitor Data'!B726))</f>
        <v/>
      </c>
      <c r="C726" s="35" t="str">
        <f>IF(OR('Monitor Data'!G726="",ISBLANK('Monitor Data'!G726)),"",IF(AND('Smoke Data'!K728="YES",'Outlier Flags'!C726="YES"),"FILTERED OUT",'Monitor Data'!G726))</f>
        <v/>
      </c>
      <c r="D726" s="35">
        <f>IF(OR('Monitor Data'!J726="",ISBLANK('Monitor Data'!J726)),"",IF(AND('Smoke Data'!L728="YES",'Outlier Flags'!D726="YES"),"FILTERED OUT",'Monitor Data'!J726))</f>
        <v>8.1</v>
      </c>
      <c r="E726" s="35" t="str">
        <f>IF(OR('Monitor Data'!K726="",ISBLANK('Monitor Data'!K726)),"",IF(AND('Smoke Data'!M728="YES",'Outlier Flags'!E726="YES"),"FILTERED OUT",'Monitor Data'!K726))</f>
        <v/>
      </c>
    </row>
    <row r="727" spans="1:5" x14ac:dyDescent="0.25">
      <c r="A727" s="34">
        <v>44922</v>
      </c>
      <c r="B727" s="35" t="str">
        <f>IF(OR('Monitor Data'!D727="",ISBLANK('Monitor Data'!D727)),"",IF(AND('Smoke Data'!J729="YES",'Outlier Flags'!B727="YES"),"FILTERED OUT",'Monitor Data'!B727))</f>
        <v/>
      </c>
      <c r="C727" s="35" t="str">
        <f>IF(OR('Monitor Data'!G727="",ISBLANK('Monitor Data'!G727)),"",IF(AND('Smoke Data'!K729="YES",'Outlier Flags'!C727="YES"),"FILTERED OUT",'Monitor Data'!G727))</f>
        <v/>
      </c>
      <c r="D727" s="35" t="str">
        <f>IF(OR('Monitor Data'!J727="",ISBLANK('Monitor Data'!J727)),"",IF(AND('Smoke Data'!L729="YES",'Outlier Flags'!D727="YES"),"FILTERED OUT",'Monitor Data'!J727))</f>
        <v/>
      </c>
      <c r="E727" s="35" t="str">
        <f>IF(OR('Monitor Data'!K727="",ISBLANK('Monitor Data'!K727)),"",IF(AND('Smoke Data'!M729="YES",'Outlier Flags'!E727="YES"),"FILTERED OUT",'Monitor Data'!K727))</f>
        <v/>
      </c>
    </row>
    <row r="728" spans="1:5" x14ac:dyDescent="0.25">
      <c r="A728" s="34">
        <v>44923</v>
      </c>
      <c r="B728" s="35">
        <f>IF(OR('Monitor Data'!D728="",ISBLANK('Monitor Data'!D728)),"",IF(AND('Smoke Data'!J730="YES",'Outlier Flags'!B728="YES"),"FILTERED OUT",'Monitor Data'!B728))</f>
        <v>12.2</v>
      </c>
      <c r="C728" s="35">
        <f>IF(OR('Monitor Data'!G728="",ISBLANK('Monitor Data'!G728)),"",IF(AND('Smoke Data'!K730="YES",'Outlier Flags'!C728="YES"),"FILTERED OUT",'Monitor Data'!G728))</f>
        <v>16.3</v>
      </c>
      <c r="D728" s="35">
        <f>IF(OR('Monitor Data'!J728="",ISBLANK('Monitor Data'!J728)),"",IF(AND('Smoke Data'!L730="YES",'Outlier Flags'!D728="YES"),"FILTERED OUT",'Monitor Data'!J728))</f>
        <v>10.1</v>
      </c>
      <c r="E728" s="35">
        <f>IF(OR('Monitor Data'!K728="",ISBLANK('Monitor Data'!K728)),"",IF(AND('Smoke Data'!M730="YES",'Outlier Flags'!E728="YES"),"FILTERED OUT",'Monitor Data'!K728))</f>
        <v>9.8000000000000007</v>
      </c>
    </row>
    <row r="729" spans="1:5" x14ac:dyDescent="0.25">
      <c r="A729" s="34">
        <v>44924</v>
      </c>
      <c r="B729" s="35" t="str">
        <f>IF(OR('Monitor Data'!D729="",ISBLANK('Monitor Data'!D729)),"",IF(AND('Smoke Data'!J731="YES",'Outlier Flags'!B729="YES"),"FILTERED OUT",'Monitor Data'!B729))</f>
        <v/>
      </c>
      <c r="C729" s="35" t="str">
        <f>IF(OR('Monitor Data'!G729="",ISBLANK('Monitor Data'!G729)),"",IF(AND('Smoke Data'!K731="YES",'Outlier Flags'!C729="YES"),"FILTERED OUT",'Monitor Data'!G729))</f>
        <v/>
      </c>
      <c r="D729" s="35" t="str">
        <f>IF(OR('Monitor Data'!J729="",ISBLANK('Monitor Data'!J729)),"",IF(AND('Smoke Data'!L731="YES",'Outlier Flags'!D729="YES"),"FILTERED OUT",'Monitor Data'!J729))</f>
        <v/>
      </c>
      <c r="E729" s="35" t="str">
        <f>IF(OR('Monitor Data'!K729="",ISBLANK('Monitor Data'!K729)),"",IF(AND('Smoke Data'!M731="YES",'Outlier Flags'!E729="YES"),"FILTERED OUT",'Monitor Data'!K729))</f>
        <v/>
      </c>
    </row>
    <row r="730" spans="1:5" x14ac:dyDescent="0.25">
      <c r="A730" s="34">
        <v>44925</v>
      </c>
      <c r="B730" s="35" t="str">
        <f>IF(OR('Monitor Data'!D730="",ISBLANK('Monitor Data'!D730)),"",IF(AND('Smoke Data'!J732="YES",'Outlier Flags'!B730="YES"),"FILTERED OUT",'Monitor Data'!B730))</f>
        <v/>
      </c>
      <c r="C730" s="35" t="str">
        <f>IF(OR('Monitor Data'!G730="",ISBLANK('Monitor Data'!G730)),"",IF(AND('Smoke Data'!K732="YES",'Outlier Flags'!C730="YES"),"FILTERED OUT",'Monitor Data'!G730))</f>
        <v/>
      </c>
      <c r="D730" s="35" t="str">
        <f>IF(OR('Monitor Data'!J730="",ISBLANK('Monitor Data'!J730)),"",IF(AND('Smoke Data'!L732="YES",'Outlier Flags'!D730="YES"),"FILTERED OUT",'Monitor Data'!J730))</f>
        <v/>
      </c>
      <c r="E730" s="35" t="str">
        <f>IF(OR('Monitor Data'!K730="",ISBLANK('Monitor Data'!K730)),"",IF(AND('Smoke Data'!M732="YES",'Outlier Flags'!E730="YES"),"FILTERED OUT",'Monitor Data'!K730))</f>
        <v/>
      </c>
    </row>
    <row r="731" spans="1:5" x14ac:dyDescent="0.25">
      <c r="A731" s="34">
        <v>44926</v>
      </c>
      <c r="B731" s="35">
        <f>IF(OR('Monitor Data'!D731="",ISBLANK('Monitor Data'!D731)),"",IF(AND('Smoke Data'!J733="YES",'Outlier Flags'!B731="YES"),"FILTERED OUT",'Monitor Data'!B731))</f>
        <v>11.1</v>
      </c>
      <c r="C731" s="35">
        <f>IF(OR('Monitor Data'!G731="",ISBLANK('Monitor Data'!G731)),"",IF(AND('Smoke Data'!K733="YES",'Outlier Flags'!C731="YES"),"FILTERED OUT",'Monitor Data'!G731))</f>
        <v>12.7</v>
      </c>
      <c r="D731" s="35">
        <f>IF(OR('Monitor Data'!J731="",ISBLANK('Monitor Data'!J731)),"",IF(AND('Smoke Data'!L733="YES",'Outlier Flags'!D731="YES"),"FILTERED OUT",'Monitor Data'!J731))</f>
        <v>12.8</v>
      </c>
      <c r="E731" s="35">
        <f>IF(OR('Monitor Data'!K731="",ISBLANK('Monitor Data'!K731)),"",IF(AND('Smoke Data'!M733="YES",'Outlier Flags'!E731="YES"),"FILTERED OUT",'Monitor Data'!K731))</f>
        <v>10.5</v>
      </c>
    </row>
    <row r="732" spans="1:5" x14ac:dyDescent="0.25">
      <c r="A732" s="34">
        <v>44927</v>
      </c>
      <c r="B732" s="35" t="str">
        <f>IF(OR('Monitor Data'!D732="",ISBLANK('Monitor Data'!D732)),"",IF(AND('Smoke Data'!J734="YES",'Outlier Flags'!B732="YES"),"FILTERED OUT",'Monitor Data'!B732))</f>
        <v/>
      </c>
      <c r="C732" s="35" t="str">
        <f>IF(OR('Monitor Data'!G732="",ISBLANK('Monitor Data'!G732)),"",IF(AND('Smoke Data'!K734="YES",'Outlier Flags'!C732="YES"),"FILTERED OUT",'Monitor Data'!G732))</f>
        <v/>
      </c>
      <c r="D732" s="35" t="str">
        <f>IF(OR('Monitor Data'!J732="",ISBLANK('Monitor Data'!J732)),"",IF(AND('Smoke Data'!L734="YES",'Outlier Flags'!D732="YES"),"FILTERED OUT",'Monitor Data'!J732))</f>
        <v/>
      </c>
      <c r="E732" s="35" t="str">
        <f>IF(OR('Monitor Data'!K732="",ISBLANK('Monitor Data'!K732)),"",IF(AND('Smoke Data'!M734="YES",'Outlier Flags'!E732="YES"),"FILTERED OUT",'Monitor Data'!K732))</f>
        <v/>
      </c>
    </row>
    <row r="733" spans="1:5" x14ac:dyDescent="0.25">
      <c r="A733" s="34">
        <v>44928</v>
      </c>
      <c r="B733" s="35" t="str">
        <f>IF(OR('Monitor Data'!D733="",ISBLANK('Monitor Data'!D733)),"",IF(AND('Smoke Data'!J735="YES",'Outlier Flags'!B733="YES"),"FILTERED OUT",'Monitor Data'!B733))</f>
        <v/>
      </c>
      <c r="C733" s="35" t="str">
        <f>IF(OR('Monitor Data'!G733="",ISBLANK('Monitor Data'!G733)),"",IF(AND('Smoke Data'!K735="YES",'Outlier Flags'!C733="YES"),"FILTERED OUT",'Monitor Data'!G733))</f>
        <v/>
      </c>
      <c r="D733" s="35" t="str">
        <f>IF(OR('Monitor Data'!J733="",ISBLANK('Monitor Data'!J733)),"",IF(AND('Smoke Data'!L735="YES",'Outlier Flags'!D733="YES"),"FILTERED OUT",'Monitor Data'!J733))</f>
        <v/>
      </c>
      <c r="E733" s="35" t="str">
        <f>IF(OR('Monitor Data'!K733="",ISBLANK('Monitor Data'!K733)),"",IF(AND('Smoke Data'!M735="YES",'Outlier Flags'!E733="YES"),"FILTERED OUT",'Monitor Data'!K733))</f>
        <v/>
      </c>
    </row>
    <row r="734" spans="1:5" x14ac:dyDescent="0.25">
      <c r="A734" s="34">
        <v>44929</v>
      </c>
      <c r="B734" s="35">
        <f>IF(OR('Monitor Data'!D734="",ISBLANK('Monitor Data'!D734)),"",IF(AND('Smoke Data'!J736="YES",'Outlier Flags'!B734="YES"),"FILTERED OUT",'Monitor Data'!B734))</f>
        <v>5.3</v>
      </c>
      <c r="C734" s="35">
        <f>IF(OR('Monitor Data'!G734="",ISBLANK('Monitor Data'!G734)),"",IF(AND('Smoke Data'!K736="YES",'Outlier Flags'!C734="YES"),"FILTERED OUT",'Monitor Data'!G734))</f>
        <v>6</v>
      </c>
      <c r="D734" s="35">
        <f>IF(OR('Monitor Data'!J734="",ISBLANK('Monitor Data'!J734)),"",IF(AND('Smoke Data'!L736="YES",'Outlier Flags'!D734="YES"),"FILTERED OUT",'Monitor Data'!J734))</f>
        <v>4.8</v>
      </c>
      <c r="E734" s="35">
        <f>IF(OR('Monitor Data'!K734="",ISBLANK('Monitor Data'!K734)),"",IF(AND('Smoke Data'!M736="YES",'Outlier Flags'!E734="YES"),"FILTERED OUT",'Monitor Data'!K734))</f>
        <v>4.0999999999999996</v>
      </c>
    </row>
    <row r="735" spans="1:5" x14ac:dyDescent="0.25">
      <c r="A735" s="34">
        <v>44930</v>
      </c>
      <c r="B735" s="35" t="str">
        <f>IF(OR('Monitor Data'!D735="",ISBLANK('Monitor Data'!D735)),"",IF(AND('Smoke Data'!J737="YES",'Outlier Flags'!B735="YES"),"FILTERED OUT",'Monitor Data'!B735))</f>
        <v/>
      </c>
      <c r="C735" s="35" t="str">
        <f>IF(OR('Monitor Data'!G735="",ISBLANK('Monitor Data'!G735)),"",IF(AND('Smoke Data'!K737="YES",'Outlier Flags'!C735="YES"),"FILTERED OUT",'Monitor Data'!G735))</f>
        <v/>
      </c>
      <c r="D735" s="35" t="str">
        <f>IF(OR('Monitor Data'!J735="",ISBLANK('Monitor Data'!J735)),"",IF(AND('Smoke Data'!L737="YES",'Outlier Flags'!D735="YES"),"FILTERED OUT",'Monitor Data'!J735))</f>
        <v/>
      </c>
      <c r="E735" s="35" t="str">
        <f>IF(OR('Monitor Data'!K735="",ISBLANK('Monitor Data'!K735)),"",IF(AND('Smoke Data'!M737="YES",'Outlier Flags'!E735="YES"),"FILTERED OUT",'Monitor Data'!K735))</f>
        <v/>
      </c>
    </row>
    <row r="736" spans="1:5" x14ac:dyDescent="0.25">
      <c r="A736" s="34">
        <v>44931</v>
      </c>
      <c r="B736" s="35" t="str">
        <f>IF(OR('Monitor Data'!D736="",ISBLANK('Monitor Data'!D736)),"",IF(AND('Smoke Data'!J738="YES",'Outlier Flags'!B736="YES"),"FILTERED OUT",'Monitor Data'!B736))</f>
        <v/>
      </c>
      <c r="C736" s="35" t="str">
        <f>IF(OR('Monitor Data'!G736="",ISBLANK('Monitor Data'!G736)),"",IF(AND('Smoke Data'!K738="YES",'Outlier Flags'!C736="YES"),"FILTERED OUT",'Monitor Data'!G736))</f>
        <v/>
      </c>
      <c r="D736" s="35" t="str">
        <f>IF(OR('Monitor Data'!J736="",ISBLANK('Monitor Data'!J736)),"",IF(AND('Smoke Data'!L738="YES",'Outlier Flags'!D736="YES"),"FILTERED OUT",'Monitor Data'!J736))</f>
        <v/>
      </c>
      <c r="E736" s="35" t="str">
        <f>IF(OR('Monitor Data'!K736="",ISBLANK('Monitor Data'!K736)),"",IF(AND('Smoke Data'!M738="YES",'Outlier Flags'!E736="YES"),"FILTERED OUT",'Monitor Data'!K736))</f>
        <v/>
      </c>
    </row>
    <row r="737" spans="1:5" x14ac:dyDescent="0.25">
      <c r="A737" s="34">
        <v>44932</v>
      </c>
      <c r="B737" s="35">
        <f>IF(OR('Monitor Data'!D737="",ISBLANK('Monitor Data'!D737)),"",IF(AND('Smoke Data'!J739="YES",'Outlier Flags'!B737="YES"),"FILTERED OUT",'Monitor Data'!B737))</f>
        <v>20.6</v>
      </c>
      <c r="C737" s="35">
        <f>IF(OR('Monitor Data'!G737="",ISBLANK('Monitor Data'!G737)),"",IF(AND('Smoke Data'!K739="YES",'Outlier Flags'!C737="YES"),"FILTERED OUT",'Monitor Data'!G737))</f>
        <v>24.1</v>
      </c>
      <c r="D737" s="35">
        <f>IF(OR('Monitor Data'!J737="",ISBLANK('Monitor Data'!J737)),"",IF(AND('Smoke Data'!L739="YES",'Outlier Flags'!D737="YES"),"FILTERED OUT",'Monitor Data'!J737))</f>
        <v>16.799999999999997</v>
      </c>
      <c r="E737" s="35">
        <f>IF(OR('Monitor Data'!K737="",ISBLANK('Monitor Data'!K737)),"",IF(AND('Smoke Data'!M739="YES",'Outlier Flags'!E737="YES"),"FILTERED OUT",'Monitor Data'!K737))</f>
        <v>11.1</v>
      </c>
    </row>
    <row r="738" spans="1:5" x14ac:dyDescent="0.25">
      <c r="A738" s="34">
        <v>44933</v>
      </c>
      <c r="B738" s="35" t="str">
        <f>IF(OR('Monitor Data'!D738="",ISBLANK('Monitor Data'!D738)),"",IF(AND('Smoke Data'!J740="YES",'Outlier Flags'!B738="YES"),"FILTERED OUT",'Monitor Data'!B738))</f>
        <v/>
      </c>
      <c r="C738" s="35" t="str">
        <f>IF(OR('Monitor Data'!G738="",ISBLANK('Monitor Data'!G738)),"",IF(AND('Smoke Data'!K740="YES",'Outlier Flags'!C738="YES"),"FILTERED OUT",'Monitor Data'!G738))</f>
        <v/>
      </c>
      <c r="D738" s="35" t="str">
        <f>IF(OR('Monitor Data'!J738="",ISBLANK('Monitor Data'!J738)),"",IF(AND('Smoke Data'!L740="YES",'Outlier Flags'!D738="YES"),"FILTERED OUT",'Monitor Data'!J738))</f>
        <v/>
      </c>
      <c r="E738" s="35" t="str">
        <f>IF(OR('Monitor Data'!K738="",ISBLANK('Monitor Data'!K738)),"",IF(AND('Smoke Data'!M740="YES",'Outlier Flags'!E738="YES"),"FILTERED OUT",'Monitor Data'!K738))</f>
        <v/>
      </c>
    </row>
    <row r="739" spans="1:5" x14ac:dyDescent="0.25">
      <c r="A739" s="34">
        <v>44934</v>
      </c>
      <c r="B739" s="35" t="str">
        <f>IF(OR('Monitor Data'!D739="",ISBLANK('Monitor Data'!D739)),"",IF(AND('Smoke Data'!J741="YES",'Outlier Flags'!B739="YES"),"FILTERED OUT",'Monitor Data'!B739))</f>
        <v/>
      </c>
      <c r="C739" s="35" t="str">
        <f>IF(OR('Monitor Data'!G739="",ISBLANK('Monitor Data'!G739)),"",IF(AND('Smoke Data'!K741="YES",'Outlier Flags'!C739="YES"),"FILTERED OUT",'Monitor Data'!G739))</f>
        <v/>
      </c>
      <c r="D739" s="35" t="str">
        <f>IF(OR('Monitor Data'!J739="",ISBLANK('Monitor Data'!J739)),"",IF(AND('Smoke Data'!L741="YES",'Outlier Flags'!D739="YES"),"FILTERED OUT",'Monitor Data'!J739))</f>
        <v/>
      </c>
      <c r="E739" s="35" t="str">
        <f>IF(OR('Monitor Data'!K739="",ISBLANK('Monitor Data'!K739)),"",IF(AND('Smoke Data'!M741="YES",'Outlier Flags'!E739="YES"),"FILTERED OUT",'Monitor Data'!K739))</f>
        <v/>
      </c>
    </row>
    <row r="740" spans="1:5" x14ac:dyDescent="0.25">
      <c r="A740" s="34">
        <v>44935</v>
      </c>
      <c r="B740" s="35">
        <f>IF(OR('Monitor Data'!D740="",ISBLANK('Monitor Data'!D740)),"",IF(AND('Smoke Data'!J742="YES",'Outlier Flags'!B740="YES"),"FILTERED OUT",'Monitor Data'!B740))</f>
        <v>26.8</v>
      </c>
      <c r="C740" s="35">
        <f>IF(OR('Monitor Data'!G740="",ISBLANK('Monitor Data'!G740)),"",IF(AND('Smoke Data'!K742="YES",'Outlier Flags'!C740="YES"),"FILTERED OUT",'Monitor Data'!G740))</f>
        <v>22.4</v>
      </c>
      <c r="D740" s="35">
        <f>IF(OR('Monitor Data'!J740="",ISBLANK('Monitor Data'!J740)),"",IF(AND('Smoke Data'!L742="YES",'Outlier Flags'!D740="YES"),"FILTERED OUT",'Monitor Data'!J740))</f>
        <v>25.2</v>
      </c>
      <c r="E740" s="35">
        <f>IF(OR('Monitor Data'!K740="",ISBLANK('Monitor Data'!K740)),"",IF(AND('Smoke Data'!M742="YES",'Outlier Flags'!E740="YES"),"FILTERED OUT",'Monitor Data'!K740))</f>
        <v>17.8</v>
      </c>
    </row>
    <row r="741" spans="1:5" x14ac:dyDescent="0.25">
      <c r="A741" s="34">
        <v>44936</v>
      </c>
      <c r="B741" s="35" t="str">
        <f>IF(OR('Monitor Data'!D741="",ISBLANK('Monitor Data'!D741)),"",IF(AND('Smoke Data'!J743="YES",'Outlier Flags'!B741="YES"),"FILTERED OUT",'Monitor Data'!B741))</f>
        <v/>
      </c>
      <c r="C741" s="35" t="str">
        <f>IF(OR('Monitor Data'!G741="",ISBLANK('Monitor Data'!G741)),"",IF(AND('Smoke Data'!K743="YES",'Outlier Flags'!C741="YES"),"FILTERED OUT",'Monitor Data'!G741))</f>
        <v/>
      </c>
      <c r="D741" s="35" t="str">
        <f>IF(OR('Monitor Data'!J741="",ISBLANK('Monitor Data'!J741)),"",IF(AND('Smoke Data'!L743="YES",'Outlier Flags'!D741="YES"),"FILTERED OUT",'Monitor Data'!J741))</f>
        <v/>
      </c>
      <c r="E741" s="35" t="str">
        <f>IF(OR('Monitor Data'!K741="",ISBLANK('Monitor Data'!K741)),"",IF(AND('Smoke Data'!M743="YES",'Outlier Flags'!E741="YES"),"FILTERED OUT",'Monitor Data'!K741))</f>
        <v/>
      </c>
    </row>
    <row r="742" spans="1:5" x14ac:dyDescent="0.25">
      <c r="A742" s="34">
        <v>44937</v>
      </c>
      <c r="B742" s="35" t="str">
        <f>IF(OR('Monitor Data'!D742="",ISBLANK('Monitor Data'!D742)),"",IF(AND('Smoke Data'!J744="YES",'Outlier Flags'!B742="YES"),"FILTERED OUT",'Monitor Data'!B742))</f>
        <v/>
      </c>
      <c r="C742" s="35" t="str">
        <f>IF(OR('Monitor Data'!G742="",ISBLANK('Monitor Data'!G742)),"",IF(AND('Smoke Data'!K744="YES",'Outlier Flags'!C742="YES"),"FILTERED OUT",'Monitor Data'!G742))</f>
        <v/>
      </c>
      <c r="D742" s="35" t="str">
        <f>IF(OR('Monitor Data'!J742="",ISBLANK('Monitor Data'!J742)),"",IF(AND('Smoke Data'!L744="YES",'Outlier Flags'!D742="YES"),"FILTERED OUT",'Monitor Data'!J742))</f>
        <v/>
      </c>
      <c r="E742" s="35" t="str">
        <f>IF(OR('Monitor Data'!K742="",ISBLANK('Monitor Data'!K742)),"",IF(AND('Smoke Data'!M744="YES",'Outlier Flags'!E742="YES"),"FILTERED OUT",'Monitor Data'!K742))</f>
        <v/>
      </c>
    </row>
    <row r="743" spans="1:5" x14ac:dyDescent="0.25">
      <c r="A743" s="34">
        <v>44938</v>
      </c>
      <c r="B743" s="35">
        <f>IF(OR('Monitor Data'!D743="",ISBLANK('Monitor Data'!D743)),"",IF(AND('Smoke Data'!J745="YES",'Outlier Flags'!B743="YES"),"FILTERED OUT",'Monitor Data'!B743))</f>
        <v>24.1</v>
      </c>
      <c r="C743" s="35">
        <f>IF(OR('Monitor Data'!G743="",ISBLANK('Monitor Data'!G743)),"",IF(AND('Smoke Data'!K745="YES",'Outlier Flags'!C743="YES"),"FILTERED OUT",'Monitor Data'!G743))</f>
        <v>14.350000000000001</v>
      </c>
      <c r="D743" s="35">
        <f>IF(OR('Monitor Data'!J743="",ISBLANK('Monitor Data'!J743)),"",IF(AND('Smoke Data'!L745="YES",'Outlier Flags'!D743="YES"),"FILTERED OUT",'Monitor Data'!J743))</f>
        <v>19.75</v>
      </c>
      <c r="E743" s="35">
        <f>IF(OR('Monitor Data'!K743="",ISBLANK('Monitor Data'!K743)),"",IF(AND('Smoke Data'!M745="YES",'Outlier Flags'!E743="YES"),"FILTERED OUT",'Monitor Data'!K743))</f>
        <v>18.5</v>
      </c>
    </row>
    <row r="744" spans="1:5" x14ac:dyDescent="0.25">
      <c r="A744" s="34">
        <v>44939</v>
      </c>
      <c r="B744" s="35" t="str">
        <f>IF(OR('Monitor Data'!D744="",ISBLANK('Monitor Data'!D744)),"",IF(AND('Smoke Data'!J746="YES",'Outlier Flags'!B744="YES"),"FILTERED OUT",'Monitor Data'!B744))</f>
        <v/>
      </c>
      <c r="C744" s="35" t="str">
        <f>IF(OR('Monitor Data'!G744="",ISBLANK('Monitor Data'!G744)),"",IF(AND('Smoke Data'!K746="YES",'Outlier Flags'!C744="YES"),"FILTERED OUT",'Monitor Data'!G744))</f>
        <v/>
      </c>
      <c r="D744" s="35" t="str">
        <f>IF(OR('Monitor Data'!J744="",ISBLANK('Monitor Data'!J744)),"",IF(AND('Smoke Data'!L746="YES",'Outlier Flags'!D744="YES"),"FILTERED OUT",'Monitor Data'!J744))</f>
        <v/>
      </c>
      <c r="E744" s="35" t="str">
        <f>IF(OR('Monitor Data'!K744="",ISBLANK('Monitor Data'!K744)),"",IF(AND('Smoke Data'!M746="YES",'Outlier Flags'!E744="YES"),"FILTERED OUT",'Monitor Data'!K744))</f>
        <v/>
      </c>
    </row>
    <row r="745" spans="1:5" x14ac:dyDescent="0.25">
      <c r="A745" s="34">
        <v>44940</v>
      </c>
      <c r="B745" s="35" t="str">
        <f>IF(OR('Monitor Data'!D745="",ISBLANK('Monitor Data'!D745)),"",IF(AND('Smoke Data'!J747="YES",'Outlier Flags'!B745="YES"),"FILTERED OUT",'Monitor Data'!B745))</f>
        <v/>
      </c>
      <c r="C745" s="35" t="str">
        <f>IF(OR('Monitor Data'!G745="",ISBLANK('Monitor Data'!G745)),"",IF(AND('Smoke Data'!K747="YES",'Outlier Flags'!C745="YES"),"FILTERED OUT",'Monitor Data'!G745))</f>
        <v/>
      </c>
      <c r="D745" s="35" t="str">
        <f>IF(OR('Monitor Data'!J745="",ISBLANK('Monitor Data'!J745)),"",IF(AND('Smoke Data'!L747="YES",'Outlier Flags'!D745="YES"),"FILTERED OUT",'Monitor Data'!J745))</f>
        <v/>
      </c>
      <c r="E745" s="35" t="str">
        <f>IF(OR('Monitor Data'!K745="",ISBLANK('Monitor Data'!K745)),"",IF(AND('Smoke Data'!M747="YES",'Outlier Flags'!E745="YES"),"FILTERED OUT",'Monitor Data'!K745))</f>
        <v/>
      </c>
    </row>
    <row r="746" spans="1:5" x14ac:dyDescent="0.25">
      <c r="A746" s="34">
        <v>44941</v>
      </c>
      <c r="B746" s="35">
        <f>IF(OR('Monitor Data'!D746="",ISBLANK('Monitor Data'!D746)),"",IF(AND('Smoke Data'!J748="YES",'Outlier Flags'!B746="YES"),"FILTERED OUT",'Monitor Data'!B746))</f>
        <v>14.3</v>
      </c>
      <c r="C746" s="35">
        <f>IF(OR('Monitor Data'!G746="",ISBLANK('Monitor Data'!G746)),"",IF(AND('Smoke Data'!K748="YES",'Outlier Flags'!C746="YES"),"FILTERED OUT",'Monitor Data'!G746))</f>
        <v>13.6</v>
      </c>
      <c r="D746" s="35">
        <f>IF(OR('Monitor Data'!J746="",ISBLANK('Monitor Data'!J746)),"",IF(AND('Smoke Data'!L748="YES",'Outlier Flags'!D746="YES"),"FILTERED OUT",'Monitor Data'!J746))</f>
        <v>10.5</v>
      </c>
      <c r="E746" s="35">
        <f>IF(OR('Monitor Data'!K746="",ISBLANK('Monitor Data'!K746)),"",IF(AND('Smoke Data'!M748="YES",'Outlier Flags'!E746="YES"),"FILTERED OUT",'Monitor Data'!K746))</f>
        <v>9.1</v>
      </c>
    </row>
    <row r="747" spans="1:5" x14ac:dyDescent="0.25">
      <c r="A747" s="34">
        <v>44942</v>
      </c>
      <c r="B747" s="35" t="str">
        <f>IF(OR('Monitor Data'!D747="",ISBLANK('Monitor Data'!D747)),"",IF(AND('Smoke Data'!J749="YES",'Outlier Flags'!B747="YES"),"FILTERED OUT",'Monitor Data'!B747))</f>
        <v/>
      </c>
      <c r="C747" s="35" t="str">
        <f>IF(OR('Monitor Data'!G747="",ISBLANK('Monitor Data'!G747)),"",IF(AND('Smoke Data'!K749="YES",'Outlier Flags'!C747="YES"),"FILTERED OUT",'Monitor Data'!G747))</f>
        <v/>
      </c>
      <c r="D747" s="35" t="str">
        <f>IF(OR('Monitor Data'!J747="",ISBLANK('Monitor Data'!J747)),"",IF(AND('Smoke Data'!L749="YES",'Outlier Flags'!D747="YES"),"FILTERED OUT",'Monitor Data'!J747))</f>
        <v/>
      </c>
      <c r="E747" s="35" t="str">
        <f>IF(OR('Monitor Data'!K747="",ISBLANK('Monitor Data'!K747)),"",IF(AND('Smoke Data'!M749="YES",'Outlier Flags'!E747="YES"),"FILTERED OUT",'Monitor Data'!K747))</f>
        <v/>
      </c>
    </row>
    <row r="748" spans="1:5" x14ac:dyDescent="0.25">
      <c r="A748" s="34">
        <v>44943</v>
      </c>
      <c r="B748" s="35" t="str">
        <f>IF(OR('Monitor Data'!D748="",ISBLANK('Monitor Data'!D748)),"",IF(AND('Smoke Data'!J750="YES",'Outlier Flags'!B748="YES"),"FILTERED OUT",'Monitor Data'!B748))</f>
        <v/>
      </c>
      <c r="C748" s="35" t="str">
        <f>IF(OR('Monitor Data'!G748="",ISBLANK('Monitor Data'!G748)),"",IF(AND('Smoke Data'!K750="YES",'Outlier Flags'!C748="YES"),"FILTERED OUT",'Monitor Data'!G748))</f>
        <v/>
      </c>
      <c r="D748" s="35" t="str">
        <f>IF(OR('Monitor Data'!J748="",ISBLANK('Monitor Data'!J748)),"",IF(AND('Smoke Data'!L750="YES",'Outlier Flags'!D748="YES"),"FILTERED OUT",'Monitor Data'!J748))</f>
        <v/>
      </c>
      <c r="E748" s="35" t="str">
        <f>IF(OR('Monitor Data'!K748="",ISBLANK('Monitor Data'!K748)),"",IF(AND('Smoke Data'!M750="YES",'Outlier Flags'!E748="YES"),"FILTERED OUT",'Monitor Data'!K748))</f>
        <v/>
      </c>
    </row>
    <row r="749" spans="1:5" x14ac:dyDescent="0.25">
      <c r="A749" s="34">
        <v>44944</v>
      </c>
      <c r="B749" s="35">
        <f>IF(OR('Monitor Data'!D749="",ISBLANK('Monitor Data'!D749)),"",IF(AND('Smoke Data'!J751="YES",'Outlier Flags'!B749="YES"),"FILTERED OUT",'Monitor Data'!B749))</f>
        <v>8.3000000000000007</v>
      </c>
      <c r="C749" s="35">
        <f>IF(OR('Monitor Data'!G749="",ISBLANK('Monitor Data'!G749)),"",IF(AND('Smoke Data'!K751="YES",'Outlier Flags'!C749="YES"),"FILTERED OUT",'Monitor Data'!G749))</f>
        <v>7.1999999999999993</v>
      </c>
      <c r="D749" s="35">
        <f>IF(OR('Monitor Data'!J749="",ISBLANK('Monitor Data'!J749)),"",IF(AND('Smoke Data'!L751="YES",'Outlier Flags'!D749="YES"),"FILTERED OUT",'Monitor Data'!J749))</f>
        <v>8.6499999999999986</v>
      </c>
      <c r="E749" s="35">
        <f>IF(OR('Monitor Data'!K749="",ISBLANK('Monitor Data'!K749)),"",IF(AND('Smoke Data'!M751="YES",'Outlier Flags'!E749="YES"),"FILTERED OUT",'Monitor Data'!K749))</f>
        <v>6.7</v>
      </c>
    </row>
    <row r="750" spans="1:5" x14ac:dyDescent="0.25">
      <c r="A750" s="34">
        <v>44945</v>
      </c>
      <c r="B750" s="35" t="str">
        <f>IF(OR('Monitor Data'!D750="",ISBLANK('Monitor Data'!D750)),"",IF(AND('Smoke Data'!J752="YES",'Outlier Flags'!B750="YES"),"FILTERED OUT",'Monitor Data'!B750))</f>
        <v/>
      </c>
      <c r="C750" s="35" t="str">
        <f>IF(OR('Monitor Data'!G750="",ISBLANK('Monitor Data'!G750)),"",IF(AND('Smoke Data'!K752="YES",'Outlier Flags'!C750="YES"),"FILTERED OUT",'Monitor Data'!G750))</f>
        <v/>
      </c>
      <c r="D750" s="35" t="str">
        <f>IF(OR('Monitor Data'!J750="",ISBLANK('Monitor Data'!J750)),"",IF(AND('Smoke Data'!L752="YES",'Outlier Flags'!D750="YES"),"FILTERED OUT",'Monitor Data'!J750))</f>
        <v/>
      </c>
      <c r="E750" s="35" t="str">
        <f>IF(OR('Monitor Data'!K750="",ISBLANK('Monitor Data'!K750)),"",IF(AND('Smoke Data'!M752="YES",'Outlier Flags'!E750="YES"),"FILTERED OUT",'Monitor Data'!K750))</f>
        <v/>
      </c>
    </row>
    <row r="751" spans="1:5" x14ac:dyDescent="0.25">
      <c r="A751" s="34">
        <v>44946</v>
      </c>
      <c r="B751" s="35" t="str">
        <f>IF(OR('Monitor Data'!D751="",ISBLANK('Monitor Data'!D751)),"",IF(AND('Smoke Data'!J753="YES",'Outlier Flags'!B751="YES"),"FILTERED OUT",'Monitor Data'!B751))</f>
        <v/>
      </c>
      <c r="C751" s="35" t="str">
        <f>IF(OR('Monitor Data'!G751="",ISBLANK('Monitor Data'!G751)),"",IF(AND('Smoke Data'!K753="YES",'Outlier Flags'!C751="YES"),"FILTERED OUT",'Monitor Data'!G751))</f>
        <v/>
      </c>
      <c r="D751" s="35" t="str">
        <f>IF(OR('Monitor Data'!J751="",ISBLANK('Monitor Data'!J751)),"",IF(AND('Smoke Data'!L753="YES",'Outlier Flags'!D751="YES"),"FILTERED OUT",'Monitor Data'!J751))</f>
        <v/>
      </c>
      <c r="E751" s="35" t="str">
        <f>IF(OR('Monitor Data'!K751="",ISBLANK('Monitor Data'!K751)),"",IF(AND('Smoke Data'!M753="YES",'Outlier Flags'!E751="YES"),"FILTERED OUT",'Monitor Data'!K751))</f>
        <v/>
      </c>
    </row>
    <row r="752" spans="1:5" x14ac:dyDescent="0.25">
      <c r="A752" s="34">
        <v>44947</v>
      </c>
      <c r="B752" s="35">
        <f>IF(OR('Monitor Data'!D752="",ISBLANK('Monitor Data'!D752)),"",IF(AND('Smoke Data'!J754="YES",'Outlier Flags'!B752="YES"),"FILTERED OUT",'Monitor Data'!B752))</f>
        <v>11.8</v>
      </c>
      <c r="C752" s="35">
        <f>IF(OR('Monitor Data'!G752="",ISBLANK('Monitor Data'!G752)),"",IF(AND('Smoke Data'!K754="YES",'Outlier Flags'!C752="YES"),"FILTERED OUT",'Monitor Data'!G752))</f>
        <v>20</v>
      </c>
      <c r="D752" s="35">
        <f>IF(OR('Monitor Data'!J752="",ISBLANK('Monitor Data'!J752)),"",IF(AND('Smoke Data'!L754="YES",'Outlier Flags'!D752="YES"),"FILTERED OUT",'Monitor Data'!J752))</f>
        <v>13.8</v>
      </c>
      <c r="E752" s="35">
        <f>IF(OR('Monitor Data'!K752="",ISBLANK('Monitor Data'!K752)),"",IF(AND('Smoke Data'!M754="YES",'Outlier Flags'!E752="YES"),"FILTERED OUT",'Monitor Data'!K752))</f>
        <v>6.9</v>
      </c>
    </row>
    <row r="753" spans="1:5" x14ac:dyDescent="0.25">
      <c r="A753" s="34">
        <v>44948</v>
      </c>
      <c r="B753" s="35" t="str">
        <f>IF(OR('Monitor Data'!D753="",ISBLANK('Monitor Data'!D753)),"",IF(AND('Smoke Data'!J755="YES",'Outlier Flags'!B753="YES"),"FILTERED OUT",'Monitor Data'!B753))</f>
        <v/>
      </c>
      <c r="C753" s="35" t="str">
        <f>IF(OR('Monitor Data'!G753="",ISBLANK('Monitor Data'!G753)),"",IF(AND('Smoke Data'!K755="YES",'Outlier Flags'!C753="YES"),"FILTERED OUT",'Monitor Data'!G753))</f>
        <v/>
      </c>
      <c r="D753" s="35" t="str">
        <f>IF(OR('Monitor Data'!J753="",ISBLANK('Monitor Data'!J753)),"",IF(AND('Smoke Data'!L755="YES",'Outlier Flags'!D753="YES"),"FILTERED OUT",'Monitor Data'!J753))</f>
        <v/>
      </c>
      <c r="E753" s="35" t="str">
        <f>IF(OR('Monitor Data'!K753="",ISBLANK('Monitor Data'!K753)),"",IF(AND('Smoke Data'!M755="YES",'Outlier Flags'!E753="YES"),"FILTERED OUT",'Monitor Data'!K753))</f>
        <v/>
      </c>
    </row>
    <row r="754" spans="1:5" x14ac:dyDescent="0.25">
      <c r="A754" s="34">
        <v>44949</v>
      </c>
      <c r="B754" s="35" t="str">
        <f>IF(OR('Monitor Data'!D754="",ISBLANK('Monitor Data'!D754)),"",IF(AND('Smoke Data'!J756="YES",'Outlier Flags'!B754="YES"),"FILTERED OUT",'Monitor Data'!B754))</f>
        <v/>
      </c>
      <c r="C754" s="35" t="str">
        <f>IF(OR('Monitor Data'!G754="",ISBLANK('Monitor Data'!G754)),"",IF(AND('Smoke Data'!K756="YES",'Outlier Flags'!C754="YES"),"FILTERED OUT",'Monitor Data'!G754))</f>
        <v/>
      </c>
      <c r="D754" s="35" t="str">
        <f>IF(OR('Monitor Data'!J754="",ISBLANK('Monitor Data'!J754)),"",IF(AND('Smoke Data'!L756="YES",'Outlier Flags'!D754="YES"),"FILTERED OUT",'Monitor Data'!J754))</f>
        <v/>
      </c>
      <c r="E754" s="35" t="str">
        <f>IF(OR('Monitor Data'!K754="",ISBLANK('Monitor Data'!K754)),"",IF(AND('Smoke Data'!M756="YES",'Outlier Flags'!E754="YES"),"FILTERED OUT",'Monitor Data'!K754))</f>
        <v/>
      </c>
    </row>
    <row r="755" spans="1:5" x14ac:dyDescent="0.25">
      <c r="A755" s="34">
        <v>44950</v>
      </c>
      <c r="B755" s="35">
        <f>IF(OR('Monitor Data'!D755="",ISBLANK('Monitor Data'!D755)),"",IF(AND('Smoke Data'!J757="YES",'Outlier Flags'!B755="YES"),"FILTERED OUT",'Monitor Data'!B755))</f>
        <v>19.5</v>
      </c>
      <c r="C755" s="35">
        <f>IF(OR('Monitor Data'!G755="",ISBLANK('Monitor Data'!G755)),"",IF(AND('Smoke Data'!K757="YES",'Outlier Flags'!C755="YES"),"FILTERED OUT",'Monitor Data'!G755))</f>
        <v>21.95</v>
      </c>
      <c r="D755" s="35">
        <f>IF(OR('Monitor Data'!J755="",ISBLANK('Monitor Data'!J755)),"",IF(AND('Smoke Data'!L757="YES",'Outlier Flags'!D755="YES"),"FILTERED OUT",'Monitor Data'!J755))</f>
        <v>20.6</v>
      </c>
      <c r="E755" s="35">
        <f>IF(OR('Monitor Data'!K755="",ISBLANK('Monitor Data'!K755)),"",IF(AND('Smoke Data'!M757="YES",'Outlier Flags'!E755="YES"),"FILTERED OUT",'Monitor Data'!K755))</f>
        <v>16.7</v>
      </c>
    </row>
    <row r="756" spans="1:5" x14ac:dyDescent="0.25">
      <c r="A756" s="34">
        <v>44951</v>
      </c>
      <c r="B756" s="35" t="str">
        <f>IF(OR('Monitor Data'!D756="",ISBLANK('Monitor Data'!D756)),"",IF(AND('Smoke Data'!J758="YES",'Outlier Flags'!B756="YES"),"FILTERED OUT",'Monitor Data'!B756))</f>
        <v/>
      </c>
      <c r="C756" s="35" t="str">
        <f>IF(OR('Monitor Data'!G756="",ISBLANK('Monitor Data'!G756)),"",IF(AND('Smoke Data'!K758="YES",'Outlier Flags'!C756="YES"),"FILTERED OUT",'Monitor Data'!G756))</f>
        <v/>
      </c>
      <c r="D756" s="35" t="str">
        <f>IF(OR('Monitor Data'!J756="",ISBLANK('Monitor Data'!J756)),"",IF(AND('Smoke Data'!L758="YES",'Outlier Flags'!D756="YES"),"FILTERED OUT",'Monitor Data'!J756))</f>
        <v/>
      </c>
      <c r="E756" s="35" t="str">
        <f>IF(OR('Monitor Data'!K756="",ISBLANK('Monitor Data'!K756)),"",IF(AND('Smoke Data'!M758="YES",'Outlier Flags'!E756="YES"),"FILTERED OUT",'Monitor Data'!K756))</f>
        <v/>
      </c>
    </row>
    <row r="757" spans="1:5" x14ac:dyDescent="0.25">
      <c r="A757" s="34">
        <v>44952</v>
      </c>
      <c r="B757" s="35" t="str">
        <f>IF(OR('Monitor Data'!D757="",ISBLANK('Monitor Data'!D757)),"",IF(AND('Smoke Data'!J759="YES",'Outlier Flags'!B757="YES"),"FILTERED OUT",'Monitor Data'!B757))</f>
        <v/>
      </c>
      <c r="C757" s="35" t="str">
        <f>IF(OR('Monitor Data'!G757="",ISBLANK('Monitor Data'!G757)),"",IF(AND('Smoke Data'!K759="YES",'Outlier Flags'!C757="YES"),"FILTERED OUT",'Monitor Data'!G757))</f>
        <v/>
      </c>
      <c r="D757" s="35" t="str">
        <f>IF(OR('Monitor Data'!J757="",ISBLANK('Monitor Data'!J757)),"",IF(AND('Smoke Data'!L759="YES",'Outlier Flags'!D757="YES"),"FILTERED OUT",'Monitor Data'!J757))</f>
        <v/>
      </c>
      <c r="E757" s="35" t="str">
        <f>IF(OR('Monitor Data'!K757="",ISBLANK('Monitor Data'!K757)),"",IF(AND('Smoke Data'!M759="YES",'Outlier Flags'!E757="YES"),"FILTERED OUT",'Monitor Data'!K757))</f>
        <v/>
      </c>
    </row>
    <row r="758" spans="1:5" x14ac:dyDescent="0.25">
      <c r="A758" s="34">
        <v>44953</v>
      </c>
      <c r="B758" s="35">
        <f>IF(OR('Monitor Data'!D758="",ISBLANK('Monitor Data'!D758)),"",IF(AND('Smoke Data'!J760="YES",'Outlier Flags'!B758="YES"),"FILTERED OUT",'Monitor Data'!B758))</f>
        <v>8.3000000000000007</v>
      </c>
      <c r="C758" s="35">
        <f>IF(OR('Monitor Data'!G758="",ISBLANK('Monitor Data'!G758)),"",IF(AND('Smoke Data'!K760="YES",'Outlier Flags'!C758="YES"),"FILTERED OUT",'Monitor Data'!G758))</f>
        <v>9.1999999999999993</v>
      </c>
      <c r="D758" s="35">
        <f>IF(OR('Monitor Data'!J758="",ISBLANK('Monitor Data'!J758)),"",IF(AND('Smoke Data'!L760="YES",'Outlier Flags'!D758="YES"),"FILTERED OUT",'Monitor Data'!J758))</f>
        <v>7.6</v>
      </c>
      <c r="E758" s="35">
        <f>IF(OR('Monitor Data'!K758="",ISBLANK('Monitor Data'!K758)),"",IF(AND('Smoke Data'!M760="YES",'Outlier Flags'!E758="YES"),"FILTERED OUT",'Monitor Data'!K758))</f>
        <v>6.7</v>
      </c>
    </row>
    <row r="759" spans="1:5" x14ac:dyDescent="0.25">
      <c r="A759" s="34">
        <v>44954</v>
      </c>
      <c r="B759" s="35" t="str">
        <f>IF(OR('Monitor Data'!D759="",ISBLANK('Monitor Data'!D759)),"",IF(AND('Smoke Data'!J761="YES",'Outlier Flags'!B759="YES"),"FILTERED OUT",'Monitor Data'!B759))</f>
        <v/>
      </c>
      <c r="C759" s="35" t="str">
        <f>IF(OR('Monitor Data'!G759="",ISBLANK('Monitor Data'!G759)),"",IF(AND('Smoke Data'!K761="YES",'Outlier Flags'!C759="YES"),"FILTERED OUT",'Monitor Data'!G759))</f>
        <v/>
      </c>
      <c r="D759" s="35" t="str">
        <f>IF(OR('Monitor Data'!J759="",ISBLANK('Monitor Data'!J759)),"",IF(AND('Smoke Data'!L761="YES",'Outlier Flags'!D759="YES"),"FILTERED OUT",'Monitor Data'!J759))</f>
        <v/>
      </c>
      <c r="E759" s="35" t="str">
        <f>IF(OR('Monitor Data'!K759="",ISBLANK('Monitor Data'!K759)),"",IF(AND('Smoke Data'!M761="YES",'Outlier Flags'!E759="YES"),"FILTERED OUT",'Monitor Data'!K759))</f>
        <v/>
      </c>
    </row>
    <row r="760" spans="1:5" x14ac:dyDescent="0.25">
      <c r="A760" s="34">
        <v>44955</v>
      </c>
      <c r="B760" s="35" t="str">
        <f>IF(OR('Monitor Data'!D760="",ISBLANK('Monitor Data'!D760)),"",IF(AND('Smoke Data'!J762="YES",'Outlier Flags'!B760="YES"),"FILTERED OUT",'Monitor Data'!B760))</f>
        <v/>
      </c>
      <c r="C760" s="35" t="str">
        <f>IF(OR('Monitor Data'!G760="",ISBLANK('Monitor Data'!G760)),"",IF(AND('Smoke Data'!K762="YES",'Outlier Flags'!C760="YES"),"FILTERED OUT",'Monitor Data'!G760))</f>
        <v/>
      </c>
      <c r="D760" s="35" t="str">
        <f>IF(OR('Monitor Data'!J760="",ISBLANK('Monitor Data'!J760)),"",IF(AND('Smoke Data'!L762="YES",'Outlier Flags'!D760="YES"),"FILTERED OUT",'Monitor Data'!J760))</f>
        <v/>
      </c>
      <c r="E760" s="35" t="str">
        <f>IF(OR('Monitor Data'!K760="",ISBLANK('Monitor Data'!K760)),"",IF(AND('Smoke Data'!M762="YES",'Outlier Flags'!E760="YES"),"FILTERED OUT",'Monitor Data'!K760))</f>
        <v/>
      </c>
    </row>
    <row r="761" spans="1:5" x14ac:dyDescent="0.25">
      <c r="A761" s="34">
        <v>44956</v>
      </c>
      <c r="B761" s="35">
        <f>IF(OR('Monitor Data'!D761="",ISBLANK('Monitor Data'!D761)),"",IF(AND('Smoke Data'!J763="YES",'Outlier Flags'!B761="YES"),"FILTERED OUT",'Monitor Data'!B761))</f>
        <v>10.7</v>
      </c>
      <c r="C761" s="35">
        <f>IF(OR('Monitor Data'!G761="",ISBLANK('Monitor Data'!G761)),"",IF(AND('Smoke Data'!K763="YES",'Outlier Flags'!C761="YES"),"FILTERED OUT",'Monitor Data'!G761))</f>
        <v>7.85</v>
      </c>
      <c r="D761" s="35">
        <f>IF(OR('Monitor Data'!J761="",ISBLANK('Monitor Data'!J761)),"",IF(AND('Smoke Data'!L763="YES",'Outlier Flags'!D761="YES"),"FILTERED OUT",'Monitor Data'!J761))</f>
        <v>7.9499999999999993</v>
      </c>
      <c r="E761" s="35">
        <f>IF(OR('Monitor Data'!K761="",ISBLANK('Monitor Data'!K761)),"",IF(AND('Smoke Data'!M763="YES",'Outlier Flags'!E761="YES"),"FILTERED OUT",'Monitor Data'!K761))</f>
        <v>7.2</v>
      </c>
    </row>
    <row r="762" spans="1:5" x14ac:dyDescent="0.25">
      <c r="A762" s="34">
        <v>44957</v>
      </c>
      <c r="B762" s="35" t="str">
        <f>IF(OR('Monitor Data'!D762="",ISBLANK('Monitor Data'!D762)),"",IF(AND('Smoke Data'!J764="YES",'Outlier Flags'!B762="YES"),"FILTERED OUT",'Monitor Data'!B762))</f>
        <v/>
      </c>
      <c r="C762" s="35" t="str">
        <f>IF(OR('Monitor Data'!G762="",ISBLANK('Monitor Data'!G762)),"",IF(AND('Smoke Data'!K764="YES",'Outlier Flags'!C762="YES"),"FILTERED OUT",'Monitor Data'!G762))</f>
        <v/>
      </c>
      <c r="D762" s="35" t="str">
        <f>IF(OR('Monitor Data'!J762="",ISBLANK('Monitor Data'!J762)),"",IF(AND('Smoke Data'!L764="YES",'Outlier Flags'!D762="YES"),"FILTERED OUT",'Monitor Data'!J762))</f>
        <v/>
      </c>
      <c r="E762" s="35" t="str">
        <f>IF(OR('Monitor Data'!K762="",ISBLANK('Monitor Data'!K762)),"",IF(AND('Smoke Data'!M764="YES",'Outlier Flags'!E762="YES"),"FILTERED OUT",'Monitor Data'!K762))</f>
        <v/>
      </c>
    </row>
    <row r="763" spans="1:5" x14ac:dyDescent="0.25">
      <c r="A763" s="34">
        <v>44958</v>
      </c>
      <c r="B763" s="35" t="str">
        <f>IF(OR('Monitor Data'!D763="",ISBLANK('Monitor Data'!D763)),"",IF(AND('Smoke Data'!J765="YES",'Outlier Flags'!B763="YES"),"FILTERED OUT",'Monitor Data'!B763))</f>
        <v/>
      </c>
      <c r="C763" s="35" t="str">
        <f>IF(OR('Monitor Data'!G763="",ISBLANK('Monitor Data'!G763)),"",IF(AND('Smoke Data'!K765="YES",'Outlier Flags'!C763="YES"),"FILTERED OUT",'Monitor Data'!G763))</f>
        <v/>
      </c>
      <c r="D763" s="35" t="str">
        <f>IF(OR('Monitor Data'!J763="",ISBLANK('Monitor Data'!J763)),"",IF(AND('Smoke Data'!L765="YES",'Outlier Flags'!D763="YES"),"FILTERED OUT",'Monitor Data'!J763))</f>
        <v/>
      </c>
      <c r="E763" s="35" t="str">
        <f>IF(OR('Monitor Data'!K763="",ISBLANK('Monitor Data'!K763)),"",IF(AND('Smoke Data'!M765="YES",'Outlier Flags'!E763="YES"),"FILTERED OUT",'Monitor Data'!K763))</f>
        <v/>
      </c>
    </row>
    <row r="764" spans="1:5" x14ac:dyDescent="0.25">
      <c r="A764" s="34">
        <v>44959</v>
      </c>
      <c r="B764" s="35">
        <f>IF(OR('Monitor Data'!D764="",ISBLANK('Monitor Data'!D764)),"",IF(AND('Smoke Data'!J766="YES",'Outlier Flags'!B764="YES"),"FILTERED OUT",'Monitor Data'!B764))</f>
        <v>19.100000000000001</v>
      </c>
      <c r="C764" s="35">
        <f>IF(OR('Monitor Data'!G764="",ISBLANK('Monitor Data'!G764)),"",IF(AND('Smoke Data'!K766="YES",'Outlier Flags'!C764="YES"),"FILTERED OUT",'Monitor Data'!G764))</f>
        <v>19.3</v>
      </c>
      <c r="D764" s="35">
        <f>IF(OR('Monitor Data'!J764="",ISBLANK('Monitor Data'!J764)),"",IF(AND('Smoke Data'!L766="YES",'Outlier Flags'!D764="YES"),"FILTERED OUT",'Monitor Data'!J764))</f>
        <v>21.5</v>
      </c>
      <c r="E764" s="35">
        <f>IF(OR('Monitor Data'!K764="",ISBLANK('Monitor Data'!K764)),"",IF(AND('Smoke Data'!M766="YES",'Outlier Flags'!E764="YES"),"FILTERED OUT",'Monitor Data'!K764))</f>
        <v>16.2</v>
      </c>
    </row>
    <row r="765" spans="1:5" x14ac:dyDescent="0.25">
      <c r="A765" s="34">
        <v>44960</v>
      </c>
      <c r="B765" s="35" t="str">
        <f>IF(OR('Monitor Data'!D765="",ISBLANK('Monitor Data'!D765)),"",IF(AND('Smoke Data'!J767="YES",'Outlier Flags'!B765="YES"),"FILTERED OUT",'Monitor Data'!B765))</f>
        <v/>
      </c>
      <c r="C765" s="35" t="str">
        <f>IF(OR('Monitor Data'!G765="",ISBLANK('Monitor Data'!G765)),"",IF(AND('Smoke Data'!K767="YES",'Outlier Flags'!C765="YES"),"FILTERED OUT",'Monitor Data'!G765))</f>
        <v/>
      </c>
      <c r="D765" s="35" t="str">
        <f>IF(OR('Monitor Data'!J765="",ISBLANK('Monitor Data'!J765)),"",IF(AND('Smoke Data'!L767="YES",'Outlier Flags'!D765="YES"),"FILTERED OUT",'Monitor Data'!J765))</f>
        <v/>
      </c>
      <c r="E765" s="35" t="str">
        <f>IF(OR('Monitor Data'!K765="",ISBLANK('Monitor Data'!K765)),"",IF(AND('Smoke Data'!M767="YES",'Outlier Flags'!E765="YES"),"FILTERED OUT",'Monitor Data'!K765))</f>
        <v/>
      </c>
    </row>
    <row r="766" spans="1:5" x14ac:dyDescent="0.25">
      <c r="A766" s="34">
        <v>44961</v>
      </c>
      <c r="B766" s="35" t="str">
        <f>IF(OR('Monitor Data'!D766="",ISBLANK('Monitor Data'!D766)),"",IF(AND('Smoke Data'!J768="YES",'Outlier Flags'!B766="YES"),"FILTERED OUT",'Monitor Data'!B766))</f>
        <v/>
      </c>
      <c r="C766" s="35" t="str">
        <f>IF(OR('Monitor Data'!G766="",ISBLANK('Monitor Data'!G766)),"",IF(AND('Smoke Data'!K768="YES",'Outlier Flags'!C766="YES"),"FILTERED OUT",'Monitor Data'!G766))</f>
        <v/>
      </c>
      <c r="D766" s="35" t="str">
        <f>IF(OR('Monitor Data'!J766="",ISBLANK('Monitor Data'!J766)),"",IF(AND('Smoke Data'!L768="YES",'Outlier Flags'!D766="YES"),"FILTERED OUT",'Monitor Data'!J766))</f>
        <v/>
      </c>
      <c r="E766" s="35" t="str">
        <f>IF(OR('Monitor Data'!K766="",ISBLANK('Monitor Data'!K766)),"",IF(AND('Smoke Data'!M768="YES",'Outlier Flags'!E766="YES"),"FILTERED OUT",'Monitor Data'!K766))</f>
        <v/>
      </c>
    </row>
    <row r="767" spans="1:5" x14ac:dyDescent="0.25">
      <c r="A767" s="34">
        <v>44962</v>
      </c>
      <c r="B767" s="35">
        <f>IF(OR('Monitor Data'!D767="",ISBLANK('Monitor Data'!D767)),"",IF(AND('Smoke Data'!J769="YES",'Outlier Flags'!B767="YES"),"FILTERED OUT",'Monitor Data'!B767))</f>
        <v>13.9</v>
      </c>
      <c r="C767" s="35">
        <f>IF(OR('Monitor Data'!G767="",ISBLANK('Monitor Data'!G767)),"",IF(AND('Smoke Data'!K769="YES",'Outlier Flags'!C767="YES"),"FILTERED OUT",'Monitor Data'!G767))</f>
        <v>11.1</v>
      </c>
      <c r="D767" s="35">
        <f>IF(OR('Monitor Data'!J767="",ISBLANK('Monitor Data'!J767)),"",IF(AND('Smoke Data'!L769="YES",'Outlier Flags'!D767="YES"),"FILTERED OUT",'Monitor Data'!J767))</f>
        <v>13.3</v>
      </c>
      <c r="E767" s="35">
        <f>IF(OR('Monitor Data'!K767="",ISBLANK('Monitor Data'!K767)),"",IF(AND('Smoke Data'!M769="YES",'Outlier Flags'!E767="YES"),"FILTERED OUT",'Monitor Data'!K767))</f>
        <v>8.4</v>
      </c>
    </row>
    <row r="768" spans="1:5" x14ac:dyDescent="0.25">
      <c r="A768" s="34">
        <v>44963</v>
      </c>
      <c r="B768" s="35" t="str">
        <f>IF(OR('Monitor Data'!D768="",ISBLANK('Monitor Data'!D768)),"",IF(AND('Smoke Data'!J770="YES",'Outlier Flags'!B768="YES"),"FILTERED OUT",'Monitor Data'!B768))</f>
        <v/>
      </c>
      <c r="C768" s="35" t="str">
        <f>IF(OR('Monitor Data'!G768="",ISBLANK('Monitor Data'!G768)),"",IF(AND('Smoke Data'!K770="YES",'Outlier Flags'!C768="YES"),"FILTERED OUT",'Monitor Data'!G768))</f>
        <v/>
      </c>
      <c r="D768" s="35" t="str">
        <f>IF(OR('Monitor Data'!J768="",ISBLANK('Monitor Data'!J768)),"",IF(AND('Smoke Data'!L770="YES",'Outlier Flags'!D768="YES"),"FILTERED OUT",'Monitor Data'!J768))</f>
        <v/>
      </c>
      <c r="E768" s="35" t="str">
        <f>IF(OR('Monitor Data'!K768="",ISBLANK('Monitor Data'!K768)),"",IF(AND('Smoke Data'!M770="YES",'Outlier Flags'!E768="YES"),"FILTERED OUT",'Monitor Data'!K768))</f>
        <v/>
      </c>
    </row>
    <row r="769" spans="1:5" x14ac:dyDescent="0.25">
      <c r="A769" s="34">
        <v>44964</v>
      </c>
      <c r="B769" s="35" t="str">
        <f>IF(OR('Monitor Data'!D769="",ISBLANK('Monitor Data'!D769)),"",IF(AND('Smoke Data'!J771="YES",'Outlier Flags'!B769="YES"),"FILTERED OUT",'Monitor Data'!B769))</f>
        <v/>
      </c>
      <c r="C769" s="35" t="str">
        <f>IF(OR('Monitor Data'!G769="",ISBLANK('Monitor Data'!G769)),"",IF(AND('Smoke Data'!K771="YES",'Outlier Flags'!C769="YES"),"FILTERED OUT",'Monitor Data'!G769))</f>
        <v/>
      </c>
      <c r="D769" s="35" t="str">
        <f>IF(OR('Monitor Data'!J769="",ISBLANK('Monitor Data'!J769)),"",IF(AND('Smoke Data'!L771="YES",'Outlier Flags'!D769="YES"),"FILTERED OUT",'Monitor Data'!J769))</f>
        <v/>
      </c>
      <c r="E769" s="35" t="str">
        <f>IF(OR('Monitor Data'!K769="",ISBLANK('Monitor Data'!K769)),"",IF(AND('Smoke Data'!M771="YES",'Outlier Flags'!E769="YES"),"FILTERED OUT",'Monitor Data'!K769))</f>
        <v/>
      </c>
    </row>
    <row r="770" spans="1:5" x14ac:dyDescent="0.25">
      <c r="A770" s="34">
        <v>44965</v>
      </c>
      <c r="B770" s="35">
        <f>IF(OR('Monitor Data'!D770="",ISBLANK('Monitor Data'!D770)),"",IF(AND('Smoke Data'!J772="YES",'Outlier Flags'!B770="YES"),"FILTERED OUT",'Monitor Data'!B770))</f>
        <v>15</v>
      </c>
      <c r="C770" s="35">
        <f>IF(OR('Monitor Data'!G770="",ISBLANK('Monitor Data'!G770)),"",IF(AND('Smoke Data'!K772="YES",'Outlier Flags'!C770="YES"),"FILTERED OUT",'Monitor Data'!G770))</f>
        <v>16.8</v>
      </c>
      <c r="D770" s="35">
        <f>IF(OR('Monitor Data'!J770="",ISBLANK('Monitor Data'!J770)),"",IF(AND('Smoke Data'!L772="YES",'Outlier Flags'!D770="YES"),"FILTERED OUT",'Monitor Data'!J770))</f>
        <v>14.5</v>
      </c>
      <c r="E770" s="35">
        <f>IF(OR('Monitor Data'!K770="",ISBLANK('Monitor Data'!K770)),"",IF(AND('Smoke Data'!M772="YES",'Outlier Flags'!E770="YES"),"FILTERED OUT",'Monitor Data'!K770))</f>
        <v>6.8</v>
      </c>
    </row>
    <row r="771" spans="1:5" x14ac:dyDescent="0.25">
      <c r="A771" s="34">
        <v>44966</v>
      </c>
      <c r="B771" s="35" t="str">
        <f>IF(OR('Monitor Data'!D771="",ISBLANK('Monitor Data'!D771)),"",IF(AND('Smoke Data'!J773="YES",'Outlier Flags'!B771="YES"),"FILTERED OUT",'Monitor Data'!B771))</f>
        <v/>
      </c>
      <c r="C771" s="35" t="str">
        <f>IF(OR('Monitor Data'!G771="",ISBLANK('Monitor Data'!G771)),"",IF(AND('Smoke Data'!K773="YES",'Outlier Flags'!C771="YES"),"FILTERED OUT",'Monitor Data'!G771))</f>
        <v/>
      </c>
      <c r="D771" s="35" t="str">
        <f>IF(OR('Monitor Data'!J771="",ISBLANK('Monitor Data'!J771)),"",IF(AND('Smoke Data'!L773="YES",'Outlier Flags'!D771="YES"),"FILTERED OUT",'Monitor Data'!J771))</f>
        <v/>
      </c>
      <c r="E771" s="35" t="str">
        <f>IF(OR('Monitor Data'!K771="",ISBLANK('Monitor Data'!K771)),"",IF(AND('Smoke Data'!M773="YES",'Outlier Flags'!E771="YES"),"FILTERED OUT",'Monitor Data'!K771))</f>
        <v/>
      </c>
    </row>
    <row r="772" spans="1:5" x14ac:dyDescent="0.25">
      <c r="A772" s="34">
        <v>44967</v>
      </c>
      <c r="B772" s="35" t="str">
        <f>IF(OR('Monitor Data'!D772="",ISBLANK('Monitor Data'!D772)),"",IF(AND('Smoke Data'!J774="YES",'Outlier Flags'!B772="YES"),"FILTERED OUT",'Monitor Data'!B772))</f>
        <v/>
      </c>
      <c r="C772" s="35" t="str">
        <f>IF(OR('Monitor Data'!G772="",ISBLANK('Monitor Data'!G772)),"",IF(AND('Smoke Data'!K774="YES",'Outlier Flags'!C772="YES"),"FILTERED OUT",'Monitor Data'!G772))</f>
        <v/>
      </c>
      <c r="D772" s="35" t="str">
        <f>IF(OR('Monitor Data'!J772="",ISBLANK('Monitor Data'!J772)),"",IF(AND('Smoke Data'!L774="YES",'Outlier Flags'!D772="YES"),"FILTERED OUT",'Monitor Data'!J772))</f>
        <v/>
      </c>
      <c r="E772" s="35" t="str">
        <f>IF(OR('Monitor Data'!K772="",ISBLANK('Monitor Data'!K772)),"",IF(AND('Smoke Data'!M774="YES",'Outlier Flags'!E772="YES"),"FILTERED OUT",'Monitor Data'!K772))</f>
        <v/>
      </c>
    </row>
    <row r="773" spans="1:5" x14ac:dyDescent="0.25">
      <c r="A773" s="34">
        <v>44968</v>
      </c>
      <c r="B773" s="35">
        <f>IF(OR('Monitor Data'!D773="",ISBLANK('Monitor Data'!D773)),"",IF(AND('Smoke Data'!J775="YES",'Outlier Flags'!B773="YES"),"FILTERED OUT",'Monitor Data'!B773))</f>
        <v>10.4</v>
      </c>
      <c r="C773" s="35">
        <f>IF(OR('Monitor Data'!G773="",ISBLANK('Monitor Data'!G773)),"",IF(AND('Smoke Data'!K775="YES",'Outlier Flags'!C773="YES"),"FILTERED OUT",'Monitor Data'!G773))</f>
        <v>8.4499999999999993</v>
      </c>
      <c r="D773" s="35">
        <f>IF(OR('Monitor Data'!J773="",ISBLANK('Monitor Data'!J773)),"",IF(AND('Smoke Data'!L775="YES",'Outlier Flags'!D773="YES"),"FILTERED OUT",'Monitor Data'!J773))</f>
        <v>9.25</v>
      </c>
      <c r="E773" s="35">
        <f>IF(OR('Monitor Data'!K773="",ISBLANK('Monitor Data'!K773)),"",IF(AND('Smoke Data'!M775="YES",'Outlier Flags'!E773="YES"),"FILTERED OUT",'Monitor Data'!K773))</f>
        <v>3.4</v>
      </c>
    </row>
    <row r="774" spans="1:5" x14ac:dyDescent="0.25">
      <c r="A774" s="34">
        <v>44969</v>
      </c>
      <c r="B774" s="35" t="str">
        <f>IF(OR('Monitor Data'!D774="",ISBLANK('Monitor Data'!D774)),"",IF(AND('Smoke Data'!J776="YES",'Outlier Flags'!B774="YES"),"FILTERED OUT",'Monitor Data'!B774))</f>
        <v/>
      </c>
      <c r="C774" s="35" t="str">
        <f>IF(OR('Monitor Data'!G774="",ISBLANK('Monitor Data'!G774)),"",IF(AND('Smoke Data'!K776="YES",'Outlier Flags'!C774="YES"),"FILTERED OUT",'Monitor Data'!G774))</f>
        <v/>
      </c>
      <c r="D774" s="35" t="str">
        <f>IF(OR('Monitor Data'!J774="",ISBLANK('Monitor Data'!J774)),"",IF(AND('Smoke Data'!L776="YES",'Outlier Flags'!D774="YES"),"FILTERED OUT",'Monitor Data'!J774))</f>
        <v/>
      </c>
      <c r="E774" s="35" t="str">
        <f>IF(OR('Monitor Data'!K774="",ISBLANK('Monitor Data'!K774)),"",IF(AND('Smoke Data'!M776="YES",'Outlier Flags'!E774="YES"),"FILTERED OUT",'Monitor Data'!K774))</f>
        <v/>
      </c>
    </row>
    <row r="775" spans="1:5" x14ac:dyDescent="0.25">
      <c r="A775" s="34">
        <v>44970</v>
      </c>
      <c r="B775" s="35" t="str">
        <f>IF(OR('Monitor Data'!D775="",ISBLANK('Monitor Data'!D775)),"",IF(AND('Smoke Data'!J777="YES",'Outlier Flags'!B775="YES"),"FILTERED OUT",'Monitor Data'!B775))</f>
        <v/>
      </c>
      <c r="C775" s="35" t="str">
        <f>IF(OR('Monitor Data'!G775="",ISBLANK('Monitor Data'!G775)),"",IF(AND('Smoke Data'!K777="YES",'Outlier Flags'!C775="YES"),"FILTERED OUT",'Monitor Data'!G775))</f>
        <v/>
      </c>
      <c r="D775" s="35" t="str">
        <f>IF(OR('Monitor Data'!J775="",ISBLANK('Monitor Data'!J775)),"",IF(AND('Smoke Data'!L777="YES",'Outlier Flags'!D775="YES"),"FILTERED OUT",'Monitor Data'!J775))</f>
        <v/>
      </c>
      <c r="E775" s="35" t="str">
        <f>IF(OR('Monitor Data'!K775="",ISBLANK('Monitor Data'!K775)),"",IF(AND('Smoke Data'!M777="YES",'Outlier Flags'!E775="YES"),"FILTERED OUT",'Monitor Data'!K775))</f>
        <v/>
      </c>
    </row>
    <row r="776" spans="1:5" x14ac:dyDescent="0.25">
      <c r="A776" s="34">
        <v>44971</v>
      </c>
      <c r="B776" s="35">
        <f>IF(OR('Monitor Data'!D776="",ISBLANK('Monitor Data'!D776)),"",IF(AND('Smoke Data'!J778="YES",'Outlier Flags'!B776="YES"),"FILTERED OUT",'Monitor Data'!B776))</f>
        <v>10.6</v>
      </c>
      <c r="C776" s="35">
        <f>IF(OR('Monitor Data'!G776="",ISBLANK('Monitor Data'!G776)),"",IF(AND('Smoke Data'!K778="YES",'Outlier Flags'!C776="YES"),"FILTERED OUT",'Monitor Data'!G776))</f>
        <v>9.8000000000000007</v>
      </c>
      <c r="D776" s="35">
        <f>IF(OR('Monitor Data'!J776="",ISBLANK('Monitor Data'!J776)),"",IF(AND('Smoke Data'!L778="YES",'Outlier Flags'!D776="YES"),"FILTERED OUT",'Monitor Data'!J776))</f>
        <v>9.3000000000000007</v>
      </c>
      <c r="E776" s="35">
        <f>IF(OR('Monitor Data'!K776="",ISBLANK('Monitor Data'!K776)),"",IF(AND('Smoke Data'!M778="YES",'Outlier Flags'!E776="YES"),"FILTERED OUT",'Monitor Data'!K776))</f>
        <v>6.9</v>
      </c>
    </row>
    <row r="777" spans="1:5" x14ac:dyDescent="0.25">
      <c r="A777" s="34">
        <v>44972</v>
      </c>
      <c r="B777" s="35" t="str">
        <f>IF(OR('Monitor Data'!D777="",ISBLANK('Monitor Data'!D777)),"",IF(AND('Smoke Data'!J779="YES",'Outlier Flags'!B777="YES"),"FILTERED OUT",'Monitor Data'!B777))</f>
        <v/>
      </c>
      <c r="C777" s="35" t="str">
        <f>IF(OR('Monitor Data'!G777="",ISBLANK('Monitor Data'!G777)),"",IF(AND('Smoke Data'!K779="YES",'Outlier Flags'!C777="YES"),"FILTERED OUT",'Monitor Data'!G777))</f>
        <v/>
      </c>
      <c r="D777" s="35" t="str">
        <f>IF(OR('Monitor Data'!J777="",ISBLANK('Monitor Data'!J777)),"",IF(AND('Smoke Data'!L779="YES",'Outlier Flags'!D777="YES"),"FILTERED OUT",'Monitor Data'!J777))</f>
        <v/>
      </c>
      <c r="E777" s="35" t="str">
        <f>IF(OR('Monitor Data'!K777="",ISBLANK('Monitor Data'!K777)),"",IF(AND('Smoke Data'!M779="YES",'Outlier Flags'!E777="YES"),"FILTERED OUT",'Monitor Data'!K777))</f>
        <v/>
      </c>
    </row>
    <row r="778" spans="1:5" x14ac:dyDescent="0.25">
      <c r="A778" s="34">
        <v>44973</v>
      </c>
      <c r="B778" s="35" t="str">
        <f>IF(OR('Monitor Data'!D778="",ISBLANK('Monitor Data'!D778)),"",IF(AND('Smoke Data'!J780="YES",'Outlier Flags'!B778="YES"),"FILTERED OUT",'Monitor Data'!B778))</f>
        <v/>
      </c>
      <c r="C778" s="35" t="str">
        <f>IF(OR('Monitor Data'!G778="",ISBLANK('Monitor Data'!G778)),"",IF(AND('Smoke Data'!K780="YES",'Outlier Flags'!C778="YES"),"FILTERED OUT",'Monitor Data'!G778))</f>
        <v/>
      </c>
      <c r="D778" s="35" t="str">
        <f>IF(OR('Monitor Data'!J778="",ISBLANK('Monitor Data'!J778)),"",IF(AND('Smoke Data'!L780="YES",'Outlier Flags'!D778="YES"),"FILTERED OUT",'Monitor Data'!J778))</f>
        <v/>
      </c>
      <c r="E778" s="35" t="str">
        <f>IF(OR('Monitor Data'!K778="",ISBLANK('Monitor Data'!K778)),"",IF(AND('Smoke Data'!M780="YES",'Outlier Flags'!E778="YES"),"FILTERED OUT",'Monitor Data'!K778))</f>
        <v/>
      </c>
    </row>
    <row r="779" spans="1:5" x14ac:dyDescent="0.25">
      <c r="A779" s="34">
        <v>44974</v>
      </c>
      <c r="B779" s="35">
        <f>IF(OR('Monitor Data'!D779="",ISBLANK('Monitor Data'!D779)),"",IF(AND('Smoke Data'!J781="YES",'Outlier Flags'!B779="YES"),"FILTERED OUT",'Monitor Data'!B779))</f>
        <v>9.3000000000000007</v>
      </c>
      <c r="C779" s="35">
        <f>IF(OR('Monitor Data'!G779="",ISBLANK('Monitor Data'!G779)),"",IF(AND('Smoke Data'!K781="YES",'Outlier Flags'!C779="YES"),"FILTERED OUT",'Monitor Data'!G779))</f>
        <v>9.6999999999999993</v>
      </c>
      <c r="D779" s="35">
        <f>IF(OR('Monitor Data'!J779="",ISBLANK('Monitor Data'!J779)),"",IF(AND('Smoke Data'!L781="YES",'Outlier Flags'!D779="YES"),"FILTERED OUT",'Monitor Data'!J779))</f>
        <v>8.1999999999999993</v>
      </c>
      <c r="E779" s="35">
        <f>IF(OR('Monitor Data'!K779="",ISBLANK('Monitor Data'!K779)),"",IF(AND('Smoke Data'!M781="YES",'Outlier Flags'!E779="YES"),"FILTERED OUT",'Monitor Data'!K779))</f>
        <v>6.3</v>
      </c>
    </row>
    <row r="780" spans="1:5" x14ac:dyDescent="0.25">
      <c r="A780" s="34">
        <v>44975</v>
      </c>
      <c r="B780" s="35" t="str">
        <f>IF(OR('Monitor Data'!D780="",ISBLANK('Monitor Data'!D780)),"",IF(AND('Smoke Data'!J782="YES",'Outlier Flags'!B780="YES"),"FILTERED OUT",'Monitor Data'!B780))</f>
        <v/>
      </c>
      <c r="C780" s="35" t="str">
        <f>IF(OR('Monitor Data'!G780="",ISBLANK('Monitor Data'!G780)),"",IF(AND('Smoke Data'!K782="YES",'Outlier Flags'!C780="YES"),"FILTERED OUT",'Monitor Data'!G780))</f>
        <v/>
      </c>
      <c r="D780" s="35" t="str">
        <f>IF(OR('Monitor Data'!J780="",ISBLANK('Monitor Data'!J780)),"",IF(AND('Smoke Data'!L782="YES",'Outlier Flags'!D780="YES"),"FILTERED OUT",'Monitor Data'!J780))</f>
        <v/>
      </c>
      <c r="E780" s="35" t="str">
        <f>IF(OR('Monitor Data'!K780="",ISBLANK('Monitor Data'!K780)),"",IF(AND('Smoke Data'!M782="YES",'Outlier Flags'!E780="YES"),"FILTERED OUT",'Monitor Data'!K780))</f>
        <v/>
      </c>
    </row>
    <row r="781" spans="1:5" x14ac:dyDescent="0.25">
      <c r="A781" s="34">
        <v>44976</v>
      </c>
      <c r="B781" s="35" t="str">
        <f>IF(OR('Monitor Data'!D781="",ISBLANK('Monitor Data'!D781)),"",IF(AND('Smoke Data'!J783="YES",'Outlier Flags'!B781="YES"),"FILTERED OUT",'Monitor Data'!B781))</f>
        <v/>
      </c>
      <c r="C781" s="35" t="str">
        <f>IF(OR('Monitor Data'!G781="",ISBLANK('Monitor Data'!G781)),"",IF(AND('Smoke Data'!K783="YES",'Outlier Flags'!C781="YES"),"FILTERED OUT",'Monitor Data'!G781))</f>
        <v/>
      </c>
      <c r="D781" s="35" t="str">
        <f>IF(OR('Monitor Data'!J781="",ISBLANK('Monitor Data'!J781)),"",IF(AND('Smoke Data'!L783="YES",'Outlier Flags'!D781="YES"),"FILTERED OUT",'Monitor Data'!J781))</f>
        <v/>
      </c>
      <c r="E781" s="35" t="str">
        <f>IF(OR('Monitor Data'!K781="",ISBLANK('Monitor Data'!K781)),"",IF(AND('Smoke Data'!M783="YES",'Outlier Flags'!E781="YES"),"FILTERED OUT",'Monitor Data'!K781))</f>
        <v/>
      </c>
    </row>
    <row r="782" spans="1:5" x14ac:dyDescent="0.25">
      <c r="A782" s="34">
        <v>44977</v>
      </c>
      <c r="B782" s="35">
        <f>IF(OR('Monitor Data'!D782="",ISBLANK('Monitor Data'!D782)),"",IF(AND('Smoke Data'!J784="YES",'Outlier Flags'!B782="YES"),"FILTERED OUT",'Monitor Data'!B782))</f>
        <v>13.6</v>
      </c>
      <c r="C782" s="35">
        <f>IF(OR('Monitor Data'!G782="",ISBLANK('Monitor Data'!G782)),"",IF(AND('Smoke Data'!K784="YES",'Outlier Flags'!C782="YES"),"FILTERED OUT",'Monitor Data'!G782))</f>
        <v>14.5</v>
      </c>
      <c r="D782" s="35">
        <f>IF(OR('Monitor Data'!J782="",ISBLANK('Monitor Data'!J782)),"",IF(AND('Smoke Data'!L784="YES",'Outlier Flags'!D782="YES"),"FILTERED OUT",'Monitor Data'!J782))</f>
        <v>12.5</v>
      </c>
      <c r="E782" s="35">
        <f>IF(OR('Monitor Data'!K782="",ISBLANK('Monitor Data'!K782)),"",IF(AND('Smoke Data'!M784="YES",'Outlier Flags'!E782="YES"),"FILTERED OUT",'Monitor Data'!K782))</f>
        <v>9.1999999999999993</v>
      </c>
    </row>
    <row r="783" spans="1:5" x14ac:dyDescent="0.25">
      <c r="A783" s="34">
        <v>44978</v>
      </c>
      <c r="B783" s="35" t="str">
        <f>IF(OR('Monitor Data'!D783="",ISBLANK('Monitor Data'!D783)),"",IF(AND('Smoke Data'!J785="YES",'Outlier Flags'!B783="YES"),"FILTERED OUT",'Monitor Data'!B783))</f>
        <v/>
      </c>
      <c r="C783" s="35" t="str">
        <f>IF(OR('Monitor Data'!G783="",ISBLANK('Monitor Data'!G783)),"",IF(AND('Smoke Data'!K785="YES",'Outlier Flags'!C783="YES"),"FILTERED OUT",'Monitor Data'!G783))</f>
        <v/>
      </c>
      <c r="D783" s="35" t="str">
        <f>IF(OR('Monitor Data'!J783="",ISBLANK('Monitor Data'!J783)),"",IF(AND('Smoke Data'!L785="YES",'Outlier Flags'!D783="YES"),"FILTERED OUT",'Monitor Data'!J783))</f>
        <v/>
      </c>
      <c r="E783" s="35" t="str">
        <f>IF(OR('Monitor Data'!K783="",ISBLANK('Monitor Data'!K783)),"",IF(AND('Smoke Data'!M785="YES",'Outlier Flags'!E783="YES"),"FILTERED OUT",'Monitor Data'!K783))</f>
        <v/>
      </c>
    </row>
    <row r="784" spans="1:5" x14ac:dyDescent="0.25">
      <c r="A784" s="34">
        <v>44979</v>
      </c>
      <c r="B784" s="35" t="str">
        <f>IF(OR('Monitor Data'!D784="",ISBLANK('Monitor Data'!D784)),"",IF(AND('Smoke Data'!J786="YES",'Outlier Flags'!B784="YES"),"FILTERED OUT",'Monitor Data'!B784))</f>
        <v/>
      </c>
      <c r="C784" s="35" t="str">
        <f>IF(OR('Monitor Data'!G784="",ISBLANK('Monitor Data'!G784)),"",IF(AND('Smoke Data'!K786="YES",'Outlier Flags'!C784="YES"),"FILTERED OUT",'Monitor Data'!G784))</f>
        <v/>
      </c>
      <c r="D784" s="35" t="str">
        <f>IF(OR('Monitor Data'!J784="",ISBLANK('Monitor Data'!J784)),"",IF(AND('Smoke Data'!L786="YES",'Outlier Flags'!D784="YES"),"FILTERED OUT",'Monitor Data'!J784))</f>
        <v/>
      </c>
      <c r="E784" s="35" t="str">
        <f>IF(OR('Monitor Data'!K784="",ISBLANK('Monitor Data'!K784)),"",IF(AND('Smoke Data'!M786="YES",'Outlier Flags'!E784="YES"),"FILTERED OUT",'Monitor Data'!K784))</f>
        <v/>
      </c>
    </row>
    <row r="785" spans="1:5" x14ac:dyDescent="0.25">
      <c r="A785" s="34">
        <v>44980</v>
      </c>
      <c r="B785" s="35">
        <f>IF(OR('Monitor Data'!D785="",ISBLANK('Monitor Data'!D785)),"",IF(AND('Smoke Data'!J787="YES",'Outlier Flags'!B785="YES"),"FILTERED OUT",'Monitor Data'!B785))</f>
        <v>4.4000000000000004</v>
      </c>
      <c r="C785" s="35">
        <f>IF(OR('Monitor Data'!G785="",ISBLANK('Monitor Data'!G785)),"",IF(AND('Smoke Data'!K787="YES",'Outlier Flags'!C785="YES"),"FILTERED OUT",'Monitor Data'!G785))</f>
        <v>6.25</v>
      </c>
      <c r="D785" s="35">
        <f>IF(OR('Monitor Data'!J785="",ISBLANK('Monitor Data'!J785)),"",IF(AND('Smoke Data'!L787="YES",'Outlier Flags'!D785="YES"),"FILTERED OUT",'Monitor Data'!J785))</f>
        <v>6.1</v>
      </c>
      <c r="E785" s="35">
        <f>IF(OR('Monitor Data'!K785="",ISBLANK('Monitor Data'!K785)),"",IF(AND('Smoke Data'!M787="YES",'Outlier Flags'!E785="YES"),"FILTERED OUT",'Monitor Data'!K785))</f>
        <v>5</v>
      </c>
    </row>
    <row r="786" spans="1:5" x14ac:dyDescent="0.25">
      <c r="A786" s="34">
        <v>44981</v>
      </c>
      <c r="B786" s="35" t="str">
        <f>IF(OR('Monitor Data'!D786="",ISBLANK('Monitor Data'!D786)),"",IF(AND('Smoke Data'!J788="YES",'Outlier Flags'!B786="YES"),"FILTERED OUT",'Monitor Data'!B786))</f>
        <v/>
      </c>
      <c r="C786" s="35" t="str">
        <f>IF(OR('Monitor Data'!G786="",ISBLANK('Monitor Data'!G786)),"",IF(AND('Smoke Data'!K788="YES",'Outlier Flags'!C786="YES"),"FILTERED OUT",'Monitor Data'!G786))</f>
        <v/>
      </c>
      <c r="D786" s="35" t="str">
        <f>IF(OR('Monitor Data'!J786="",ISBLANK('Monitor Data'!J786)),"",IF(AND('Smoke Data'!L788="YES",'Outlier Flags'!D786="YES"),"FILTERED OUT",'Monitor Data'!J786))</f>
        <v/>
      </c>
      <c r="E786" s="35" t="str">
        <f>IF(OR('Monitor Data'!K786="",ISBLANK('Monitor Data'!K786)),"",IF(AND('Smoke Data'!M788="YES",'Outlier Flags'!E786="YES"),"FILTERED OUT",'Monitor Data'!K786))</f>
        <v/>
      </c>
    </row>
    <row r="787" spans="1:5" x14ac:dyDescent="0.25">
      <c r="A787" s="34">
        <v>44982</v>
      </c>
      <c r="B787" s="35" t="str">
        <f>IF(OR('Monitor Data'!D787="",ISBLANK('Monitor Data'!D787)),"",IF(AND('Smoke Data'!J789="YES",'Outlier Flags'!B787="YES"),"FILTERED OUT",'Monitor Data'!B787))</f>
        <v/>
      </c>
      <c r="C787" s="35" t="str">
        <f>IF(OR('Monitor Data'!G787="",ISBLANK('Monitor Data'!G787)),"",IF(AND('Smoke Data'!K789="YES",'Outlier Flags'!C787="YES"),"FILTERED OUT",'Monitor Data'!G787))</f>
        <v/>
      </c>
      <c r="D787" s="35" t="str">
        <f>IF(OR('Monitor Data'!J787="",ISBLANK('Monitor Data'!J787)),"",IF(AND('Smoke Data'!L789="YES",'Outlier Flags'!D787="YES"),"FILTERED OUT",'Monitor Data'!J787))</f>
        <v/>
      </c>
      <c r="E787" s="35" t="str">
        <f>IF(OR('Monitor Data'!K787="",ISBLANK('Monitor Data'!K787)),"",IF(AND('Smoke Data'!M789="YES",'Outlier Flags'!E787="YES"),"FILTERED OUT",'Monitor Data'!K787))</f>
        <v/>
      </c>
    </row>
    <row r="788" spans="1:5" x14ac:dyDescent="0.25">
      <c r="A788" s="34">
        <v>44983</v>
      </c>
      <c r="B788" s="35">
        <f>IF(OR('Monitor Data'!D788="",ISBLANK('Monitor Data'!D788)),"",IF(AND('Smoke Data'!J790="YES",'Outlier Flags'!B788="YES"),"FILTERED OUT",'Monitor Data'!B788))</f>
        <v>20.2</v>
      </c>
      <c r="C788" s="35">
        <f>IF(OR('Monitor Data'!G788="",ISBLANK('Monitor Data'!G788)),"",IF(AND('Smoke Data'!K790="YES",'Outlier Flags'!C788="YES"),"FILTERED OUT",'Monitor Data'!G788))</f>
        <v>25.9</v>
      </c>
      <c r="D788" s="35">
        <f>IF(OR('Monitor Data'!J788="",ISBLANK('Monitor Data'!J788)),"",IF(AND('Smoke Data'!L790="YES",'Outlier Flags'!D788="YES"),"FILTERED OUT",'Monitor Data'!J788))</f>
        <v>18.7</v>
      </c>
      <c r="E788" s="35">
        <f>IF(OR('Monitor Data'!K788="",ISBLANK('Monitor Data'!K788)),"",IF(AND('Smoke Data'!M790="YES",'Outlier Flags'!E788="YES"),"FILTERED OUT",'Monitor Data'!K788))</f>
        <v>16.5</v>
      </c>
    </row>
    <row r="789" spans="1:5" x14ac:dyDescent="0.25">
      <c r="A789" s="34">
        <v>44984</v>
      </c>
      <c r="B789" s="35" t="str">
        <f>IF(OR('Monitor Data'!D789="",ISBLANK('Monitor Data'!D789)),"",IF(AND('Smoke Data'!J791="YES",'Outlier Flags'!B789="YES"),"FILTERED OUT",'Monitor Data'!B789))</f>
        <v/>
      </c>
      <c r="C789" s="35" t="str">
        <f>IF(OR('Monitor Data'!G789="",ISBLANK('Monitor Data'!G789)),"",IF(AND('Smoke Data'!K791="YES",'Outlier Flags'!C789="YES"),"FILTERED OUT",'Monitor Data'!G789))</f>
        <v/>
      </c>
      <c r="D789" s="35" t="str">
        <f>IF(OR('Monitor Data'!J789="",ISBLANK('Monitor Data'!J789)),"",IF(AND('Smoke Data'!L791="YES",'Outlier Flags'!D789="YES"),"FILTERED OUT",'Monitor Data'!J789))</f>
        <v/>
      </c>
      <c r="E789" s="35" t="str">
        <f>IF(OR('Monitor Data'!K789="",ISBLANK('Monitor Data'!K789)),"",IF(AND('Smoke Data'!M791="YES",'Outlier Flags'!E789="YES"),"FILTERED OUT",'Monitor Data'!K789))</f>
        <v/>
      </c>
    </row>
    <row r="790" spans="1:5" x14ac:dyDescent="0.25">
      <c r="A790" s="34">
        <v>44985</v>
      </c>
      <c r="B790" s="35" t="str">
        <f>IF(OR('Monitor Data'!D790="",ISBLANK('Monitor Data'!D790)),"",IF(AND('Smoke Data'!J792="YES",'Outlier Flags'!B790="YES"),"FILTERED OUT",'Monitor Data'!B790))</f>
        <v/>
      </c>
      <c r="C790" s="35" t="str">
        <f>IF(OR('Monitor Data'!G790="",ISBLANK('Monitor Data'!G790)),"",IF(AND('Smoke Data'!K792="YES",'Outlier Flags'!C790="YES"),"FILTERED OUT",'Monitor Data'!G790))</f>
        <v/>
      </c>
      <c r="D790" s="35" t="str">
        <f>IF(OR('Monitor Data'!J790="",ISBLANK('Monitor Data'!J790)),"",IF(AND('Smoke Data'!L792="YES",'Outlier Flags'!D790="YES"),"FILTERED OUT",'Monitor Data'!J790))</f>
        <v/>
      </c>
      <c r="E790" s="35" t="str">
        <f>IF(OR('Monitor Data'!K790="",ISBLANK('Monitor Data'!K790)),"",IF(AND('Smoke Data'!M792="YES",'Outlier Flags'!E790="YES"),"FILTERED OUT",'Monitor Data'!K790))</f>
        <v/>
      </c>
    </row>
    <row r="791" spans="1:5" x14ac:dyDescent="0.25">
      <c r="A791" s="34">
        <v>44986</v>
      </c>
      <c r="B791" s="35">
        <f>IF(OR('Monitor Data'!D791="",ISBLANK('Monitor Data'!D791)),"",IF(AND('Smoke Data'!J793="YES",'Outlier Flags'!B791="YES"),"FILTERED OUT",'Monitor Data'!B791))</f>
        <v>12.3</v>
      </c>
      <c r="C791" s="35">
        <f>IF(OR('Monitor Data'!G791="",ISBLANK('Monitor Data'!G791)),"",IF(AND('Smoke Data'!K793="YES",'Outlier Flags'!C791="YES"),"FILTERED OUT",'Monitor Data'!G791))</f>
        <v>11.45</v>
      </c>
      <c r="D791" s="35">
        <f>IF(OR('Monitor Data'!J791="",ISBLANK('Monitor Data'!J791)),"",IF(AND('Smoke Data'!L793="YES",'Outlier Flags'!D791="YES"),"FILTERED OUT",'Monitor Data'!J791))</f>
        <v>13.55</v>
      </c>
      <c r="E791" s="35">
        <f>IF(OR('Monitor Data'!K791="",ISBLANK('Monitor Data'!K791)),"",IF(AND('Smoke Data'!M793="YES",'Outlier Flags'!E791="YES"),"FILTERED OUT",'Monitor Data'!K791))</f>
        <v>6.8</v>
      </c>
    </row>
    <row r="792" spans="1:5" x14ac:dyDescent="0.25">
      <c r="A792" s="34">
        <v>44987</v>
      </c>
      <c r="B792" s="35" t="str">
        <f>IF(OR('Monitor Data'!D792="",ISBLANK('Monitor Data'!D792)),"",IF(AND('Smoke Data'!J794="YES",'Outlier Flags'!B792="YES"),"FILTERED OUT",'Monitor Data'!B792))</f>
        <v/>
      </c>
      <c r="C792" s="35" t="str">
        <f>IF(OR('Monitor Data'!G792="",ISBLANK('Monitor Data'!G792)),"",IF(AND('Smoke Data'!K794="YES",'Outlier Flags'!C792="YES"),"FILTERED OUT",'Monitor Data'!G792))</f>
        <v/>
      </c>
      <c r="D792" s="35" t="str">
        <f>IF(OR('Monitor Data'!J792="",ISBLANK('Monitor Data'!J792)),"",IF(AND('Smoke Data'!L794="YES",'Outlier Flags'!D792="YES"),"FILTERED OUT",'Monitor Data'!J792))</f>
        <v/>
      </c>
      <c r="E792" s="35" t="str">
        <f>IF(OR('Monitor Data'!K792="",ISBLANK('Monitor Data'!K792)),"",IF(AND('Smoke Data'!M794="YES",'Outlier Flags'!E792="YES"),"FILTERED OUT",'Monitor Data'!K792))</f>
        <v/>
      </c>
    </row>
    <row r="793" spans="1:5" x14ac:dyDescent="0.25">
      <c r="A793" s="34">
        <v>44988</v>
      </c>
      <c r="B793" s="35" t="str">
        <f>IF(OR('Monitor Data'!D793="",ISBLANK('Monitor Data'!D793)),"",IF(AND('Smoke Data'!J795="YES",'Outlier Flags'!B793="YES"),"FILTERED OUT",'Monitor Data'!B793))</f>
        <v/>
      </c>
      <c r="C793" s="35" t="str">
        <f>IF(OR('Monitor Data'!G793="",ISBLANK('Monitor Data'!G793)),"",IF(AND('Smoke Data'!K795="YES",'Outlier Flags'!C793="YES"),"FILTERED OUT",'Monitor Data'!G793))</f>
        <v/>
      </c>
      <c r="D793" s="35" t="str">
        <f>IF(OR('Monitor Data'!J793="",ISBLANK('Monitor Data'!J793)),"",IF(AND('Smoke Data'!L795="YES",'Outlier Flags'!D793="YES"),"FILTERED OUT",'Monitor Data'!J793))</f>
        <v/>
      </c>
      <c r="E793" s="35" t="str">
        <f>IF(OR('Monitor Data'!K793="",ISBLANK('Monitor Data'!K793)),"",IF(AND('Smoke Data'!M795="YES",'Outlier Flags'!E793="YES"),"FILTERED OUT",'Monitor Data'!K793))</f>
        <v/>
      </c>
    </row>
    <row r="794" spans="1:5" x14ac:dyDescent="0.25">
      <c r="A794" s="34">
        <v>44989</v>
      </c>
      <c r="B794" s="35">
        <f>IF(OR('Monitor Data'!D794="",ISBLANK('Monitor Data'!D794)),"",IF(AND('Smoke Data'!J796="YES",'Outlier Flags'!B794="YES"),"FILTERED OUT",'Monitor Data'!B794))</f>
        <v>21.7</v>
      </c>
      <c r="C794" s="35">
        <f>IF(OR('Monitor Data'!G794="",ISBLANK('Monitor Data'!G794)),"",IF(AND('Smoke Data'!K796="YES",'Outlier Flags'!C794="YES"),"FILTERED OUT",'Monitor Data'!G794))</f>
        <v>23.4</v>
      </c>
      <c r="D794" s="35">
        <f>IF(OR('Monitor Data'!J794="",ISBLANK('Monitor Data'!J794)),"",IF(AND('Smoke Data'!L796="YES",'Outlier Flags'!D794="YES"),"FILTERED OUT",'Monitor Data'!J794))</f>
        <v>21.7</v>
      </c>
      <c r="E794" s="35">
        <f>IF(OR('Monitor Data'!K794="",ISBLANK('Monitor Data'!K794)),"",IF(AND('Smoke Data'!M796="YES",'Outlier Flags'!E794="YES"),"FILTERED OUT",'Monitor Data'!K794))</f>
        <v>13.2</v>
      </c>
    </row>
    <row r="795" spans="1:5" x14ac:dyDescent="0.25">
      <c r="A795" s="34">
        <v>44990</v>
      </c>
      <c r="B795" s="35" t="str">
        <f>IF(OR('Monitor Data'!D795="",ISBLANK('Monitor Data'!D795)),"",IF(AND('Smoke Data'!J797="YES",'Outlier Flags'!B795="YES"),"FILTERED OUT",'Monitor Data'!B795))</f>
        <v/>
      </c>
      <c r="C795" s="35" t="str">
        <f>IF(OR('Monitor Data'!G795="",ISBLANK('Monitor Data'!G795)),"",IF(AND('Smoke Data'!K797="YES",'Outlier Flags'!C795="YES"),"FILTERED OUT",'Monitor Data'!G795))</f>
        <v/>
      </c>
      <c r="D795" s="35" t="str">
        <f>IF(OR('Monitor Data'!J795="",ISBLANK('Monitor Data'!J795)),"",IF(AND('Smoke Data'!L797="YES",'Outlier Flags'!D795="YES"),"FILTERED OUT",'Monitor Data'!J795))</f>
        <v/>
      </c>
      <c r="E795" s="35" t="str">
        <f>IF(OR('Monitor Data'!K795="",ISBLANK('Monitor Data'!K795)),"",IF(AND('Smoke Data'!M797="YES",'Outlier Flags'!E795="YES"),"FILTERED OUT",'Monitor Data'!K795))</f>
        <v/>
      </c>
    </row>
    <row r="796" spans="1:5" x14ac:dyDescent="0.25">
      <c r="A796" s="34">
        <v>44991</v>
      </c>
      <c r="B796" s="35" t="str">
        <f>IF(OR('Monitor Data'!D796="",ISBLANK('Monitor Data'!D796)),"",IF(AND('Smoke Data'!J798="YES",'Outlier Flags'!B796="YES"),"FILTERED OUT",'Monitor Data'!B796))</f>
        <v/>
      </c>
      <c r="C796" s="35" t="str">
        <f>IF(OR('Monitor Data'!G796="",ISBLANK('Monitor Data'!G796)),"",IF(AND('Smoke Data'!K798="YES",'Outlier Flags'!C796="YES"),"FILTERED OUT",'Monitor Data'!G796))</f>
        <v/>
      </c>
      <c r="D796" s="35" t="str">
        <f>IF(OR('Monitor Data'!J796="",ISBLANK('Monitor Data'!J796)),"",IF(AND('Smoke Data'!L798="YES",'Outlier Flags'!D796="YES"),"FILTERED OUT",'Monitor Data'!J796))</f>
        <v/>
      </c>
      <c r="E796" s="35" t="str">
        <f>IF(OR('Monitor Data'!K796="",ISBLANK('Monitor Data'!K796)),"",IF(AND('Smoke Data'!M798="YES",'Outlier Flags'!E796="YES"),"FILTERED OUT",'Monitor Data'!K796))</f>
        <v/>
      </c>
    </row>
    <row r="797" spans="1:5" x14ac:dyDescent="0.25">
      <c r="A797" s="34">
        <v>44992</v>
      </c>
      <c r="B797" s="35">
        <f>IF(OR('Monitor Data'!D797="",ISBLANK('Monitor Data'!D797)),"",IF(AND('Smoke Data'!J799="YES",'Outlier Flags'!B797="YES"),"FILTERED OUT",'Monitor Data'!B797))</f>
        <v>8.1999999999999993</v>
      </c>
      <c r="C797" s="35">
        <f>IF(OR('Monitor Data'!G797="",ISBLANK('Monitor Data'!G797)),"",IF(AND('Smoke Data'!K799="YES",'Outlier Flags'!C797="YES"),"FILTERED OUT",'Monitor Data'!G797))</f>
        <v>8.5500000000000007</v>
      </c>
      <c r="D797" s="35">
        <f>IF(OR('Monitor Data'!J797="",ISBLANK('Monitor Data'!J797)),"",IF(AND('Smoke Data'!L799="YES",'Outlier Flags'!D797="YES"),"FILTERED OUT",'Monitor Data'!J797))</f>
        <v>4.55</v>
      </c>
      <c r="E797" s="35">
        <f>IF(OR('Monitor Data'!K797="",ISBLANK('Monitor Data'!K797)),"",IF(AND('Smoke Data'!M799="YES",'Outlier Flags'!E797="YES"),"FILTERED OUT",'Monitor Data'!K797))</f>
        <v>4</v>
      </c>
    </row>
    <row r="798" spans="1:5" x14ac:dyDescent="0.25">
      <c r="A798" s="34">
        <v>44993</v>
      </c>
      <c r="B798" s="35" t="str">
        <f>IF(OR('Monitor Data'!D798="",ISBLANK('Monitor Data'!D798)),"",IF(AND('Smoke Data'!J800="YES",'Outlier Flags'!B798="YES"),"FILTERED OUT",'Monitor Data'!B798))</f>
        <v/>
      </c>
      <c r="C798" s="35" t="str">
        <f>IF(OR('Monitor Data'!G798="",ISBLANK('Monitor Data'!G798)),"",IF(AND('Smoke Data'!K800="YES",'Outlier Flags'!C798="YES"),"FILTERED OUT",'Monitor Data'!G798))</f>
        <v/>
      </c>
      <c r="D798" s="35" t="str">
        <f>IF(OR('Monitor Data'!J798="",ISBLANK('Monitor Data'!J798)),"",IF(AND('Smoke Data'!L800="YES",'Outlier Flags'!D798="YES"),"FILTERED OUT",'Monitor Data'!J798))</f>
        <v/>
      </c>
      <c r="E798" s="35" t="str">
        <f>IF(OR('Monitor Data'!K798="",ISBLANK('Monitor Data'!K798)),"",IF(AND('Smoke Data'!M800="YES",'Outlier Flags'!E798="YES"),"FILTERED OUT",'Monitor Data'!K798))</f>
        <v/>
      </c>
    </row>
    <row r="799" spans="1:5" x14ac:dyDescent="0.25">
      <c r="A799" s="34">
        <v>44994</v>
      </c>
      <c r="B799" s="35" t="str">
        <f>IF(OR('Monitor Data'!D799="",ISBLANK('Monitor Data'!D799)),"",IF(AND('Smoke Data'!J801="YES",'Outlier Flags'!B799="YES"),"FILTERED OUT",'Monitor Data'!B799))</f>
        <v/>
      </c>
      <c r="C799" s="35" t="str">
        <f>IF(OR('Monitor Data'!G799="",ISBLANK('Monitor Data'!G799)),"",IF(AND('Smoke Data'!K801="YES",'Outlier Flags'!C799="YES"),"FILTERED OUT",'Monitor Data'!G799))</f>
        <v/>
      </c>
      <c r="D799" s="35" t="str">
        <f>IF(OR('Monitor Data'!J799="",ISBLANK('Monitor Data'!J799)),"",IF(AND('Smoke Data'!L801="YES",'Outlier Flags'!D799="YES"),"FILTERED OUT",'Monitor Data'!J799))</f>
        <v/>
      </c>
      <c r="E799" s="35" t="str">
        <f>IF(OR('Monitor Data'!K799="",ISBLANK('Monitor Data'!K799)),"",IF(AND('Smoke Data'!M801="YES",'Outlier Flags'!E799="YES"),"FILTERED OUT",'Monitor Data'!K799))</f>
        <v/>
      </c>
    </row>
    <row r="800" spans="1:5" x14ac:dyDescent="0.25">
      <c r="A800" s="34">
        <v>44995</v>
      </c>
      <c r="B800" s="35">
        <f>IF(OR('Monitor Data'!D800="",ISBLANK('Monitor Data'!D800)),"",IF(AND('Smoke Data'!J802="YES",'Outlier Flags'!B800="YES"),"FILTERED OUT",'Monitor Data'!B800))</f>
        <v>5.0999999999999996</v>
      </c>
      <c r="C800" s="35">
        <f>IF(OR('Monitor Data'!G800="",ISBLANK('Monitor Data'!G800)),"",IF(AND('Smoke Data'!K802="YES",'Outlier Flags'!C800="YES"),"FILTERED OUT",'Monitor Data'!G800))</f>
        <v>7.4</v>
      </c>
      <c r="D800" s="35">
        <f>IF(OR('Monitor Data'!J800="",ISBLANK('Monitor Data'!J800)),"",IF(AND('Smoke Data'!L802="YES",'Outlier Flags'!D800="YES"),"FILTERED OUT",'Monitor Data'!J800))</f>
        <v>5.2</v>
      </c>
      <c r="E800" s="35">
        <f>IF(OR('Monitor Data'!K800="",ISBLANK('Monitor Data'!K800)),"",IF(AND('Smoke Data'!M802="YES",'Outlier Flags'!E800="YES"),"FILTERED OUT",'Monitor Data'!K800))</f>
        <v>4.9000000000000004</v>
      </c>
    </row>
    <row r="801" spans="1:5" x14ac:dyDescent="0.25">
      <c r="A801" s="34">
        <v>44996</v>
      </c>
      <c r="B801" s="35" t="str">
        <f>IF(OR('Monitor Data'!D801="",ISBLANK('Monitor Data'!D801)),"",IF(AND('Smoke Data'!J803="YES",'Outlier Flags'!B801="YES"),"FILTERED OUT",'Monitor Data'!B801))</f>
        <v/>
      </c>
      <c r="C801" s="35" t="str">
        <f>IF(OR('Monitor Data'!G801="",ISBLANK('Monitor Data'!G801)),"",IF(AND('Smoke Data'!K803="YES",'Outlier Flags'!C801="YES"),"FILTERED OUT",'Monitor Data'!G801))</f>
        <v/>
      </c>
      <c r="D801" s="35" t="str">
        <f>IF(OR('Monitor Data'!J801="",ISBLANK('Monitor Data'!J801)),"",IF(AND('Smoke Data'!L803="YES",'Outlier Flags'!D801="YES"),"FILTERED OUT",'Monitor Data'!J801))</f>
        <v/>
      </c>
      <c r="E801" s="35" t="str">
        <f>IF(OR('Monitor Data'!K801="",ISBLANK('Monitor Data'!K801)),"",IF(AND('Smoke Data'!M803="YES",'Outlier Flags'!E801="YES"),"FILTERED OUT",'Monitor Data'!K801))</f>
        <v/>
      </c>
    </row>
    <row r="802" spans="1:5" x14ac:dyDescent="0.25">
      <c r="A802" s="34">
        <v>44997</v>
      </c>
      <c r="B802" s="35" t="str">
        <f>IF(OR('Monitor Data'!D802="",ISBLANK('Monitor Data'!D802)),"",IF(AND('Smoke Data'!J804="YES",'Outlier Flags'!B802="YES"),"FILTERED OUT",'Monitor Data'!B802))</f>
        <v/>
      </c>
      <c r="C802" s="35" t="str">
        <f>IF(OR('Monitor Data'!G802="",ISBLANK('Monitor Data'!G802)),"",IF(AND('Smoke Data'!K804="YES",'Outlier Flags'!C802="YES"),"FILTERED OUT",'Monitor Data'!G802))</f>
        <v/>
      </c>
      <c r="D802" s="35" t="str">
        <f>IF(OR('Monitor Data'!J802="",ISBLANK('Monitor Data'!J802)),"",IF(AND('Smoke Data'!L804="YES",'Outlier Flags'!D802="YES"),"FILTERED OUT",'Monitor Data'!J802))</f>
        <v/>
      </c>
      <c r="E802" s="35" t="str">
        <f>IF(OR('Monitor Data'!K802="",ISBLANK('Monitor Data'!K802)),"",IF(AND('Smoke Data'!M804="YES",'Outlier Flags'!E802="YES"),"FILTERED OUT",'Monitor Data'!K802))</f>
        <v/>
      </c>
    </row>
    <row r="803" spans="1:5" x14ac:dyDescent="0.25">
      <c r="A803" s="34">
        <v>44998</v>
      </c>
      <c r="B803" s="35">
        <f>IF(OR('Monitor Data'!D803="",ISBLANK('Monitor Data'!D803)),"",IF(AND('Smoke Data'!J805="YES",'Outlier Flags'!B803="YES"),"FILTERED OUT",'Monitor Data'!B803))</f>
        <v>4.8</v>
      </c>
      <c r="C803" s="35">
        <f>IF(OR('Monitor Data'!G803="",ISBLANK('Monitor Data'!G803)),"",IF(AND('Smoke Data'!K805="YES",'Outlier Flags'!C803="YES"),"FILTERED OUT",'Monitor Data'!G803))</f>
        <v>5.75</v>
      </c>
      <c r="D803" s="35">
        <f>IF(OR('Monitor Data'!J803="",ISBLANK('Monitor Data'!J803)),"",IF(AND('Smoke Data'!L805="YES",'Outlier Flags'!D803="YES"),"FILTERED OUT",'Monitor Data'!J803))</f>
        <v>3.65</v>
      </c>
      <c r="E803" s="35">
        <f>IF(OR('Monitor Data'!K803="",ISBLANK('Monitor Data'!K803)),"",IF(AND('Smoke Data'!M805="YES",'Outlier Flags'!E803="YES"),"FILTERED OUT",'Monitor Data'!K803))</f>
        <v>4.8</v>
      </c>
    </row>
    <row r="804" spans="1:5" x14ac:dyDescent="0.25">
      <c r="A804" s="34">
        <v>44999</v>
      </c>
      <c r="B804" s="35" t="str">
        <f>IF(OR('Monitor Data'!D804="",ISBLANK('Monitor Data'!D804)),"",IF(AND('Smoke Data'!J806="YES",'Outlier Flags'!B804="YES"),"FILTERED OUT",'Monitor Data'!B804))</f>
        <v/>
      </c>
      <c r="C804" s="35" t="str">
        <f>IF(OR('Monitor Data'!G804="",ISBLANK('Monitor Data'!G804)),"",IF(AND('Smoke Data'!K806="YES",'Outlier Flags'!C804="YES"),"FILTERED OUT",'Monitor Data'!G804))</f>
        <v/>
      </c>
      <c r="D804" s="35" t="str">
        <f>IF(OR('Monitor Data'!J804="",ISBLANK('Monitor Data'!J804)),"",IF(AND('Smoke Data'!L806="YES",'Outlier Flags'!D804="YES"),"FILTERED OUT",'Monitor Data'!J804))</f>
        <v/>
      </c>
      <c r="E804" s="35" t="str">
        <f>IF(OR('Monitor Data'!K804="",ISBLANK('Monitor Data'!K804)),"",IF(AND('Smoke Data'!M806="YES",'Outlier Flags'!E804="YES"),"FILTERED OUT",'Monitor Data'!K804))</f>
        <v/>
      </c>
    </row>
    <row r="805" spans="1:5" x14ac:dyDescent="0.25">
      <c r="A805" s="34">
        <v>45000</v>
      </c>
      <c r="B805" s="35" t="str">
        <f>IF(OR('Monitor Data'!D805="",ISBLANK('Monitor Data'!D805)),"",IF(AND('Smoke Data'!J807="YES",'Outlier Flags'!B805="YES"),"FILTERED OUT",'Monitor Data'!B805))</f>
        <v/>
      </c>
      <c r="C805" s="35" t="str">
        <f>IF(OR('Monitor Data'!G805="",ISBLANK('Monitor Data'!G805)),"",IF(AND('Smoke Data'!K807="YES",'Outlier Flags'!C805="YES"),"FILTERED OUT",'Monitor Data'!G805))</f>
        <v/>
      </c>
      <c r="D805" s="35" t="str">
        <f>IF(OR('Monitor Data'!J805="",ISBLANK('Monitor Data'!J805)),"",IF(AND('Smoke Data'!L807="YES",'Outlier Flags'!D805="YES"),"FILTERED OUT",'Monitor Data'!J805))</f>
        <v/>
      </c>
      <c r="E805" s="35" t="str">
        <f>IF(OR('Monitor Data'!K805="",ISBLANK('Monitor Data'!K805)),"",IF(AND('Smoke Data'!M807="YES",'Outlier Flags'!E805="YES"),"FILTERED OUT",'Monitor Data'!K805))</f>
        <v/>
      </c>
    </row>
    <row r="806" spans="1:5" x14ac:dyDescent="0.25">
      <c r="A806" s="34">
        <v>45001</v>
      </c>
      <c r="B806" s="35">
        <f>IF(OR('Monitor Data'!D806="",ISBLANK('Monitor Data'!D806)),"",IF(AND('Smoke Data'!J808="YES",'Outlier Flags'!B806="YES"),"FILTERED OUT",'Monitor Data'!B806))</f>
        <v>14.4</v>
      </c>
      <c r="C806" s="35">
        <f>IF(OR('Monitor Data'!G806="",ISBLANK('Monitor Data'!G806)),"",IF(AND('Smoke Data'!K808="YES",'Outlier Flags'!C806="YES"),"FILTERED OUT",'Monitor Data'!G806))</f>
        <v>16.399999999999999</v>
      </c>
      <c r="D806" s="35">
        <f>IF(OR('Monitor Data'!J806="",ISBLANK('Monitor Data'!J806)),"",IF(AND('Smoke Data'!L808="YES",'Outlier Flags'!D806="YES"),"FILTERED OUT",'Monitor Data'!J806))</f>
        <v>12.9</v>
      </c>
      <c r="E806" s="35">
        <f>IF(OR('Monitor Data'!K806="",ISBLANK('Monitor Data'!K806)),"",IF(AND('Smoke Data'!M808="YES",'Outlier Flags'!E806="YES"),"FILTERED OUT",'Monitor Data'!K806))</f>
        <v>9.6999999999999993</v>
      </c>
    </row>
    <row r="807" spans="1:5" x14ac:dyDescent="0.25">
      <c r="A807" s="34">
        <v>45002</v>
      </c>
      <c r="B807" s="35" t="str">
        <f>IF(OR('Monitor Data'!D807="",ISBLANK('Monitor Data'!D807)),"",IF(AND('Smoke Data'!J809="YES",'Outlier Flags'!B807="YES"),"FILTERED OUT",'Monitor Data'!B807))</f>
        <v/>
      </c>
      <c r="C807" s="35" t="str">
        <f>IF(OR('Monitor Data'!G807="",ISBLANK('Monitor Data'!G807)),"",IF(AND('Smoke Data'!K809="YES",'Outlier Flags'!C807="YES"),"FILTERED OUT",'Monitor Data'!G807))</f>
        <v/>
      </c>
      <c r="D807" s="35" t="str">
        <f>IF(OR('Monitor Data'!J807="",ISBLANK('Monitor Data'!J807)),"",IF(AND('Smoke Data'!L809="YES",'Outlier Flags'!D807="YES"),"FILTERED OUT",'Monitor Data'!J807))</f>
        <v/>
      </c>
      <c r="E807" s="35" t="str">
        <f>IF(OR('Monitor Data'!K807="",ISBLANK('Monitor Data'!K807)),"",IF(AND('Smoke Data'!M809="YES",'Outlier Flags'!E807="YES"),"FILTERED OUT",'Monitor Data'!K807))</f>
        <v/>
      </c>
    </row>
    <row r="808" spans="1:5" x14ac:dyDescent="0.25">
      <c r="A808" s="34">
        <v>45003</v>
      </c>
      <c r="B808" s="35" t="str">
        <f>IF(OR('Monitor Data'!D808="",ISBLANK('Monitor Data'!D808)),"",IF(AND('Smoke Data'!J810="YES",'Outlier Flags'!B808="YES"),"FILTERED OUT",'Monitor Data'!B808))</f>
        <v/>
      </c>
      <c r="C808" s="35" t="str">
        <f>IF(OR('Monitor Data'!G808="",ISBLANK('Monitor Data'!G808)),"",IF(AND('Smoke Data'!K810="YES",'Outlier Flags'!C808="YES"),"FILTERED OUT",'Monitor Data'!G808))</f>
        <v/>
      </c>
      <c r="D808" s="35" t="str">
        <f>IF(OR('Monitor Data'!J808="",ISBLANK('Monitor Data'!J808)),"",IF(AND('Smoke Data'!L810="YES",'Outlier Flags'!D808="YES"),"FILTERED OUT",'Monitor Data'!J808))</f>
        <v/>
      </c>
      <c r="E808" s="35" t="str">
        <f>IF(OR('Monitor Data'!K808="",ISBLANK('Monitor Data'!K808)),"",IF(AND('Smoke Data'!M810="YES",'Outlier Flags'!E808="YES"),"FILTERED OUT",'Monitor Data'!K808))</f>
        <v/>
      </c>
    </row>
    <row r="809" spans="1:5" x14ac:dyDescent="0.25">
      <c r="A809" s="34">
        <v>45004</v>
      </c>
      <c r="B809" s="35">
        <f>IF(OR('Monitor Data'!D809="",ISBLANK('Monitor Data'!D809)),"",IF(AND('Smoke Data'!J811="YES",'Outlier Flags'!B809="YES"),"FILTERED OUT",'Monitor Data'!B809))</f>
        <v>6.3</v>
      </c>
      <c r="C809" s="35">
        <f>IF(OR('Monitor Data'!G809="",ISBLANK('Monitor Data'!G809)),"",IF(AND('Smoke Data'!K811="YES",'Outlier Flags'!C809="YES"),"FILTERED OUT",'Monitor Data'!G809))</f>
        <v>8</v>
      </c>
      <c r="D809" s="35">
        <f>IF(OR('Monitor Data'!J809="",ISBLANK('Monitor Data'!J809)),"",IF(AND('Smoke Data'!L811="YES",'Outlier Flags'!D809="YES"),"FILTERED OUT",'Monitor Data'!J809))</f>
        <v>7.65</v>
      </c>
      <c r="E809" s="35">
        <f>IF(OR('Monitor Data'!K809="",ISBLANK('Monitor Data'!K809)),"",IF(AND('Smoke Data'!M811="YES",'Outlier Flags'!E809="YES"),"FILTERED OUT",'Monitor Data'!K809))</f>
        <v>5.4</v>
      </c>
    </row>
    <row r="810" spans="1:5" x14ac:dyDescent="0.25">
      <c r="A810" s="34">
        <v>45005</v>
      </c>
      <c r="B810" s="35" t="str">
        <f>IF(OR('Monitor Data'!D810="",ISBLANK('Monitor Data'!D810)),"",IF(AND('Smoke Data'!J812="YES",'Outlier Flags'!B810="YES"),"FILTERED OUT",'Monitor Data'!B810))</f>
        <v/>
      </c>
      <c r="C810" s="35" t="str">
        <f>IF(OR('Monitor Data'!G810="",ISBLANK('Monitor Data'!G810)),"",IF(AND('Smoke Data'!K812="YES",'Outlier Flags'!C810="YES"),"FILTERED OUT",'Monitor Data'!G810))</f>
        <v/>
      </c>
      <c r="D810" s="35" t="str">
        <f>IF(OR('Monitor Data'!J810="",ISBLANK('Monitor Data'!J810)),"",IF(AND('Smoke Data'!L812="YES",'Outlier Flags'!D810="YES"),"FILTERED OUT",'Monitor Data'!J810))</f>
        <v/>
      </c>
      <c r="E810" s="35" t="str">
        <f>IF(OR('Monitor Data'!K810="",ISBLANK('Monitor Data'!K810)),"",IF(AND('Smoke Data'!M812="YES",'Outlier Flags'!E810="YES"),"FILTERED OUT",'Monitor Data'!K810))</f>
        <v/>
      </c>
    </row>
    <row r="811" spans="1:5" x14ac:dyDescent="0.25">
      <c r="A811" s="34">
        <v>45006</v>
      </c>
      <c r="B811" s="35" t="str">
        <f>IF(OR('Monitor Data'!D811="",ISBLANK('Monitor Data'!D811)),"",IF(AND('Smoke Data'!J813="YES",'Outlier Flags'!B811="YES"),"FILTERED OUT",'Monitor Data'!B811))</f>
        <v/>
      </c>
      <c r="C811" s="35" t="str">
        <f>IF(OR('Monitor Data'!G811="",ISBLANK('Monitor Data'!G811)),"",IF(AND('Smoke Data'!K813="YES",'Outlier Flags'!C811="YES"),"FILTERED OUT",'Monitor Data'!G811))</f>
        <v/>
      </c>
      <c r="D811" s="35" t="str">
        <f>IF(OR('Monitor Data'!J811="",ISBLANK('Monitor Data'!J811)),"",IF(AND('Smoke Data'!L813="YES",'Outlier Flags'!D811="YES"),"FILTERED OUT",'Monitor Data'!J811))</f>
        <v/>
      </c>
      <c r="E811" s="35" t="str">
        <f>IF(OR('Monitor Data'!K811="",ISBLANK('Monitor Data'!K811)),"",IF(AND('Smoke Data'!M813="YES",'Outlier Flags'!E811="YES"),"FILTERED OUT",'Monitor Data'!K811))</f>
        <v/>
      </c>
    </row>
    <row r="812" spans="1:5" x14ac:dyDescent="0.25">
      <c r="A812" s="34">
        <v>45007</v>
      </c>
      <c r="B812" s="35">
        <f>IF(OR('Monitor Data'!D812="",ISBLANK('Monitor Data'!D812)),"",IF(AND('Smoke Data'!J814="YES",'Outlier Flags'!B812="YES"),"FILTERED OUT",'Monitor Data'!B812))</f>
        <v>11.3</v>
      </c>
      <c r="C812" s="35">
        <f>IF(OR('Monitor Data'!G812="",ISBLANK('Monitor Data'!G812)),"",IF(AND('Smoke Data'!K814="YES",'Outlier Flags'!C812="YES"),"FILTERED OUT",'Monitor Data'!G812))</f>
        <v>11.7</v>
      </c>
      <c r="D812" s="35">
        <f>IF(OR('Monitor Data'!J812="",ISBLANK('Monitor Data'!J812)),"",IF(AND('Smoke Data'!L814="YES",'Outlier Flags'!D812="YES"),"FILTERED OUT",'Monitor Data'!J812))</f>
        <v>17.7</v>
      </c>
      <c r="E812" s="35">
        <f>IF(OR('Monitor Data'!K812="",ISBLANK('Monitor Data'!K812)),"",IF(AND('Smoke Data'!M814="YES",'Outlier Flags'!E812="YES"),"FILTERED OUT",'Monitor Data'!K812))</f>
        <v>7.8</v>
      </c>
    </row>
    <row r="813" spans="1:5" x14ac:dyDescent="0.25">
      <c r="A813" s="34">
        <v>45008</v>
      </c>
      <c r="B813" s="35" t="str">
        <f>IF(OR('Monitor Data'!D813="",ISBLANK('Monitor Data'!D813)),"",IF(AND('Smoke Data'!J815="YES",'Outlier Flags'!B813="YES"),"FILTERED OUT",'Monitor Data'!B813))</f>
        <v/>
      </c>
      <c r="C813" s="35" t="str">
        <f>IF(OR('Monitor Data'!G813="",ISBLANK('Monitor Data'!G813)),"",IF(AND('Smoke Data'!K815="YES",'Outlier Flags'!C813="YES"),"FILTERED OUT",'Monitor Data'!G813))</f>
        <v/>
      </c>
      <c r="D813" s="35" t="str">
        <f>IF(OR('Monitor Data'!J813="",ISBLANK('Monitor Data'!J813)),"",IF(AND('Smoke Data'!L815="YES",'Outlier Flags'!D813="YES"),"FILTERED OUT",'Monitor Data'!J813))</f>
        <v/>
      </c>
      <c r="E813" s="35" t="str">
        <f>IF(OR('Monitor Data'!K813="",ISBLANK('Monitor Data'!K813)),"",IF(AND('Smoke Data'!M815="YES",'Outlier Flags'!E813="YES"),"FILTERED OUT",'Monitor Data'!K813))</f>
        <v/>
      </c>
    </row>
    <row r="814" spans="1:5" x14ac:dyDescent="0.25">
      <c r="A814" s="34">
        <v>45009</v>
      </c>
      <c r="B814" s="35" t="str">
        <f>IF(OR('Monitor Data'!D814="",ISBLANK('Monitor Data'!D814)),"",IF(AND('Smoke Data'!J816="YES",'Outlier Flags'!B814="YES"),"FILTERED OUT",'Monitor Data'!B814))</f>
        <v/>
      </c>
      <c r="C814" s="35" t="str">
        <f>IF(OR('Monitor Data'!G814="",ISBLANK('Monitor Data'!G814)),"",IF(AND('Smoke Data'!K816="YES",'Outlier Flags'!C814="YES"),"FILTERED OUT",'Monitor Data'!G814))</f>
        <v/>
      </c>
      <c r="D814" s="35" t="str">
        <f>IF(OR('Monitor Data'!J814="",ISBLANK('Monitor Data'!J814)),"",IF(AND('Smoke Data'!L816="YES",'Outlier Flags'!D814="YES"),"FILTERED OUT",'Monitor Data'!J814))</f>
        <v/>
      </c>
      <c r="E814" s="35" t="str">
        <f>IF(OR('Monitor Data'!K814="",ISBLANK('Monitor Data'!K814)),"",IF(AND('Smoke Data'!M816="YES",'Outlier Flags'!E814="YES"),"FILTERED OUT",'Monitor Data'!K814))</f>
        <v/>
      </c>
    </row>
    <row r="815" spans="1:5" x14ac:dyDescent="0.25">
      <c r="A815" s="34">
        <v>45010</v>
      </c>
      <c r="B815" s="35">
        <f>IF(OR('Monitor Data'!D815="",ISBLANK('Monitor Data'!D815)),"",IF(AND('Smoke Data'!J817="YES",'Outlier Flags'!B815="YES"),"FILTERED OUT",'Monitor Data'!B815))</f>
        <v>10.7</v>
      </c>
      <c r="C815" s="35">
        <f>IF(OR('Monitor Data'!G815="",ISBLANK('Monitor Data'!G815)),"",IF(AND('Smoke Data'!K817="YES",'Outlier Flags'!C815="YES"),"FILTERED OUT",'Monitor Data'!G815))</f>
        <v>14.6</v>
      </c>
      <c r="D815" s="35" t="str">
        <f>IF(OR('Monitor Data'!J815="",ISBLANK('Monitor Data'!J815)),"",IF(AND('Smoke Data'!L817="YES",'Outlier Flags'!D815="YES"),"FILTERED OUT",'Monitor Data'!J815))</f>
        <v/>
      </c>
      <c r="E815" s="35">
        <f>IF(OR('Monitor Data'!K815="",ISBLANK('Monitor Data'!K815)),"",IF(AND('Smoke Data'!M817="YES",'Outlier Flags'!E815="YES"),"FILTERED OUT",'Monitor Data'!K815))</f>
        <v>9.1999999999999993</v>
      </c>
    </row>
    <row r="816" spans="1:5" x14ac:dyDescent="0.25">
      <c r="A816" s="34">
        <v>45011</v>
      </c>
      <c r="B816" s="35" t="str">
        <f>IF(OR('Monitor Data'!D816="",ISBLANK('Monitor Data'!D816)),"",IF(AND('Smoke Data'!J818="YES",'Outlier Flags'!B816="YES"),"FILTERED OUT",'Monitor Data'!B816))</f>
        <v/>
      </c>
      <c r="C816" s="35" t="str">
        <f>IF(OR('Monitor Data'!G816="",ISBLANK('Monitor Data'!G816)),"",IF(AND('Smoke Data'!K818="YES",'Outlier Flags'!C816="YES"),"FILTERED OUT",'Monitor Data'!G816))</f>
        <v/>
      </c>
      <c r="D816" s="35" t="str">
        <f>IF(OR('Monitor Data'!J816="",ISBLANK('Monitor Data'!J816)),"",IF(AND('Smoke Data'!L818="YES",'Outlier Flags'!D816="YES"),"FILTERED OUT",'Monitor Data'!J816))</f>
        <v/>
      </c>
      <c r="E816" s="35" t="str">
        <f>IF(OR('Monitor Data'!K816="",ISBLANK('Monitor Data'!K816)),"",IF(AND('Smoke Data'!M818="YES",'Outlier Flags'!E816="YES"),"FILTERED OUT",'Monitor Data'!K816))</f>
        <v/>
      </c>
    </row>
    <row r="817" spans="1:5" x14ac:dyDescent="0.25">
      <c r="A817" s="34">
        <v>45012</v>
      </c>
      <c r="B817" s="35" t="str">
        <f>IF(OR('Monitor Data'!D817="",ISBLANK('Monitor Data'!D817)),"",IF(AND('Smoke Data'!J819="YES",'Outlier Flags'!B817="YES"),"FILTERED OUT",'Monitor Data'!B817))</f>
        <v/>
      </c>
      <c r="C817" s="35" t="str">
        <f>IF(OR('Monitor Data'!G817="",ISBLANK('Monitor Data'!G817)),"",IF(AND('Smoke Data'!K819="YES",'Outlier Flags'!C817="YES"),"FILTERED OUT",'Monitor Data'!G817))</f>
        <v/>
      </c>
      <c r="D817" s="35" t="str">
        <f>IF(OR('Monitor Data'!J817="",ISBLANK('Monitor Data'!J817)),"",IF(AND('Smoke Data'!L819="YES",'Outlier Flags'!D817="YES"),"FILTERED OUT",'Monitor Data'!J817))</f>
        <v/>
      </c>
      <c r="E817" s="35" t="str">
        <f>IF(OR('Monitor Data'!K817="",ISBLANK('Monitor Data'!K817)),"",IF(AND('Smoke Data'!M819="YES",'Outlier Flags'!E817="YES"),"FILTERED OUT",'Monitor Data'!K817))</f>
        <v/>
      </c>
    </row>
    <row r="818" spans="1:5" x14ac:dyDescent="0.25">
      <c r="A818" s="34">
        <v>45013</v>
      </c>
      <c r="B818" s="35">
        <f>IF(OR('Monitor Data'!D818="",ISBLANK('Monitor Data'!D818)),"",IF(AND('Smoke Data'!J820="YES",'Outlier Flags'!B818="YES"),"FILTERED OUT",'Monitor Data'!B818))</f>
        <v>21.3</v>
      </c>
      <c r="C818" s="35">
        <f>IF(OR('Monitor Data'!G818="",ISBLANK('Monitor Data'!G818)),"",IF(AND('Smoke Data'!K820="YES",'Outlier Flags'!C818="YES"),"FILTERED OUT",'Monitor Data'!G818))</f>
        <v>19.5</v>
      </c>
      <c r="D818" s="35">
        <f>IF(OR('Monitor Data'!J818="",ISBLANK('Monitor Data'!J818)),"",IF(AND('Smoke Data'!L820="YES",'Outlier Flags'!D818="YES"),"FILTERED OUT",'Monitor Data'!J818))</f>
        <v>21</v>
      </c>
      <c r="E818" s="35">
        <f>IF(OR('Monitor Data'!K818="",ISBLANK('Monitor Data'!K818)),"",IF(AND('Smoke Data'!M820="YES",'Outlier Flags'!E818="YES"),"FILTERED OUT",'Monitor Data'!K818))</f>
        <v>13.4</v>
      </c>
    </row>
    <row r="819" spans="1:5" x14ac:dyDescent="0.25">
      <c r="A819" s="34">
        <v>45014</v>
      </c>
      <c r="B819" s="35" t="str">
        <f>IF(OR('Monitor Data'!D819="",ISBLANK('Monitor Data'!D819)),"",IF(AND('Smoke Data'!J821="YES",'Outlier Flags'!B819="YES"),"FILTERED OUT",'Monitor Data'!B819))</f>
        <v/>
      </c>
      <c r="C819" s="35" t="str">
        <f>IF(OR('Monitor Data'!G819="",ISBLANK('Monitor Data'!G819)),"",IF(AND('Smoke Data'!K821="YES",'Outlier Flags'!C819="YES"),"FILTERED OUT",'Monitor Data'!G819))</f>
        <v/>
      </c>
      <c r="D819" s="35" t="str">
        <f>IF(OR('Monitor Data'!J819="",ISBLANK('Monitor Data'!J819)),"",IF(AND('Smoke Data'!L821="YES",'Outlier Flags'!D819="YES"),"FILTERED OUT",'Monitor Data'!J819))</f>
        <v/>
      </c>
      <c r="E819" s="35" t="str">
        <f>IF(OR('Monitor Data'!K819="",ISBLANK('Monitor Data'!K819)),"",IF(AND('Smoke Data'!M821="YES",'Outlier Flags'!E819="YES"),"FILTERED OUT",'Monitor Data'!K819))</f>
        <v/>
      </c>
    </row>
    <row r="820" spans="1:5" x14ac:dyDescent="0.25">
      <c r="A820" s="34">
        <v>45015</v>
      </c>
      <c r="B820" s="35" t="str">
        <f>IF(OR('Monitor Data'!D820="",ISBLANK('Monitor Data'!D820)),"",IF(AND('Smoke Data'!J822="YES",'Outlier Flags'!B820="YES"),"FILTERED OUT",'Monitor Data'!B820))</f>
        <v/>
      </c>
      <c r="C820" s="35" t="str">
        <f>IF(OR('Monitor Data'!G820="",ISBLANK('Monitor Data'!G820)),"",IF(AND('Smoke Data'!K822="YES",'Outlier Flags'!C820="YES"),"FILTERED OUT",'Monitor Data'!G820))</f>
        <v/>
      </c>
      <c r="D820" s="35" t="str">
        <f>IF(OR('Monitor Data'!J820="",ISBLANK('Monitor Data'!J820)),"",IF(AND('Smoke Data'!L822="YES",'Outlier Flags'!D820="YES"),"FILTERED OUT",'Monitor Data'!J820))</f>
        <v/>
      </c>
      <c r="E820" s="35" t="str">
        <f>IF(OR('Monitor Data'!K820="",ISBLANK('Monitor Data'!K820)),"",IF(AND('Smoke Data'!M822="YES",'Outlier Flags'!E820="YES"),"FILTERED OUT",'Monitor Data'!K820))</f>
        <v/>
      </c>
    </row>
    <row r="821" spans="1:5" x14ac:dyDescent="0.25">
      <c r="A821" s="34">
        <v>45016</v>
      </c>
      <c r="B821" s="35" t="str">
        <f>IF(OR('Monitor Data'!D821="",ISBLANK('Monitor Data'!D821)),"",IF(AND('Smoke Data'!J823="YES",'Outlier Flags'!B821="YES"),"FILTERED OUT",'Monitor Data'!B821))</f>
        <v/>
      </c>
      <c r="C821" s="35">
        <f>IF(OR('Monitor Data'!G821="",ISBLANK('Monitor Data'!G821)),"",IF(AND('Smoke Data'!K823="YES",'Outlier Flags'!C821="YES"),"FILTERED OUT",'Monitor Data'!G821))</f>
        <v>25.15</v>
      </c>
      <c r="D821" s="35">
        <f>IF(OR('Monitor Data'!J821="",ISBLANK('Monitor Data'!J821)),"",IF(AND('Smoke Data'!L823="YES",'Outlier Flags'!D821="YES"),"FILTERED OUT",'Monitor Data'!J821))</f>
        <v>15.95</v>
      </c>
      <c r="E821" s="35">
        <f>IF(OR('Monitor Data'!K821="",ISBLANK('Monitor Data'!K821)),"",IF(AND('Smoke Data'!M823="YES",'Outlier Flags'!E821="YES"),"FILTERED OUT",'Monitor Data'!K821))</f>
        <v>24.6</v>
      </c>
    </row>
    <row r="822" spans="1:5" x14ac:dyDescent="0.25">
      <c r="A822" s="34">
        <v>45017</v>
      </c>
      <c r="B822" s="35" t="str">
        <f>IF(OR('Monitor Data'!D822="",ISBLANK('Monitor Data'!D822)),"",IF(AND('Smoke Data'!J824="YES",'Outlier Flags'!B822="YES"),"FILTERED OUT",'Monitor Data'!B822))</f>
        <v/>
      </c>
      <c r="C822" s="35" t="str">
        <f>IF(OR('Monitor Data'!G822="",ISBLANK('Monitor Data'!G822)),"",IF(AND('Smoke Data'!K824="YES",'Outlier Flags'!C822="YES"),"FILTERED OUT",'Monitor Data'!G822))</f>
        <v/>
      </c>
      <c r="D822" s="35">
        <f>IF(OR('Monitor Data'!J822="",ISBLANK('Monitor Data'!J822)),"",IF(AND('Smoke Data'!L824="YES",'Outlier Flags'!D822="YES"),"FILTERED OUT",'Monitor Data'!J822))</f>
        <v>4.9499999999999993</v>
      </c>
      <c r="E822" s="35" t="str">
        <f>IF(OR('Monitor Data'!K822="",ISBLANK('Monitor Data'!K822)),"",IF(AND('Smoke Data'!M824="YES",'Outlier Flags'!E822="YES"),"FILTERED OUT",'Monitor Data'!K822))</f>
        <v/>
      </c>
    </row>
    <row r="823" spans="1:5" x14ac:dyDescent="0.25">
      <c r="A823" s="34">
        <v>45018</v>
      </c>
      <c r="B823" s="35" t="str">
        <f>IF(OR('Monitor Data'!D823="",ISBLANK('Monitor Data'!D823)),"",IF(AND('Smoke Data'!J825="YES",'Outlier Flags'!B823="YES"),"FILTERED OUT",'Monitor Data'!B823))</f>
        <v/>
      </c>
      <c r="C823" s="35" t="str">
        <f>IF(OR('Monitor Data'!G823="",ISBLANK('Monitor Data'!G823)),"",IF(AND('Smoke Data'!K825="YES",'Outlier Flags'!C823="YES"),"FILTERED OUT",'Monitor Data'!G823))</f>
        <v/>
      </c>
      <c r="D823" s="35" t="str">
        <f>IF(OR('Monitor Data'!J823="",ISBLANK('Monitor Data'!J823)),"",IF(AND('Smoke Data'!L825="YES",'Outlier Flags'!D823="YES"),"FILTERED OUT",'Monitor Data'!J823))</f>
        <v/>
      </c>
      <c r="E823" s="35" t="str">
        <f>IF(OR('Monitor Data'!K823="",ISBLANK('Monitor Data'!K823)),"",IF(AND('Smoke Data'!M825="YES",'Outlier Flags'!E823="YES"),"FILTERED OUT",'Monitor Data'!K823))</f>
        <v/>
      </c>
    </row>
    <row r="824" spans="1:5" x14ac:dyDescent="0.25">
      <c r="A824" s="34">
        <v>45019</v>
      </c>
      <c r="B824" s="35">
        <f>IF(OR('Monitor Data'!D824="",ISBLANK('Monitor Data'!D824)),"",IF(AND('Smoke Data'!J826="YES",'Outlier Flags'!B824="YES"),"FILTERED OUT",'Monitor Data'!B824))</f>
        <v>14</v>
      </c>
      <c r="C824" s="35">
        <f>IF(OR('Monitor Data'!G824="",ISBLANK('Monitor Data'!G824)),"",IF(AND('Smoke Data'!K826="YES",'Outlier Flags'!C824="YES"),"FILTERED OUT",'Monitor Data'!G824))</f>
        <v>17.100000000000001</v>
      </c>
      <c r="D824" s="35">
        <f>IF(OR('Monitor Data'!J824="",ISBLANK('Monitor Data'!J824)),"",IF(AND('Smoke Data'!L826="YES",'Outlier Flags'!D824="YES"),"FILTERED OUT",'Monitor Data'!J824))</f>
        <v>8.3000000000000007</v>
      </c>
      <c r="E824" s="35">
        <f>IF(OR('Monitor Data'!K824="",ISBLANK('Monitor Data'!K824)),"",IF(AND('Smoke Data'!M826="YES",'Outlier Flags'!E824="YES"),"FILTERED OUT",'Monitor Data'!K824))</f>
        <v>10.1</v>
      </c>
    </row>
    <row r="825" spans="1:5" x14ac:dyDescent="0.25">
      <c r="A825" s="34">
        <v>45020</v>
      </c>
      <c r="B825" s="35" t="str">
        <f>IF(OR('Monitor Data'!D825="",ISBLANK('Monitor Data'!D825)),"",IF(AND('Smoke Data'!J827="YES",'Outlier Flags'!B825="YES"),"FILTERED OUT",'Monitor Data'!B825))</f>
        <v/>
      </c>
      <c r="C825" s="35" t="str">
        <f>IF(OR('Monitor Data'!G825="",ISBLANK('Monitor Data'!G825)),"",IF(AND('Smoke Data'!K827="YES",'Outlier Flags'!C825="YES"),"FILTERED OUT",'Monitor Data'!G825))</f>
        <v/>
      </c>
      <c r="D825" s="35" t="str">
        <f>IF(OR('Monitor Data'!J825="",ISBLANK('Monitor Data'!J825)),"",IF(AND('Smoke Data'!L827="YES",'Outlier Flags'!D825="YES"),"FILTERED OUT",'Monitor Data'!J825))</f>
        <v/>
      </c>
      <c r="E825" s="35" t="str">
        <f>IF(OR('Monitor Data'!K825="",ISBLANK('Monitor Data'!K825)),"",IF(AND('Smoke Data'!M827="YES",'Outlier Flags'!E825="YES"),"FILTERED OUT",'Monitor Data'!K825))</f>
        <v/>
      </c>
    </row>
    <row r="826" spans="1:5" x14ac:dyDescent="0.25">
      <c r="A826" s="34">
        <v>45021</v>
      </c>
      <c r="B826" s="35" t="str">
        <f>IF(OR('Monitor Data'!D826="",ISBLANK('Monitor Data'!D826)),"",IF(AND('Smoke Data'!J828="YES",'Outlier Flags'!B826="YES"),"FILTERED OUT",'Monitor Data'!B826))</f>
        <v/>
      </c>
      <c r="C826" s="35" t="str">
        <f>IF(OR('Monitor Data'!G826="",ISBLANK('Monitor Data'!G826)),"",IF(AND('Smoke Data'!K828="YES",'Outlier Flags'!C826="YES"),"FILTERED OUT",'Monitor Data'!G826))</f>
        <v/>
      </c>
      <c r="D826" s="35" t="str">
        <f>IF(OR('Monitor Data'!J826="",ISBLANK('Monitor Data'!J826)),"",IF(AND('Smoke Data'!L828="YES",'Outlier Flags'!D826="YES"),"FILTERED OUT",'Monitor Data'!J826))</f>
        <v/>
      </c>
      <c r="E826" s="35" t="str">
        <f>IF(OR('Monitor Data'!K826="",ISBLANK('Monitor Data'!K826)),"",IF(AND('Smoke Data'!M828="YES",'Outlier Flags'!E826="YES"),"FILTERED OUT",'Monitor Data'!K826))</f>
        <v/>
      </c>
    </row>
    <row r="827" spans="1:5" x14ac:dyDescent="0.25">
      <c r="A827" s="34">
        <v>45022</v>
      </c>
      <c r="B827" s="35">
        <f>IF(OR('Monitor Data'!D827="",ISBLANK('Monitor Data'!D827)),"",IF(AND('Smoke Data'!J829="YES",'Outlier Flags'!B827="YES"),"FILTERED OUT",'Monitor Data'!B827))</f>
        <v>13</v>
      </c>
      <c r="C827" s="35">
        <f>IF(OR('Monitor Data'!G827="",ISBLANK('Monitor Data'!G827)),"",IF(AND('Smoke Data'!K829="YES",'Outlier Flags'!C827="YES"),"FILTERED OUT",'Monitor Data'!G827))</f>
        <v>15.85</v>
      </c>
      <c r="D827" s="35">
        <f>IF(OR('Monitor Data'!J827="",ISBLANK('Monitor Data'!J827)),"",IF(AND('Smoke Data'!L829="YES",'Outlier Flags'!D827="YES"),"FILTERED OUT",'Monitor Data'!J827))</f>
        <v>10.75</v>
      </c>
      <c r="E827" s="35">
        <f>IF(OR('Monitor Data'!K827="",ISBLANK('Monitor Data'!K827)),"",IF(AND('Smoke Data'!M829="YES",'Outlier Flags'!E827="YES"),"FILTERED OUT",'Monitor Data'!K827))</f>
        <v>12.4</v>
      </c>
    </row>
    <row r="828" spans="1:5" x14ac:dyDescent="0.25">
      <c r="A828" s="34">
        <v>45023</v>
      </c>
      <c r="B828" s="35" t="str">
        <f>IF(OR('Monitor Data'!D828="",ISBLANK('Monitor Data'!D828)),"",IF(AND('Smoke Data'!J830="YES",'Outlier Flags'!B828="YES"),"FILTERED OUT",'Monitor Data'!B828))</f>
        <v/>
      </c>
      <c r="C828" s="35" t="str">
        <f>IF(OR('Monitor Data'!G828="",ISBLANK('Monitor Data'!G828)),"",IF(AND('Smoke Data'!K830="YES",'Outlier Flags'!C828="YES"),"FILTERED OUT",'Monitor Data'!G828))</f>
        <v/>
      </c>
      <c r="D828" s="35" t="str">
        <f>IF(OR('Monitor Data'!J828="",ISBLANK('Monitor Data'!J828)),"",IF(AND('Smoke Data'!L830="YES",'Outlier Flags'!D828="YES"),"FILTERED OUT",'Monitor Data'!J828))</f>
        <v/>
      </c>
      <c r="E828" s="35" t="str">
        <f>IF(OR('Monitor Data'!K828="",ISBLANK('Monitor Data'!K828)),"",IF(AND('Smoke Data'!M830="YES",'Outlier Flags'!E828="YES"),"FILTERED OUT",'Monitor Data'!K828))</f>
        <v/>
      </c>
    </row>
    <row r="829" spans="1:5" x14ac:dyDescent="0.25">
      <c r="A829" s="34">
        <v>45024</v>
      </c>
      <c r="B829" s="35" t="str">
        <f>IF(OR('Monitor Data'!D829="",ISBLANK('Monitor Data'!D829)),"",IF(AND('Smoke Data'!J831="YES",'Outlier Flags'!B829="YES"),"FILTERED OUT",'Monitor Data'!B829))</f>
        <v/>
      </c>
      <c r="C829" s="35" t="str">
        <f>IF(OR('Monitor Data'!G829="",ISBLANK('Monitor Data'!G829)),"",IF(AND('Smoke Data'!K831="YES",'Outlier Flags'!C829="YES"),"FILTERED OUT",'Monitor Data'!G829))</f>
        <v/>
      </c>
      <c r="D829" s="35" t="str">
        <f>IF(OR('Monitor Data'!J829="",ISBLANK('Monitor Data'!J829)),"",IF(AND('Smoke Data'!L831="YES",'Outlier Flags'!D829="YES"),"FILTERED OUT",'Monitor Data'!J829))</f>
        <v/>
      </c>
      <c r="E829" s="35" t="str">
        <f>IF(OR('Monitor Data'!K829="",ISBLANK('Monitor Data'!K829)),"",IF(AND('Smoke Data'!M831="YES",'Outlier Flags'!E829="YES"),"FILTERED OUT",'Monitor Data'!K829))</f>
        <v/>
      </c>
    </row>
    <row r="830" spans="1:5" x14ac:dyDescent="0.25">
      <c r="A830" s="34">
        <v>45025</v>
      </c>
      <c r="B830" s="35">
        <f>IF(OR('Monitor Data'!D830="",ISBLANK('Monitor Data'!D830)),"",IF(AND('Smoke Data'!J832="YES",'Outlier Flags'!B830="YES"),"FILTERED OUT",'Monitor Data'!B830))</f>
        <v>31.2</v>
      </c>
      <c r="C830" s="35">
        <f>IF(OR('Monitor Data'!G830="",ISBLANK('Monitor Data'!G830)),"",IF(AND('Smoke Data'!K832="YES",'Outlier Flags'!C830="YES"),"FILTERED OUT",'Monitor Data'!G830))</f>
        <v>19.2</v>
      </c>
      <c r="D830" s="35">
        <f>IF(OR('Monitor Data'!J830="",ISBLANK('Monitor Data'!J830)),"",IF(AND('Smoke Data'!L832="YES",'Outlier Flags'!D830="YES"),"FILTERED OUT",'Monitor Data'!J830))</f>
        <v>14.2</v>
      </c>
      <c r="E830" s="35">
        <f>IF(OR('Monitor Data'!K830="",ISBLANK('Monitor Data'!K830)),"",IF(AND('Smoke Data'!M832="YES",'Outlier Flags'!E830="YES"),"FILTERED OUT",'Monitor Data'!K830))</f>
        <v>13.6</v>
      </c>
    </row>
    <row r="831" spans="1:5" x14ac:dyDescent="0.25">
      <c r="A831" s="34">
        <v>45026</v>
      </c>
      <c r="B831" s="35" t="str">
        <f>IF(OR('Monitor Data'!D831="",ISBLANK('Monitor Data'!D831)),"",IF(AND('Smoke Data'!J833="YES",'Outlier Flags'!B831="YES"),"FILTERED OUT",'Monitor Data'!B831))</f>
        <v/>
      </c>
      <c r="C831" s="35" t="str">
        <f>IF(OR('Monitor Data'!G831="",ISBLANK('Monitor Data'!G831)),"",IF(AND('Smoke Data'!K833="YES",'Outlier Flags'!C831="YES"),"FILTERED OUT",'Monitor Data'!G831))</f>
        <v/>
      </c>
      <c r="D831" s="35" t="str">
        <f>IF(OR('Monitor Data'!J831="",ISBLANK('Monitor Data'!J831)),"",IF(AND('Smoke Data'!L833="YES",'Outlier Flags'!D831="YES"),"FILTERED OUT",'Monitor Data'!J831))</f>
        <v/>
      </c>
      <c r="E831" s="35" t="str">
        <f>IF(OR('Monitor Data'!K831="",ISBLANK('Monitor Data'!K831)),"",IF(AND('Smoke Data'!M833="YES",'Outlier Flags'!E831="YES"),"FILTERED OUT",'Monitor Data'!K831))</f>
        <v/>
      </c>
    </row>
    <row r="832" spans="1:5" x14ac:dyDescent="0.25">
      <c r="A832" s="34">
        <v>45027</v>
      </c>
      <c r="B832" s="35" t="str">
        <f>IF(OR('Monitor Data'!D832="",ISBLANK('Monitor Data'!D832)),"",IF(AND('Smoke Data'!J834="YES",'Outlier Flags'!B832="YES"),"FILTERED OUT",'Monitor Data'!B832))</f>
        <v/>
      </c>
      <c r="C832" s="35" t="str">
        <f>IF(OR('Monitor Data'!G832="",ISBLANK('Monitor Data'!G832)),"",IF(AND('Smoke Data'!K834="YES",'Outlier Flags'!C832="YES"),"FILTERED OUT",'Monitor Data'!G832))</f>
        <v/>
      </c>
      <c r="D832" s="35" t="str">
        <f>IF(OR('Monitor Data'!J832="",ISBLANK('Monitor Data'!J832)),"",IF(AND('Smoke Data'!L834="YES",'Outlier Flags'!D832="YES"),"FILTERED OUT",'Monitor Data'!J832))</f>
        <v/>
      </c>
      <c r="E832" s="35" t="str">
        <f>IF(OR('Monitor Data'!K832="",ISBLANK('Monitor Data'!K832)),"",IF(AND('Smoke Data'!M834="YES",'Outlier Flags'!E832="YES"),"FILTERED OUT",'Monitor Data'!K832))</f>
        <v/>
      </c>
    </row>
    <row r="833" spans="1:5" x14ac:dyDescent="0.25">
      <c r="A833" s="34">
        <v>45028</v>
      </c>
      <c r="B833" s="35">
        <f>IF(OR('Monitor Data'!D833="",ISBLANK('Monitor Data'!D833)),"",IF(AND('Smoke Data'!J835="YES",'Outlier Flags'!B833="YES"),"FILTERED OUT",'Monitor Data'!B833))</f>
        <v>46.3</v>
      </c>
      <c r="C833" s="35">
        <f>IF(OR('Monitor Data'!G833="",ISBLANK('Monitor Data'!G833)),"",IF(AND('Smoke Data'!K835="YES",'Outlier Flags'!C833="YES"),"FILTERED OUT",'Monitor Data'!G833))</f>
        <v>29.55</v>
      </c>
      <c r="D833" s="35" t="str">
        <f>IF(OR('Monitor Data'!J833="",ISBLANK('Monitor Data'!J833)),"",IF(AND('Smoke Data'!L835="YES",'Outlier Flags'!D833="YES"),"FILTERED OUT",'Monitor Data'!J833))</f>
        <v>FILTERED OUT</v>
      </c>
      <c r="E833" s="35" t="str">
        <f>IF(OR('Monitor Data'!K833="",ISBLANK('Monitor Data'!K833)),"",IF(AND('Smoke Data'!M835="YES",'Outlier Flags'!E833="YES"),"FILTERED OUT",'Monitor Data'!K833))</f>
        <v>FILTERED OUT</v>
      </c>
    </row>
    <row r="834" spans="1:5" x14ac:dyDescent="0.25">
      <c r="A834" s="34">
        <v>45029</v>
      </c>
      <c r="B834" s="35" t="str">
        <f>IF(OR('Monitor Data'!D834="",ISBLANK('Monitor Data'!D834)),"",IF(AND('Smoke Data'!J836="YES",'Outlier Flags'!B834="YES"),"FILTERED OUT",'Monitor Data'!B834))</f>
        <v/>
      </c>
      <c r="C834" s="35" t="str">
        <f>IF(OR('Monitor Data'!G834="",ISBLANK('Monitor Data'!G834)),"",IF(AND('Smoke Data'!K836="YES",'Outlier Flags'!C834="YES"),"FILTERED OUT",'Monitor Data'!G834))</f>
        <v/>
      </c>
      <c r="D834" s="35" t="str">
        <f>IF(OR('Monitor Data'!J834="",ISBLANK('Monitor Data'!J834)),"",IF(AND('Smoke Data'!L836="YES",'Outlier Flags'!D834="YES"),"FILTERED OUT",'Monitor Data'!J834))</f>
        <v/>
      </c>
      <c r="E834" s="35" t="str">
        <f>IF(OR('Monitor Data'!K834="",ISBLANK('Monitor Data'!K834)),"",IF(AND('Smoke Data'!M836="YES",'Outlier Flags'!E834="YES"),"FILTERED OUT",'Monitor Data'!K834))</f>
        <v/>
      </c>
    </row>
    <row r="835" spans="1:5" x14ac:dyDescent="0.25">
      <c r="A835" s="34">
        <v>45030</v>
      </c>
      <c r="B835" s="35" t="str">
        <f>IF(OR('Monitor Data'!D835="",ISBLANK('Monitor Data'!D835)),"",IF(AND('Smoke Data'!J837="YES",'Outlier Flags'!B835="YES"),"FILTERED OUT",'Monitor Data'!B835))</f>
        <v/>
      </c>
      <c r="C835" s="35" t="str">
        <f>IF(OR('Monitor Data'!G835="",ISBLANK('Monitor Data'!G835)),"",IF(AND('Smoke Data'!K837="YES",'Outlier Flags'!C835="YES"),"FILTERED OUT",'Monitor Data'!G835))</f>
        <v/>
      </c>
      <c r="D835" s="35" t="str">
        <f>IF(OR('Monitor Data'!J835="",ISBLANK('Monitor Data'!J835)),"",IF(AND('Smoke Data'!L837="YES",'Outlier Flags'!D835="YES"),"FILTERED OUT",'Monitor Data'!J835))</f>
        <v/>
      </c>
      <c r="E835" s="35" t="str">
        <f>IF(OR('Monitor Data'!K835="",ISBLANK('Monitor Data'!K835)),"",IF(AND('Smoke Data'!M837="YES",'Outlier Flags'!E835="YES"),"FILTERED OUT",'Monitor Data'!K835))</f>
        <v/>
      </c>
    </row>
    <row r="836" spans="1:5" x14ac:dyDescent="0.25">
      <c r="A836" s="34">
        <v>45031</v>
      </c>
      <c r="B836" s="35">
        <f>IF(OR('Monitor Data'!D836="",ISBLANK('Monitor Data'!D836)),"",IF(AND('Smoke Data'!J838="YES",'Outlier Flags'!B836="YES"),"FILTERED OUT",'Monitor Data'!B836))</f>
        <v>27.6</v>
      </c>
      <c r="C836" s="35">
        <f>IF(OR('Monitor Data'!G836="",ISBLANK('Monitor Data'!G836)),"",IF(AND('Smoke Data'!K838="YES",'Outlier Flags'!C836="YES"),"FILTERED OUT",'Monitor Data'!G836))</f>
        <v>6.8</v>
      </c>
      <c r="D836" s="35">
        <f>IF(OR('Monitor Data'!J836="",ISBLANK('Monitor Data'!J836)),"",IF(AND('Smoke Data'!L838="YES",'Outlier Flags'!D836="YES"),"FILTERED OUT",'Monitor Data'!J836))</f>
        <v>19.3</v>
      </c>
      <c r="E836" s="35">
        <f>IF(OR('Monitor Data'!K836="",ISBLANK('Monitor Data'!K836)),"",IF(AND('Smoke Data'!M838="YES",'Outlier Flags'!E836="YES"),"FILTERED OUT",'Monitor Data'!K836))</f>
        <v>15.9</v>
      </c>
    </row>
    <row r="837" spans="1:5" x14ac:dyDescent="0.25">
      <c r="A837" s="34">
        <v>45032</v>
      </c>
      <c r="B837" s="35" t="str">
        <f>IF(OR('Monitor Data'!D837="",ISBLANK('Monitor Data'!D837)),"",IF(AND('Smoke Data'!J839="YES",'Outlier Flags'!B837="YES"),"FILTERED OUT",'Monitor Data'!B837))</f>
        <v/>
      </c>
      <c r="C837" s="35" t="str">
        <f>IF(OR('Monitor Data'!G837="",ISBLANK('Monitor Data'!G837)),"",IF(AND('Smoke Data'!K839="YES",'Outlier Flags'!C837="YES"),"FILTERED OUT",'Monitor Data'!G837))</f>
        <v/>
      </c>
      <c r="D837" s="35" t="str">
        <f>IF(OR('Monitor Data'!J837="",ISBLANK('Monitor Data'!J837)),"",IF(AND('Smoke Data'!L839="YES",'Outlier Flags'!D837="YES"),"FILTERED OUT",'Monitor Data'!J837))</f>
        <v/>
      </c>
      <c r="E837" s="35" t="str">
        <f>IF(OR('Monitor Data'!K837="",ISBLANK('Monitor Data'!K837)),"",IF(AND('Smoke Data'!M839="YES",'Outlier Flags'!E837="YES"),"FILTERED OUT",'Monitor Data'!K837))</f>
        <v/>
      </c>
    </row>
    <row r="838" spans="1:5" x14ac:dyDescent="0.25">
      <c r="A838" s="34">
        <v>45033</v>
      </c>
      <c r="B838" s="35" t="str">
        <f>IF(OR('Monitor Data'!D838="",ISBLANK('Monitor Data'!D838)),"",IF(AND('Smoke Data'!J840="YES",'Outlier Flags'!B838="YES"),"FILTERED OUT",'Monitor Data'!B838))</f>
        <v/>
      </c>
      <c r="C838" s="35" t="str">
        <f>IF(OR('Monitor Data'!G838="",ISBLANK('Monitor Data'!G838)),"",IF(AND('Smoke Data'!K840="YES",'Outlier Flags'!C838="YES"),"FILTERED OUT",'Monitor Data'!G838))</f>
        <v/>
      </c>
      <c r="D838" s="35" t="str">
        <f>IF(OR('Monitor Data'!J838="",ISBLANK('Monitor Data'!J838)),"",IF(AND('Smoke Data'!L840="YES",'Outlier Flags'!D838="YES"),"FILTERED OUT",'Monitor Data'!J838))</f>
        <v/>
      </c>
      <c r="E838" s="35" t="str">
        <f>IF(OR('Monitor Data'!K838="",ISBLANK('Monitor Data'!K838)),"",IF(AND('Smoke Data'!M840="YES",'Outlier Flags'!E838="YES"),"FILTERED OUT",'Monitor Data'!K838))</f>
        <v/>
      </c>
    </row>
    <row r="839" spans="1:5" x14ac:dyDescent="0.25">
      <c r="A839" s="34">
        <v>45034</v>
      </c>
      <c r="B839" s="35">
        <f>IF(OR('Monitor Data'!D839="",ISBLANK('Monitor Data'!D839)),"",IF(AND('Smoke Data'!J841="YES",'Outlier Flags'!B839="YES"),"FILTERED OUT",'Monitor Data'!B839))</f>
        <v>14.5</v>
      </c>
      <c r="C839" s="35">
        <f>IF(OR('Monitor Data'!G839="",ISBLANK('Monitor Data'!G839)),"",IF(AND('Smoke Data'!K841="YES",'Outlier Flags'!C839="YES"),"FILTERED OUT",'Monitor Data'!G839))</f>
        <v>24.45</v>
      </c>
      <c r="D839" s="35">
        <f>IF(OR('Monitor Data'!J839="",ISBLANK('Monitor Data'!J839)),"",IF(AND('Smoke Data'!L841="YES",'Outlier Flags'!D839="YES"),"FILTERED OUT",'Monitor Data'!J839))</f>
        <v>11.65</v>
      </c>
      <c r="E839" s="35">
        <f>IF(OR('Monitor Data'!K839="",ISBLANK('Monitor Data'!K839)),"",IF(AND('Smoke Data'!M841="YES",'Outlier Flags'!E839="YES"),"FILTERED OUT",'Monitor Data'!K839))</f>
        <v>13.1</v>
      </c>
    </row>
    <row r="840" spans="1:5" x14ac:dyDescent="0.25">
      <c r="A840" s="34">
        <v>45035</v>
      </c>
      <c r="B840" s="35" t="str">
        <f>IF(OR('Monitor Data'!D840="",ISBLANK('Monitor Data'!D840)),"",IF(AND('Smoke Data'!J842="YES",'Outlier Flags'!B840="YES"),"FILTERED OUT",'Monitor Data'!B840))</f>
        <v/>
      </c>
      <c r="C840" s="35" t="str">
        <f>IF(OR('Monitor Data'!G840="",ISBLANK('Monitor Data'!G840)),"",IF(AND('Smoke Data'!K842="YES",'Outlier Flags'!C840="YES"),"FILTERED OUT",'Monitor Data'!G840))</f>
        <v/>
      </c>
      <c r="D840" s="35" t="str">
        <f>IF(OR('Monitor Data'!J840="",ISBLANK('Monitor Data'!J840)),"",IF(AND('Smoke Data'!L842="YES",'Outlier Flags'!D840="YES"),"FILTERED OUT",'Monitor Data'!J840))</f>
        <v/>
      </c>
      <c r="E840" s="35" t="str">
        <f>IF(OR('Monitor Data'!K840="",ISBLANK('Monitor Data'!K840)),"",IF(AND('Smoke Data'!M842="YES",'Outlier Flags'!E840="YES"),"FILTERED OUT",'Monitor Data'!K840))</f>
        <v/>
      </c>
    </row>
    <row r="841" spans="1:5" x14ac:dyDescent="0.25">
      <c r="A841" s="34">
        <v>45036</v>
      </c>
      <c r="B841" s="35" t="str">
        <f>IF(OR('Monitor Data'!D841="",ISBLANK('Monitor Data'!D841)),"",IF(AND('Smoke Data'!J843="YES",'Outlier Flags'!B841="YES"),"FILTERED OUT",'Monitor Data'!B841))</f>
        <v/>
      </c>
      <c r="C841" s="35" t="str">
        <f>IF(OR('Monitor Data'!G841="",ISBLANK('Monitor Data'!G841)),"",IF(AND('Smoke Data'!K843="YES",'Outlier Flags'!C841="YES"),"FILTERED OUT",'Monitor Data'!G841))</f>
        <v/>
      </c>
      <c r="D841" s="35" t="str">
        <f>IF(OR('Monitor Data'!J841="",ISBLANK('Monitor Data'!J841)),"",IF(AND('Smoke Data'!L843="YES",'Outlier Flags'!D841="YES"),"FILTERED OUT",'Monitor Data'!J841))</f>
        <v/>
      </c>
      <c r="E841" s="35" t="str">
        <f>IF(OR('Monitor Data'!K841="",ISBLANK('Monitor Data'!K841)),"",IF(AND('Smoke Data'!M843="YES",'Outlier Flags'!E841="YES"),"FILTERED OUT",'Monitor Data'!K841))</f>
        <v/>
      </c>
    </row>
    <row r="842" spans="1:5" x14ac:dyDescent="0.25">
      <c r="A842" s="34">
        <v>45037</v>
      </c>
      <c r="B842" s="35">
        <f>IF(OR('Monitor Data'!D842="",ISBLANK('Monitor Data'!D842)),"",IF(AND('Smoke Data'!J844="YES",'Outlier Flags'!B842="YES"),"FILTERED OUT",'Monitor Data'!B842))</f>
        <v>5.4</v>
      </c>
      <c r="C842" s="35">
        <f>IF(OR('Monitor Data'!G842="",ISBLANK('Monitor Data'!G842)),"",IF(AND('Smoke Data'!K844="YES",'Outlier Flags'!C842="YES"),"FILTERED OUT",'Monitor Data'!G842))</f>
        <v>4.9000000000000004</v>
      </c>
      <c r="D842" s="35">
        <f>IF(OR('Monitor Data'!J842="",ISBLANK('Monitor Data'!J842)),"",IF(AND('Smoke Data'!L844="YES",'Outlier Flags'!D842="YES"),"FILTERED OUT",'Monitor Data'!J842))</f>
        <v>7.4</v>
      </c>
      <c r="E842" s="35">
        <f>IF(OR('Monitor Data'!K842="",ISBLANK('Monitor Data'!K842)),"",IF(AND('Smoke Data'!M844="YES",'Outlier Flags'!E842="YES"),"FILTERED OUT",'Monitor Data'!K842))</f>
        <v>6</v>
      </c>
    </row>
    <row r="843" spans="1:5" x14ac:dyDescent="0.25">
      <c r="A843" s="34">
        <v>45038</v>
      </c>
      <c r="B843" s="35" t="str">
        <f>IF(OR('Monitor Data'!D843="",ISBLANK('Monitor Data'!D843)),"",IF(AND('Smoke Data'!J845="YES",'Outlier Flags'!B843="YES"),"FILTERED OUT",'Monitor Data'!B843))</f>
        <v/>
      </c>
      <c r="C843" s="35" t="str">
        <f>IF(OR('Monitor Data'!G843="",ISBLANK('Monitor Data'!G843)),"",IF(AND('Smoke Data'!K845="YES",'Outlier Flags'!C843="YES"),"FILTERED OUT",'Monitor Data'!G843))</f>
        <v/>
      </c>
      <c r="D843" s="35" t="str">
        <f>IF(OR('Monitor Data'!J843="",ISBLANK('Monitor Data'!J843)),"",IF(AND('Smoke Data'!L845="YES",'Outlier Flags'!D843="YES"),"FILTERED OUT",'Monitor Data'!J843))</f>
        <v/>
      </c>
      <c r="E843" s="35" t="str">
        <f>IF(OR('Monitor Data'!K843="",ISBLANK('Monitor Data'!K843)),"",IF(AND('Smoke Data'!M845="YES",'Outlier Flags'!E843="YES"),"FILTERED OUT",'Monitor Data'!K843))</f>
        <v/>
      </c>
    </row>
    <row r="844" spans="1:5" x14ac:dyDescent="0.25">
      <c r="A844" s="34">
        <v>45039</v>
      </c>
      <c r="B844" s="35" t="str">
        <f>IF(OR('Monitor Data'!D844="",ISBLANK('Monitor Data'!D844)),"",IF(AND('Smoke Data'!J846="YES",'Outlier Flags'!B844="YES"),"FILTERED OUT",'Monitor Data'!B844))</f>
        <v/>
      </c>
      <c r="C844" s="35" t="str">
        <f>IF(OR('Monitor Data'!G844="",ISBLANK('Monitor Data'!G844)),"",IF(AND('Smoke Data'!K846="YES",'Outlier Flags'!C844="YES"),"FILTERED OUT",'Monitor Data'!G844))</f>
        <v/>
      </c>
      <c r="D844" s="35" t="str">
        <f>IF(OR('Monitor Data'!J844="",ISBLANK('Monitor Data'!J844)),"",IF(AND('Smoke Data'!L846="YES",'Outlier Flags'!D844="YES"),"FILTERED OUT",'Monitor Data'!J844))</f>
        <v/>
      </c>
      <c r="E844" s="35" t="str">
        <f>IF(OR('Monitor Data'!K844="",ISBLANK('Monitor Data'!K844)),"",IF(AND('Smoke Data'!M846="YES",'Outlier Flags'!E844="YES"),"FILTERED OUT",'Monitor Data'!K844))</f>
        <v/>
      </c>
    </row>
    <row r="845" spans="1:5" x14ac:dyDescent="0.25">
      <c r="A845" s="34">
        <v>45040</v>
      </c>
      <c r="B845" s="35">
        <f>IF(OR('Monitor Data'!D845="",ISBLANK('Monitor Data'!D845)),"",IF(AND('Smoke Data'!J847="YES",'Outlier Flags'!B845="YES"),"FILTERED OUT",'Monitor Data'!B845))</f>
        <v>24.3</v>
      </c>
      <c r="C845" s="35">
        <f>IF(OR('Monitor Data'!G845="",ISBLANK('Monitor Data'!G845)),"",IF(AND('Smoke Data'!K847="YES",'Outlier Flags'!C845="YES"),"FILTERED OUT",'Monitor Data'!G845))</f>
        <v>22.1</v>
      </c>
      <c r="D845" s="35">
        <f>IF(OR('Monitor Data'!J845="",ISBLANK('Monitor Data'!J845)),"",IF(AND('Smoke Data'!L847="YES",'Outlier Flags'!D845="YES"),"FILTERED OUT",'Monitor Data'!J845))</f>
        <v>21.95</v>
      </c>
      <c r="E845" s="35">
        <f>IF(OR('Monitor Data'!K845="",ISBLANK('Monitor Data'!K845)),"",IF(AND('Smoke Data'!M847="YES",'Outlier Flags'!E845="YES"),"FILTERED OUT",'Monitor Data'!K845))</f>
        <v>16.2</v>
      </c>
    </row>
    <row r="846" spans="1:5" x14ac:dyDescent="0.25">
      <c r="A846" s="34">
        <v>45041</v>
      </c>
      <c r="B846" s="35" t="str">
        <f>IF(OR('Monitor Data'!D846="",ISBLANK('Monitor Data'!D846)),"",IF(AND('Smoke Data'!J848="YES",'Outlier Flags'!B846="YES"),"FILTERED OUT",'Monitor Data'!B846))</f>
        <v/>
      </c>
      <c r="C846" s="35" t="str">
        <f>IF(OR('Monitor Data'!G846="",ISBLANK('Monitor Data'!G846)),"",IF(AND('Smoke Data'!K848="YES",'Outlier Flags'!C846="YES"),"FILTERED OUT",'Monitor Data'!G846))</f>
        <v/>
      </c>
      <c r="D846" s="35" t="str">
        <f>IF(OR('Monitor Data'!J846="",ISBLANK('Monitor Data'!J846)),"",IF(AND('Smoke Data'!L848="YES",'Outlier Flags'!D846="YES"),"FILTERED OUT",'Monitor Data'!J846))</f>
        <v/>
      </c>
      <c r="E846" s="35" t="str">
        <f>IF(OR('Monitor Data'!K846="",ISBLANK('Monitor Data'!K846)),"",IF(AND('Smoke Data'!M848="YES",'Outlier Flags'!E846="YES"),"FILTERED OUT",'Monitor Data'!K846))</f>
        <v/>
      </c>
    </row>
    <row r="847" spans="1:5" x14ac:dyDescent="0.25">
      <c r="A847" s="34">
        <v>45042</v>
      </c>
      <c r="B847" s="35" t="str">
        <f>IF(OR('Monitor Data'!D847="",ISBLANK('Monitor Data'!D847)),"",IF(AND('Smoke Data'!J849="YES",'Outlier Flags'!B847="YES"),"FILTERED OUT",'Monitor Data'!B847))</f>
        <v/>
      </c>
      <c r="C847" s="35" t="str">
        <f>IF(OR('Monitor Data'!G847="",ISBLANK('Monitor Data'!G847)),"",IF(AND('Smoke Data'!K849="YES",'Outlier Flags'!C847="YES"),"FILTERED OUT",'Monitor Data'!G847))</f>
        <v/>
      </c>
      <c r="D847" s="35" t="str">
        <f>IF(OR('Monitor Data'!J847="",ISBLANK('Monitor Data'!J847)),"",IF(AND('Smoke Data'!L849="YES",'Outlier Flags'!D847="YES"),"FILTERED OUT",'Monitor Data'!J847))</f>
        <v/>
      </c>
      <c r="E847" s="35" t="str">
        <f>IF(OR('Monitor Data'!K847="",ISBLANK('Monitor Data'!K847)),"",IF(AND('Smoke Data'!M849="YES",'Outlier Flags'!E847="YES"),"FILTERED OUT",'Monitor Data'!K847))</f>
        <v/>
      </c>
    </row>
    <row r="848" spans="1:5" x14ac:dyDescent="0.25">
      <c r="A848" s="34">
        <v>45043</v>
      </c>
      <c r="B848" s="35">
        <f>IF(OR('Monitor Data'!D848="",ISBLANK('Monitor Data'!D848)),"",IF(AND('Smoke Data'!J850="YES",'Outlier Flags'!B848="YES"),"FILTERED OUT",'Monitor Data'!B848))</f>
        <v>40.9</v>
      </c>
      <c r="C848" s="35">
        <f>IF(OR('Monitor Data'!G848="",ISBLANK('Monitor Data'!G848)),"",IF(AND('Smoke Data'!K850="YES",'Outlier Flags'!C848="YES"),"FILTERED OUT",'Monitor Data'!G848))</f>
        <v>33.1</v>
      </c>
      <c r="D848" s="35">
        <f>IF(OR('Monitor Data'!J848="",ISBLANK('Monitor Data'!J848)),"",IF(AND('Smoke Data'!L850="YES",'Outlier Flags'!D848="YES"),"FILTERED OUT",'Monitor Data'!J848))</f>
        <v>21.6</v>
      </c>
      <c r="E848" s="35">
        <f>IF(OR('Monitor Data'!K848="",ISBLANK('Monitor Data'!K848)),"",IF(AND('Smoke Data'!M850="YES",'Outlier Flags'!E848="YES"),"FILTERED OUT",'Monitor Data'!K848))</f>
        <v>26.9</v>
      </c>
    </row>
    <row r="849" spans="1:5" x14ac:dyDescent="0.25">
      <c r="A849" s="34">
        <v>45044</v>
      </c>
      <c r="B849" s="35" t="str">
        <f>IF(OR('Monitor Data'!D849="",ISBLANK('Monitor Data'!D849)),"",IF(AND('Smoke Data'!J851="YES",'Outlier Flags'!B849="YES"),"FILTERED OUT",'Monitor Data'!B849))</f>
        <v/>
      </c>
      <c r="C849" s="35" t="str">
        <f>IF(OR('Monitor Data'!G849="",ISBLANK('Monitor Data'!G849)),"",IF(AND('Smoke Data'!K851="YES",'Outlier Flags'!C849="YES"),"FILTERED OUT",'Monitor Data'!G849))</f>
        <v/>
      </c>
      <c r="D849" s="35" t="str">
        <f>IF(OR('Monitor Data'!J849="",ISBLANK('Monitor Data'!J849)),"",IF(AND('Smoke Data'!L851="YES",'Outlier Flags'!D849="YES"),"FILTERED OUT",'Monitor Data'!J849))</f>
        <v/>
      </c>
      <c r="E849" s="35" t="str">
        <f>IF(OR('Monitor Data'!K849="",ISBLANK('Monitor Data'!K849)),"",IF(AND('Smoke Data'!M851="YES",'Outlier Flags'!E849="YES"),"FILTERED OUT",'Monitor Data'!K849))</f>
        <v/>
      </c>
    </row>
    <row r="850" spans="1:5" x14ac:dyDescent="0.25">
      <c r="A850" s="34">
        <v>45045</v>
      </c>
      <c r="B850" s="35" t="str">
        <f>IF(OR('Monitor Data'!D850="",ISBLANK('Monitor Data'!D850)),"",IF(AND('Smoke Data'!J852="YES",'Outlier Flags'!B850="YES"),"FILTERED OUT",'Monitor Data'!B850))</f>
        <v/>
      </c>
      <c r="C850" s="35" t="str">
        <f>IF(OR('Monitor Data'!G850="",ISBLANK('Monitor Data'!G850)),"",IF(AND('Smoke Data'!K852="YES",'Outlier Flags'!C850="YES"),"FILTERED OUT",'Monitor Data'!G850))</f>
        <v/>
      </c>
      <c r="D850" s="35" t="str">
        <f>IF(OR('Monitor Data'!J850="",ISBLANK('Monitor Data'!J850)),"",IF(AND('Smoke Data'!L852="YES",'Outlier Flags'!D850="YES"),"FILTERED OUT",'Monitor Data'!J850))</f>
        <v/>
      </c>
      <c r="E850" s="35" t="str">
        <f>IF(OR('Monitor Data'!K850="",ISBLANK('Monitor Data'!K850)),"",IF(AND('Smoke Data'!M852="YES",'Outlier Flags'!E850="YES"),"FILTERED OUT",'Monitor Data'!K850))</f>
        <v/>
      </c>
    </row>
    <row r="851" spans="1:5" x14ac:dyDescent="0.25">
      <c r="A851" s="34">
        <v>45046</v>
      </c>
      <c r="B851" s="35">
        <f>IF(OR('Monitor Data'!D851="",ISBLANK('Monitor Data'!D851)),"",IF(AND('Smoke Data'!J853="YES",'Outlier Flags'!B851="YES"),"FILTERED OUT",'Monitor Data'!B851))</f>
        <v>7.1</v>
      </c>
      <c r="C851" s="35">
        <f>IF(OR('Monitor Data'!G851="",ISBLANK('Monitor Data'!G851)),"",IF(AND('Smoke Data'!K853="YES",'Outlier Flags'!C851="YES"),"FILTERED OUT",'Monitor Data'!G851))</f>
        <v>11.05</v>
      </c>
      <c r="D851" s="35">
        <f>IF(OR('Monitor Data'!J851="",ISBLANK('Monitor Data'!J851)),"",IF(AND('Smoke Data'!L853="YES",'Outlier Flags'!D851="YES"),"FILTERED OUT",'Monitor Data'!J851))</f>
        <v>6.35</v>
      </c>
      <c r="E851" s="35">
        <f>IF(OR('Monitor Data'!K851="",ISBLANK('Monitor Data'!K851)),"",IF(AND('Smoke Data'!M853="YES",'Outlier Flags'!E851="YES"),"FILTERED OUT",'Monitor Data'!K851))</f>
        <v>6.8</v>
      </c>
    </row>
    <row r="852" spans="1:5" x14ac:dyDescent="0.25">
      <c r="A852" s="34">
        <v>45047</v>
      </c>
      <c r="B852" s="35" t="str">
        <f>IF(OR('Monitor Data'!D852="",ISBLANK('Monitor Data'!D852)),"",IF(AND('Smoke Data'!J854="YES",'Outlier Flags'!B852="YES"),"FILTERED OUT",'Monitor Data'!B852))</f>
        <v/>
      </c>
      <c r="C852" s="35" t="str">
        <f>IF(OR('Monitor Data'!G852="",ISBLANK('Monitor Data'!G852)),"",IF(AND('Smoke Data'!K854="YES",'Outlier Flags'!C852="YES"),"FILTERED OUT",'Monitor Data'!G852))</f>
        <v/>
      </c>
      <c r="D852" s="35" t="str">
        <f>IF(OR('Monitor Data'!J852="",ISBLANK('Monitor Data'!J852)),"",IF(AND('Smoke Data'!L854="YES",'Outlier Flags'!D852="YES"),"FILTERED OUT",'Monitor Data'!J852))</f>
        <v/>
      </c>
      <c r="E852" s="35" t="str">
        <f>IF(OR('Monitor Data'!K852="",ISBLANK('Monitor Data'!K852)),"",IF(AND('Smoke Data'!M854="YES",'Outlier Flags'!E852="YES"),"FILTERED OUT",'Monitor Data'!K852))</f>
        <v/>
      </c>
    </row>
    <row r="853" spans="1:5" x14ac:dyDescent="0.25">
      <c r="A853" s="34">
        <v>45048</v>
      </c>
      <c r="B853" s="35" t="str">
        <f>IF(OR('Monitor Data'!D853="",ISBLANK('Monitor Data'!D853)),"",IF(AND('Smoke Data'!J855="YES",'Outlier Flags'!B853="YES"),"FILTERED OUT",'Monitor Data'!B853))</f>
        <v/>
      </c>
      <c r="C853" s="35" t="str">
        <f>IF(OR('Monitor Data'!G853="",ISBLANK('Monitor Data'!G853)),"",IF(AND('Smoke Data'!K855="YES",'Outlier Flags'!C853="YES"),"FILTERED OUT",'Monitor Data'!G853))</f>
        <v/>
      </c>
      <c r="D853" s="35" t="str">
        <f>IF(OR('Monitor Data'!J853="",ISBLANK('Monitor Data'!J853)),"",IF(AND('Smoke Data'!L855="YES",'Outlier Flags'!D853="YES"),"FILTERED OUT",'Monitor Data'!J853))</f>
        <v/>
      </c>
      <c r="E853" s="35" t="str">
        <f>IF(OR('Monitor Data'!K853="",ISBLANK('Monitor Data'!K853)),"",IF(AND('Smoke Data'!M855="YES",'Outlier Flags'!E853="YES"),"FILTERED OUT",'Monitor Data'!K853))</f>
        <v/>
      </c>
    </row>
    <row r="854" spans="1:5" x14ac:dyDescent="0.25">
      <c r="A854" s="34">
        <v>45049</v>
      </c>
      <c r="B854" s="35">
        <f>IF(OR('Monitor Data'!D854="",ISBLANK('Monitor Data'!D854)),"",IF(AND('Smoke Data'!J856="YES",'Outlier Flags'!B854="YES"),"FILTERED OUT",'Monitor Data'!B854))</f>
        <v>23.7</v>
      </c>
      <c r="C854" s="35">
        <f>IF(OR('Monitor Data'!G854="",ISBLANK('Monitor Data'!G854)),"",IF(AND('Smoke Data'!K856="YES",'Outlier Flags'!C854="YES"),"FILTERED OUT",'Monitor Data'!G854))</f>
        <v>33</v>
      </c>
      <c r="D854" s="35">
        <f>IF(OR('Monitor Data'!J854="",ISBLANK('Monitor Data'!J854)),"",IF(AND('Smoke Data'!L856="YES",'Outlier Flags'!D854="YES"),"FILTERED OUT",'Monitor Data'!J854))</f>
        <v>9.9</v>
      </c>
      <c r="E854" s="35">
        <f>IF(OR('Monitor Data'!K854="",ISBLANK('Monitor Data'!K854)),"",IF(AND('Smoke Data'!M856="YES",'Outlier Flags'!E854="YES"),"FILTERED OUT",'Monitor Data'!K854))</f>
        <v>17.7</v>
      </c>
    </row>
    <row r="855" spans="1:5" x14ac:dyDescent="0.25">
      <c r="A855" s="34">
        <v>45050</v>
      </c>
      <c r="B855" s="35" t="str">
        <f>IF(OR('Monitor Data'!D855="",ISBLANK('Monitor Data'!D855)),"",IF(AND('Smoke Data'!J857="YES",'Outlier Flags'!B855="YES"),"FILTERED OUT",'Monitor Data'!B855))</f>
        <v/>
      </c>
      <c r="C855" s="35" t="str">
        <f>IF(OR('Monitor Data'!G855="",ISBLANK('Monitor Data'!G855)),"",IF(AND('Smoke Data'!K857="YES",'Outlier Flags'!C855="YES"),"FILTERED OUT",'Monitor Data'!G855))</f>
        <v/>
      </c>
      <c r="D855" s="35" t="str">
        <f>IF(OR('Monitor Data'!J855="",ISBLANK('Monitor Data'!J855)),"",IF(AND('Smoke Data'!L857="YES",'Outlier Flags'!D855="YES"),"FILTERED OUT",'Monitor Data'!J855))</f>
        <v/>
      </c>
      <c r="E855" s="35" t="str">
        <f>IF(OR('Monitor Data'!K855="",ISBLANK('Monitor Data'!K855)),"",IF(AND('Smoke Data'!M857="YES",'Outlier Flags'!E855="YES"),"FILTERED OUT",'Monitor Data'!K855))</f>
        <v/>
      </c>
    </row>
    <row r="856" spans="1:5" x14ac:dyDescent="0.25">
      <c r="A856" s="34">
        <v>45051</v>
      </c>
      <c r="B856" s="35" t="str">
        <f>IF(OR('Monitor Data'!D856="",ISBLANK('Monitor Data'!D856)),"",IF(AND('Smoke Data'!J858="YES",'Outlier Flags'!B856="YES"),"FILTERED OUT",'Monitor Data'!B856))</f>
        <v/>
      </c>
      <c r="C856" s="35" t="str">
        <f>IF(OR('Monitor Data'!G856="",ISBLANK('Monitor Data'!G856)),"",IF(AND('Smoke Data'!K858="YES",'Outlier Flags'!C856="YES"),"FILTERED OUT",'Monitor Data'!G856))</f>
        <v/>
      </c>
      <c r="D856" s="35" t="str">
        <f>IF(OR('Monitor Data'!J856="",ISBLANK('Monitor Data'!J856)),"",IF(AND('Smoke Data'!L858="YES",'Outlier Flags'!D856="YES"),"FILTERED OUT",'Monitor Data'!J856))</f>
        <v/>
      </c>
      <c r="E856" s="35" t="str">
        <f>IF(OR('Monitor Data'!K856="",ISBLANK('Monitor Data'!K856)),"",IF(AND('Smoke Data'!M858="YES",'Outlier Flags'!E856="YES"),"FILTERED OUT",'Monitor Data'!K856))</f>
        <v/>
      </c>
    </row>
    <row r="857" spans="1:5" x14ac:dyDescent="0.25">
      <c r="A857" s="34">
        <v>45052</v>
      </c>
      <c r="B857" s="35">
        <f>IF(OR('Monitor Data'!D857="",ISBLANK('Monitor Data'!D857)),"",IF(AND('Smoke Data'!J859="YES",'Outlier Flags'!B857="YES"),"FILTERED OUT",'Monitor Data'!B857))</f>
        <v>23.4</v>
      </c>
      <c r="C857" s="35">
        <f>IF(OR('Monitor Data'!G857="",ISBLANK('Monitor Data'!G857)),"",IF(AND('Smoke Data'!K859="YES",'Outlier Flags'!C857="YES"),"FILTERED OUT",'Monitor Data'!G857))</f>
        <v>27.65</v>
      </c>
      <c r="D857" s="35">
        <f>IF(OR('Monitor Data'!J857="",ISBLANK('Monitor Data'!J857)),"",IF(AND('Smoke Data'!L859="YES",'Outlier Flags'!D857="YES"),"FILTERED OUT",'Monitor Data'!J857))</f>
        <v>20.75</v>
      </c>
      <c r="E857" s="35">
        <f>IF(OR('Monitor Data'!K857="",ISBLANK('Monitor Data'!K857)),"",IF(AND('Smoke Data'!M859="YES",'Outlier Flags'!E857="YES"),"FILTERED OUT",'Monitor Data'!K857))</f>
        <v>20.6</v>
      </c>
    </row>
    <row r="858" spans="1:5" x14ac:dyDescent="0.25">
      <c r="A858" s="34">
        <v>45053</v>
      </c>
      <c r="B858" s="35" t="str">
        <f>IF(OR('Monitor Data'!D858="",ISBLANK('Monitor Data'!D858)),"",IF(AND('Smoke Data'!J860="YES",'Outlier Flags'!B858="YES"),"FILTERED OUT",'Monitor Data'!B858))</f>
        <v/>
      </c>
      <c r="C858" s="35" t="str">
        <f>IF(OR('Monitor Data'!G858="",ISBLANK('Monitor Data'!G858)),"",IF(AND('Smoke Data'!K860="YES",'Outlier Flags'!C858="YES"),"FILTERED OUT",'Monitor Data'!G858))</f>
        <v/>
      </c>
      <c r="D858" s="35" t="str">
        <f>IF(OR('Monitor Data'!J858="",ISBLANK('Monitor Data'!J858)),"",IF(AND('Smoke Data'!L860="YES",'Outlier Flags'!D858="YES"),"FILTERED OUT",'Monitor Data'!J858))</f>
        <v/>
      </c>
      <c r="E858" s="35" t="str">
        <f>IF(OR('Monitor Data'!K858="",ISBLANK('Monitor Data'!K858)),"",IF(AND('Smoke Data'!M860="YES",'Outlier Flags'!E858="YES"),"FILTERED OUT",'Monitor Data'!K858))</f>
        <v/>
      </c>
    </row>
    <row r="859" spans="1:5" x14ac:dyDescent="0.25">
      <c r="A859" s="34">
        <v>45054</v>
      </c>
      <c r="B859" s="35" t="str">
        <f>IF(OR('Monitor Data'!D859="",ISBLANK('Monitor Data'!D859)),"",IF(AND('Smoke Data'!J861="YES",'Outlier Flags'!B859="YES"),"FILTERED OUT",'Monitor Data'!B859))</f>
        <v/>
      </c>
      <c r="C859" s="35" t="str">
        <f>IF(OR('Monitor Data'!G859="",ISBLANK('Monitor Data'!G859)),"",IF(AND('Smoke Data'!K861="YES",'Outlier Flags'!C859="YES"),"FILTERED OUT",'Monitor Data'!G859))</f>
        <v/>
      </c>
      <c r="D859" s="35" t="str">
        <f>IF(OR('Monitor Data'!J859="",ISBLANK('Monitor Data'!J859)),"",IF(AND('Smoke Data'!L861="YES",'Outlier Flags'!D859="YES"),"FILTERED OUT",'Monitor Data'!J859))</f>
        <v/>
      </c>
      <c r="E859" s="35" t="str">
        <f>IF(OR('Monitor Data'!K859="",ISBLANK('Monitor Data'!K859)),"",IF(AND('Smoke Data'!M861="YES",'Outlier Flags'!E859="YES"),"FILTERED OUT",'Monitor Data'!K859))</f>
        <v/>
      </c>
    </row>
    <row r="860" spans="1:5" x14ac:dyDescent="0.25">
      <c r="A860" s="34">
        <v>45055</v>
      </c>
      <c r="B860" s="35">
        <f>IF(OR('Monitor Data'!D860="",ISBLANK('Monitor Data'!D860)),"",IF(AND('Smoke Data'!J862="YES",'Outlier Flags'!B860="YES"),"FILTERED OUT",'Monitor Data'!B860))</f>
        <v>13.4</v>
      </c>
      <c r="C860" s="35">
        <f>IF(OR('Monitor Data'!G860="",ISBLANK('Monitor Data'!G860)),"",IF(AND('Smoke Data'!K862="YES",'Outlier Flags'!C860="YES"),"FILTERED OUT",'Monitor Data'!G860))</f>
        <v>14.2</v>
      </c>
      <c r="D860" s="35">
        <f>IF(OR('Monitor Data'!J860="",ISBLANK('Monitor Data'!J860)),"",IF(AND('Smoke Data'!L862="YES",'Outlier Flags'!D860="YES"),"FILTERED OUT",'Monitor Data'!J860))</f>
        <v>16.100000000000001</v>
      </c>
      <c r="E860" s="35">
        <f>IF(OR('Monitor Data'!K860="",ISBLANK('Monitor Data'!K860)),"",IF(AND('Smoke Data'!M862="YES",'Outlier Flags'!E860="YES"),"FILTERED OUT",'Monitor Data'!K860))</f>
        <v>8.3000000000000007</v>
      </c>
    </row>
    <row r="861" spans="1:5" x14ac:dyDescent="0.25">
      <c r="A861" s="34">
        <v>45056</v>
      </c>
      <c r="B861" s="35" t="str">
        <f>IF(OR('Monitor Data'!D861="",ISBLANK('Monitor Data'!D861)),"",IF(AND('Smoke Data'!J863="YES",'Outlier Flags'!B861="YES"),"FILTERED OUT",'Monitor Data'!B861))</f>
        <v/>
      </c>
      <c r="C861" s="35" t="str">
        <f>IF(OR('Monitor Data'!G861="",ISBLANK('Monitor Data'!G861)),"",IF(AND('Smoke Data'!K863="YES",'Outlier Flags'!C861="YES"),"FILTERED OUT",'Monitor Data'!G861))</f>
        <v/>
      </c>
      <c r="D861" s="35" t="str">
        <f>IF(OR('Monitor Data'!J861="",ISBLANK('Monitor Data'!J861)),"",IF(AND('Smoke Data'!L863="YES",'Outlier Flags'!D861="YES"),"FILTERED OUT",'Monitor Data'!J861))</f>
        <v/>
      </c>
      <c r="E861" s="35" t="str">
        <f>IF(OR('Monitor Data'!K861="",ISBLANK('Monitor Data'!K861)),"",IF(AND('Smoke Data'!M863="YES",'Outlier Flags'!E861="YES"),"FILTERED OUT",'Monitor Data'!K861))</f>
        <v/>
      </c>
    </row>
    <row r="862" spans="1:5" x14ac:dyDescent="0.25">
      <c r="A862" s="34">
        <v>45057</v>
      </c>
      <c r="B862" s="35" t="str">
        <f>IF(OR('Monitor Data'!D862="",ISBLANK('Monitor Data'!D862)),"",IF(AND('Smoke Data'!J864="YES",'Outlier Flags'!B862="YES"),"FILTERED OUT",'Monitor Data'!B862))</f>
        <v/>
      </c>
      <c r="C862" s="35" t="str">
        <f>IF(OR('Monitor Data'!G862="",ISBLANK('Monitor Data'!G862)),"",IF(AND('Smoke Data'!K864="YES",'Outlier Flags'!C862="YES"),"FILTERED OUT",'Monitor Data'!G862))</f>
        <v/>
      </c>
      <c r="D862" s="35" t="str">
        <f>IF(OR('Monitor Data'!J862="",ISBLANK('Monitor Data'!J862)),"",IF(AND('Smoke Data'!L864="YES",'Outlier Flags'!D862="YES"),"FILTERED OUT",'Monitor Data'!J862))</f>
        <v/>
      </c>
      <c r="E862" s="35" t="str">
        <f>IF(OR('Monitor Data'!K862="",ISBLANK('Monitor Data'!K862)),"",IF(AND('Smoke Data'!M864="YES",'Outlier Flags'!E862="YES"),"FILTERED OUT",'Monitor Data'!K862))</f>
        <v/>
      </c>
    </row>
    <row r="863" spans="1:5" x14ac:dyDescent="0.25">
      <c r="A863" s="34">
        <v>45058</v>
      </c>
      <c r="B863" s="35">
        <f>IF(OR('Monitor Data'!D863="",ISBLANK('Monitor Data'!D863)),"",IF(AND('Smoke Data'!J865="YES",'Outlier Flags'!B863="YES"),"FILTERED OUT",'Monitor Data'!B863))</f>
        <v>20.3</v>
      </c>
      <c r="C863" s="35">
        <f>IF(OR('Monitor Data'!G863="",ISBLANK('Monitor Data'!G863)),"",IF(AND('Smoke Data'!K865="YES",'Outlier Flags'!C863="YES"),"FILTERED OUT",'Monitor Data'!G863))</f>
        <v>15.899999999999999</v>
      </c>
      <c r="D863" s="35">
        <f>IF(OR('Monitor Data'!J863="",ISBLANK('Monitor Data'!J863)),"",IF(AND('Smoke Data'!L865="YES",'Outlier Flags'!D863="YES"),"FILTERED OUT",'Monitor Data'!J863))</f>
        <v>20.6</v>
      </c>
      <c r="E863" s="35">
        <f>IF(OR('Monitor Data'!K863="",ISBLANK('Monitor Data'!K863)),"",IF(AND('Smoke Data'!M865="YES",'Outlier Flags'!E863="YES"),"FILTERED OUT",'Monitor Data'!K863))</f>
        <v>11.2</v>
      </c>
    </row>
    <row r="864" spans="1:5" x14ac:dyDescent="0.25">
      <c r="A864" s="34">
        <v>45059</v>
      </c>
      <c r="B864" s="35" t="str">
        <f>IF(OR('Monitor Data'!D864="",ISBLANK('Monitor Data'!D864)),"",IF(AND('Smoke Data'!J866="YES",'Outlier Flags'!B864="YES"),"FILTERED OUT",'Monitor Data'!B864))</f>
        <v/>
      </c>
      <c r="C864" s="35" t="str">
        <f>IF(OR('Monitor Data'!G864="",ISBLANK('Monitor Data'!G864)),"",IF(AND('Smoke Data'!K866="YES",'Outlier Flags'!C864="YES"),"FILTERED OUT",'Monitor Data'!G864))</f>
        <v/>
      </c>
      <c r="D864" s="35" t="str">
        <f>IF(OR('Monitor Data'!J864="",ISBLANK('Monitor Data'!J864)),"",IF(AND('Smoke Data'!L866="YES",'Outlier Flags'!D864="YES"),"FILTERED OUT",'Monitor Data'!J864))</f>
        <v/>
      </c>
      <c r="E864" s="35" t="str">
        <f>IF(OR('Monitor Data'!K864="",ISBLANK('Monitor Data'!K864)),"",IF(AND('Smoke Data'!M866="YES",'Outlier Flags'!E864="YES"),"FILTERED OUT",'Monitor Data'!K864))</f>
        <v/>
      </c>
    </row>
    <row r="865" spans="1:5" x14ac:dyDescent="0.25">
      <c r="A865" s="34">
        <v>45060</v>
      </c>
      <c r="B865" s="35" t="str">
        <f>IF(OR('Monitor Data'!D865="",ISBLANK('Monitor Data'!D865)),"",IF(AND('Smoke Data'!J867="YES",'Outlier Flags'!B865="YES"),"FILTERED OUT",'Monitor Data'!B865))</f>
        <v/>
      </c>
      <c r="C865" s="35" t="str">
        <f>IF(OR('Monitor Data'!G865="",ISBLANK('Monitor Data'!G865)),"",IF(AND('Smoke Data'!K867="YES",'Outlier Flags'!C865="YES"),"FILTERED OUT",'Monitor Data'!G865))</f>
        <v/>
      </c>
      <c r="D865" s="35" t="str">
        <f>IF(OR('Monitor Data'!J865="",ISBLANK('Monitor Data'!J865)),"",IF(AND('Smoke Data'!L867="YES",'Outlier Flags'!D865="YES"),"FILTERED OUT",'Monitor Data'!J865))</f>
        <v/>
      </c>
      <c r="E865" s="35" t="str">
        <f>IF(OR('Monitor Data'!K865="",ISBLANK('Monitor Data'!K865)),"",IF(AND('Smoke Data'!M867="YES",'Outlier Flags'!E865="YES"),"FILTERED OUT",'Monitor Data'!K865))</f>
        <v/>
      </c>
    </row>
    <row r="866" spans="1:5" x14ac:dyDescent="0.25">
      <c r="A866" s="34">
        <v>45061</v>
      </c>
      <c r="B866" s="35">
        <f>IF(OR('Monitor Data'!D866="",ISBLANK('Monitor Data'!D866)),"",IF(AND('Smoke Data'!J868="YES",'Outlier Flags'!B866="YES"),"FILTERED OUT",'Monitor Data'!B866))</f>
        <v>16.899999999999999</v>
      </c>
      <c r="C866" s="35">
        <f>IF(OR('Monitor Data'!G866="",ISBLANK('Monitor Data'!G866)),"",IF(AND('Smoke Data'!K868="YES",'Outlier Flags'!C866="YES"),"FILTERED OUT",'Monitor Data'!G866))</f>
        <v>15.1</v>
      </c>
      <c r="D866" s="35">
        <f>IF(OR('Monitor Data'!J866="",ISBLANK('Monitor Data'!J866)),"",IF(AND('Smoke Data'!L868="YES",'Outlier Flags'!D866="YES"),"FILTERED OUT",'Monitor Data'!J866))</f>
        <v>14.9</v>
      </c>
      <c r="E866" s="35">
        <f>IF(OR('Monitor Data'!K866="",ISBLANK('Monitor Data'!K866)),"",IF(AND('Smoke Data'!M868="YES",'Outlier Flags'!E866="YES"),"FILTERED OUT",'Monitor Data'!K866))</f>
        <v>16.100000000000001</v>
      </c>
    </row>
    <row r="867" spans="1:5" x14ac:dyDescent="0.25">
      <c r="A867" s="34">
        <v>45062</v>
      </c>
      <c r="B867" s="35" t="str">
        <f>IF(OR('Monitor Data'!D867="",ISBLANK('Monitor Data'!D867)),"",IF(AND('Smoke Data'!J869="YES",'Outlier Flags'!B867="YES"),"FILTERED OUT",'Monitor Data'!B867))</f>
        <v/>
      </c>
      <c r="C867" s="35" t="str">
        <f>IF(OR('Monitor Data'!G867="",ISBLANK('Monitor Data'!G867)),"",IF(AND('Smoke Data'!K869="YES",'Outlier Flags'!C867="YES"),"FILTERED OUT",'Monitor Data'!G867))</f>
        <v/>
      </c>
      <c r="D867" s="35" t="str">
        <f>IF(OR('Monitor Data'!J867="",ISBLANK('Monitor Data'!J867)),"",IF(AND('Smoke Data'!L869="YES",'Outlier Flags'!D867="YES"),"FILTERED OUT",'Monitor Data'!J867))</f>
        <v/>
      </c>
      <c r="E867" s="35" t="str">
        <f>IF(OR('Monitor Data'!K867="",ISBLANK('Monitor Data'!K867)),"",IF(AND('Smoke Data'!M869="YES",'Outlier Flags'!E867="YES"),"FILTERED OUT",'Monitor Data'!K867))</f>
        <v/>
      </c>
    </row>
    <row r="868" spans="1:5" x14ac:dyDescent="0.25">
      <c r="A868" s="34">
        <v>45063</v>
      </c>
      <c r="B868" s="35" t="str">
        <f>IF(OR('Monitor Data'!D868="",ISBLANK('Monitor Data'!D868)),"",IF(AND('Smoke Data'!J870="YES",'Outlier Flags'!B868="YES"),"FILTERED OUT",'Monitor Data'!B868))</f>
        <v/>
      </c>
      <c r="C868" s="35" t="str">
        <f>IF(OR('Monitor Data'!G868="",ISBLANK('Monitor Data'!G868)),"",IF(AND('Smoke Data'!K870="YES",'Outlier Flags'!C868="YES"),"FILTERED OUT",'Monitor Data'!G868))</f>
        <v/>
      </c>
      <c r="D868" s="35" t="str">
        <f>IF(OR('Monitor Data'!J868="",ISBLANK('Monitor Data'!J868)),"",IF(AND('Smoke Data'!L870="YES",'Outlier Flags'!D868="YES"),"FILTERED OUT",'Monitor Data'!J868))</f>
        <v/>
      </c>
      <c r="E868" s="35" t="str">
        <f>IF(OR('Monitor Data'!K868="",ISBLANK('Monitor Data'!K868)),"",IF(AND('Smoke Data'!M870="YES",'Outlier Flags'!E868="YES"),"FILTERED OUT",'Monitor Data'!K868))</f>
        <v/>
      </c>
    </row>
    <row r="869" spans="1:5" x14ac:dyDescent="0.25">
      <c r="A869" s="34">
        <v>45064</v>
      </c>
      <c r="B869" s="35">
        <f>IF(OR('Monitor Data'!D869="",ISBLANK('Monitor Data'!D869)),"",IF(AND('Smoke Data'!J871="YES",'Outlier Flags'!B869="YES"),"FILTERED OUT",'Monitor Data'!B869))</f>
        <v>39.1</v>
      </c>
      <c r="C869" s="35">
        <f>IF(OR('Monitor Data'!G869="",ISBLANK('Monitor Data'!G869)),"",IF(AND('Smoke Data'!K871="YES",'Outlier Flags'!C869="YES"),"FILTERED OUT",'Monitor Data'!G869))</f>
        <v>36.35</v>
      </c>
      <c r="D869" s="35">
        <f>IF(OR('Monitor Data'!J869="",ISBLANK('Monitor Data'!J869)),"",IF(AND('Smoke Data'!L871="YES",'Outlier Flags'!D869="YES"),"FILTERED OUT",'Monitor Data'!J869))</f>
        <v>27.05</v>
      </c>
      <c r="E869" s="35">
        <f>IF(OR('Monitor Data'!K869="",ISBLANK('Monitor Data'!K869)),"",IF(AND('Smoke Data'!M871="YES",'Outlier Flags'!E869="YES"),"FILTERED OUT",'Monitor Data'!K869))</f>
        <v>24.8</v>
      </c>
    </row>
    <row r="870" spans="1:5" x14ac:dyDescent="0.25">
      <c r="A870" s="34">
        <v>45065</v>
      </c>
      <c r="B870" s="35" t="str">
        <f>IF(OR('Monitor Data'!D870="",ISBLANK('Monitor Data'!D870)),"",IF(AND('Smoke Data'!J872="YES",'Outlier Flags'!B870="YES"),"FILTERED OUT",'Monitor Data'!B870))</f>
        <v/>
      </c>
      <c r="C870" s="35" t="str">
        <f>IF(OR('Monitor Data'!G870="",ISBLANK('Monitor Data'!G870)),"",IF(AND('Smoke Data'!K872="YES",'Outlier Flags'!C870="YES"),"FILTERED OUT",'Monitor Data'!G870))</f>
        <v/>
      </c>
      <c r="D870" s="35" t="str">
        <f>IF(OR('Monitor Data'!J870="",ISBLANK('Monitor Data'!J870)),"",IF(AND('Smoke Data'!L872="YES",'Outlier Flags'!D870="YES"),"FILTERED OUT",'Monitor Data'!J870))</f>
        <v/>
      </c>
      <c r="E870" s="35" t="str">
        <f>IF(OR('Monitor Data'!K870="",ISBLANK('Monitor Data'!K870)),"",IF(AND('Smoke Data'!M872="YES",'Outlier Flags'!E870="YES"),"FILTERED OUT",'Monitor Data'!K870))</f>
        <v/>
      </c>
    </row>
    <row r="871" spans="1:5" x14ac:dyDescent="0.25">
      <c r="A871" s="34">
        <v>45066</v>
      </c>
      <c r="B871" s="35" t="str">
        <f>IF(OR('Monitor Data'!D871="",ISBLANK('Monitor Data'!D871)),"",IF(AND('Smoke Data'!J873="YES",'Outlier Flags'!B871="YES"),"FILTERED OUT",'Monitor Data'!B871))</f>
        <v/>
      </c>
      <c r="C871" s="35" t="str">
        <f>IF(OR('Monitor Data'!G871="",ISBLANK('Monitor Data'!G871)),"",IF(AND('Smoke Data'!K873="YES",'Outlier Flags'!C871="YES"),"FILTERED OUT",'Monitor Data'!G871))</f>
        <v/>
      </c>
      <c r="D871" s="35" t="str">
        <f>IF(OR('Monitor Data'!J871="",ISBLANK('Monitor Data'!J871)),"",IF(AND('Smoke Data'!L873="YES",'Outlier Flags'!D871="YES"),"FILTERED OUT",'Monitor Data'!J871))</f>
        <v/>
      </c>
      <c r="E871" s="35" t="str">
        <f>IF(OR('Monitor Data'!K871="",ISBLANK('Monitor Data'!K871)),"",IF(AND('Smoke Data'!M873="YES",'Outlier Flags'!E871="YES"),"FILTERED OUT",'Monitor Data'!K871))</f>
        <v/>
      </c>
    </row>
    <row r="872" spans="1:5" x14ac:dyDescent="0.25">
      <c r="A872" s="34">
        <v>45067</v>
      </c>
      <c r="B872" s="35">
        <f>IF(OR('Monitor Data'!D872="",ISBLANK('Monitor Data'!D872)),"",IF(AND('Smoke Data'!J874="YES",'Outlier Flags'!B872="YES"),"FILTERED OUT",'Monitor Data'!B872))</f>
        <v>33.6</v>
      </c>
      <c r="C872" s="35">
        <f>IF(OR('Monitor Data'!G872="",ISBLANK('Monitor Data'!G872)),"",IF(AND('Smoke Data'!K874="YES",'Outlier Flags'!C872="YES"),"FILTERED OUT",'Monitor Data'!G872))</f>
        <v>31.2</v>
      </c>
      <c r="D872" s="35">
        <f>IF(OR('Monitor Data'!J872="",ISBLANK('Monitor Data'!J872)),"",IF(AND('Smoke Data'!L874="YES",'Outlier Flags'!D872="YES"),"FILTERED OUT",'Monitor Data'!J872))</f>
        <v>25.5</v>
      </c>
      <c r="E872" s="35">
        <f>IF(OR('Monitor Data'!K872="",ISBLANK('Monitor Data'!K872)),"",IF(AND('Smoke Data'!M874="YES",'Outlier Flags'!E872="YES"),"FILTERED OUT",'Monitor Data'!K872))</f>
        <v>23.2</v>
      </c>
    </row>
    <row r="873" spans="1:5" x14ac:dyDescent="0.25">
      <c r="A873" s="34">
        <v>45068</v>
      </c>
      <c r="B873" s="35" t="str">
        <f>IF(OR('Monitor Data'!D873="",ISBLANK('Monitor Data'!D873)),"",IF(AND('Smoke Data'!J875="YES",'Outlier Flags'!B873="YES"),"FILTERED OUT",'Monitor Data'!B873))</f>
        <v/>
      </c>
      <c r="C873" s="35" t="str">
        <f>IF(OR('Monitor Data'!G873="",ISBLANK('Monitor Data'!G873)),"",IF(AND('Smoke Data'!K875="YES",'Outlier Flags'!C873="YES"),"FILTERED OUT",'Monitor Data'!G873))</f>
        <v/>
      </c>
      <c r="D873" s="35" t="str">
        <f>IF(OR('Monitor Data'!J873="",ISBLANK('Monitor Data'!J873)),"",IF(AND('Smoke Data'!L875="YES",'Outlier Flags'!D873="YES"),"FILTERED OUT",'Monitor Data'!J873))</f>
        <v/>
      </c>
      <c r="E873" s="35" t="str">
        <f>IF(OR('Monitor Data'!K873="",ISBLANK('Monitor Data'!K873)),"",IF(AND('Smoke Data'!M875="YES",'Outlier Flags'!E873="YES"),"FILTERED OUT",'Monitor Data'!K873))</f>
        <v/>
      </c>
    </row>
    <row r="874" spans="1:5" x14ac:dyDescent="0.25">
      <c r="A874" s="34">
        <v>45069</v>
      </c>
      <c r="B874" s="35" t="str">
        <f>IF(OR('Monitor Data'!D874="",ISBLANK('Monitor Data'!D874)),"",IF(AND('Smoke Data'!J876="YES",'Outlier Flags'!B874="YES"),"FILTERED OUT",'Monitor Data'!B874))</f>
        <v/>
      </c>
      <c r="C874" s="35" t="str">
        <f>IF(OR('Monitor Data'!G874="",ISBLANK('Monitor Data'!G874)),"",IF(AND('Smoke Data'!K876="YES",'Outlier Flags'!C874="YES"),"FILTERED OUT",'Monitor Data'!G874))</f>
        <v/>
      </c>
      <c r="D874" s="35" t="str">
        <f>IF(OR('Monitor Data'!J874="",ISBLANK('Monitor Data'!J874)),"",IF(AND('Smoke Data'!L876="YES",'Outlier Flags'!D874="YES"),"FILTERED OUT",'Monitor Data'!J874))</f>
        <v/>
      </c>
      <c r="E874" s="35" t="str">
        <f>IF(OR('Monitor Data'!K874="",ISBLANK('Monitor Data'!K874)),"",IF(AND('Smoke Data'!M876="YES",'Outlier Flags'!E874="YES"),"FILTERED OUT",'Monitor Data'!K874))</f>
        <v/>
      </c>
    </row>
    <row r="875" spans="1:5" x14ac:dyDescent="0.25">
      <c r="A875" s="34">
        <v>45070</v>
      </c>
      <c r="B875" s="35">
        <f>IF(OR('Monitor Data'!D875="",ISBLANK('Monitor Data'!D875)),"",IF(AND('Smoke Data'!J877="YES",'Outlier Flags'!B875="YES"),"FILTERED OUT",'Monitor Data'!B875))</f>
        <v>42.7</v>
      </c>
      <c r="C875" s="35" t="str">
        <f>IF(OR('Monitor Data'!G875="",ISBLANK('Monitor Data'!G875)),"",IF(AND('Smoke Data'!K877="YES",'Outlier Flags'!C875="YES"),"FILTERED OUT",'Monitor Data'!G875))</f>
        <v>FILTERED OUT</v>
      </c>
      <c r="D875" s="35">
        <f>IF(OR('Monitor Data'!J875="",ISBLANK('Monitor Data'!J875)),"",IF(AND('Smoke Data'!L877="YES",'Outlier Flags'!D875="YES"),"FILTERED OUT",'Monitor Data'!J875))</f>
        <v>29.700000000000003</v>
      </c>
      <c r="E875" s="35">
        <f>IF(OR('Monitor Data'!K875="",ISBLANK('Monitor Data'!K875)),"",IF(AND('Smoke Data'!M877="YES",'Outlier Flags'!E875="YES"),"FILTERED OUT",'Monitor Data'!K875))</f>
        <v>28.4</v>
      </c>
    </row>
    <row r="876" spans="1:5" x14ac:dyDescent="0.25">
      <c r="A876" s="34">
        <v>45071</v>
      </c>
      <c r="B876" s="35" t="str">
        <f>IF(OR('Monitor Data'!D876="",ISBLANK('Monitor Data'!D876)),"",IF(AND('Smoke Data'!J878="YES",'Outlier Flags'!B876="YES"),"FILTERED OUT",'Monitor Data'!B876))</f>
        <v/>
      </c>
      <c r="C876" s="35" t="str">
        <f>IF(OR('Monitor Data'!G876="",ISBLANK('Monitor Data'!G876)),"",IF(AND('Smoke Data'!K878="YES",'Outlier Flags'!C876="YES"),"FILTERED OUT",'Monitor Data'!G876))</f>
        <v/>
      </c>
      <c r="D876" s="35" t="str">
        <f>IF(OR('Monitor Data'!J876="",ISBLANK('Monitor Data'!J876)),"",IF(AND('Smoke Data'!L878="YES",'Outlier Flags'!D876="YES"),"FILTERED OUT",'Monitor Data'!J876))</f>
        <v/>
      </c>
      <c r="E876" s="35" t="str">
        <f>IF(OR('Monitor Data'!K876="",ISBLANK('Monitor Data'!K876)),"",IF(AND('Smoke Data'!M878="YES",'Outlier Flags'!E876="YES"),"FILTERED OUT",'Monitor Data'!K876))</f>
        <v/>
      </c>
    </row>
    <row r="877" spans="1:5" x14ac:dyDescent="0.25">
      <c r="A877" s="34">
        <v>45072</v>
      </c>
      <c r="B877" s="35" t="str">
        <f>IF(OR('Monitor Data'!D877="",ISBLANK('Monitor Data'!D877)),"",IF(AND('Smoke Data'!J879="YES",'Outlier Flags'!B877="YES"),"FILTERED OUT",'Monitor Data'!B877))</f>
        <v/>
      </c>
      <c r="C877" s="35" t="str">
        <f>IF(OR('Monitor Data'!G877="",ISBLANK('Monitor Data'!G877)),"",IF(AND('Smoke Data'!K879="YES",'Outlier Flags'!C877="YES"),"FILTERED OUT",'Monitor Data'!G877))</f>
        <v/>
      </c>
      <c r="D877" s="35" t="str">
        <f>IF(OR('Monitor Data'!J877="",ISBLANK('Monitor Data'!J877)),"",IF(AND('Smoke Data'!L879="YES",'Outlier Flags'!D877="YES"),"FILTERED OUT",'Monitor Data'!J877))</f>
        <v/>
      </c>
      <c r="E877" s="35" t="str">
        <f>IF(OR('Monitor Data'!K877="",ISBLANK('Monitor Data'!K877)),"",IF(AND('Smoke Data'!M879="YES",'Outlier Flags'!E877="YES"),"FILTERED OUT",'Monitor Data'!K877))</f>
        <v/>
      </c>
    </row>
    <row r="878" spans="1:5" x14ac:dyDescent="0.25">
      <c r="A878" s="34">
        <v>45073</v>
      </c>
      <c r="B878" s="35">
        <f>IF(OR('Monitor Data'!D878="",ISBLANK('Monitor Data'!D878)),"",IF(AND('Smoke Data'!J880="YES",'Outlier Flags'!B878="YES"),"FILTERED OUT",'Monitor Data'!B878))</f>
        <v>26.8</v>
      </c>
      <c r="C878" s="35">
        <f>IF(OR('Monitor Data'!G878="",ISBLANK('Monitor Data'!G878)),"",IF(AND('Smoke Data'!K880="YES",'Outlier Flags'!C878="YES"),"FILTERED OUT",'Monitor Data'!G878))</f>
        <v>33.700000000000003</v>
      </c>
      <c r="D878" s="35">
        <f>IF(OR('Monitor Data'!J878="",ISBLANK('Monitor Data'!J878)),"",IF(AND('Smoke Data'!L880="YES",'Outlier Flags'!D878="YES"),"FILTERED OUT",'Monitor Data'!J878))</f>
        <v>14.7</v>
      </c>
      <c r="E878" s="35">
        <f>IF(OR('Monitor Data'!K878="",ISBLANK('Monitor Data'!K878)),"",IF(AND('Smoke Data'!M880="YES",'Outlier Flags'!E878="YES"),"FILTERED OUT",'Monitor Data'!K878))</f>
        <v>25</v>
      </c>
    </row>
    <row r="879" spans="1:5" x14ac:dyDescent="0.25">
      <c r="A879" s="34">
        <v>45074</v>
      </c>
      <c r="B879" s="35" t="str">
        <f>IF(OR('Monitor Data'!D879="",ISBLANK('Monitor Data'!D879)),"",IF(AND('Smoke Data'!J881="YES",'Outlier Flags'!B879="YES"),"FILTERED OUT",'Monitor Data'!B879))</f>
        <v/>
      </c>
      <c r="C879" s="35" t="str">
        <f>IF(OR('Monitor Data'!G879="",ISBLANK('Monitor Data'!G879)),"",IF(AND('Smoke Data'!K881="YES",'Outlier Flags'!C879="YES"),"FILTERED OUT",'Monitor Data'!G879))</f>
        <v/>
      </c>
      <c r="D879" s="35" t="str">
        <f>IF(OR('Monitor Data'!J879="",ISBLANK('Monitor Data'!J879)),"",IF(AND('Smoke Data'!L881="YES",'Outlier Flags'!D879="YES"),"FILTERED OUT",'Monitor Data'!J879))</f>
        <v/>
      </c>
      <c r="E879" s="35" t="str">
        <f>IF(OR('Monitor Data'!K879="",ISBLANK('Monitor Data'!K879)),"",IF(AND('Smoke Data'!M881="YES",'Outlier Flags'!E879="YES"),"FILTERED OUT",'Monitor Data'!K879))</f>
        <v/>
      </c>
    </row>
    <row r="880" spans="1:5" x14ac:dyDescent="0.25">
      <c r="A880" s="34">
        <v>45075</v>
      </c>
      <c r="B880" s="35" t="str">
        <f>IF(OR('Monitor Data'!D880="",ISBLANK('Monitor Data'!D880)),"",IF(AND('Smoke Data'!J882="YES",'Outlier Flags'!B880="YES"),"FILTERED OUT",'Monitor Data'!B880))</f>
        <v/>
      </c>
      <c r="C880" s="35" t="str">
        <f>IF(OR('Monitor Data'!G880="",ISBLANK('Monitor Data'!G880)),"",IF(AND('Smoke Data'!K882="YES",'Outlier Flags'!C880="YES"),"FILTERED OUT",'Monitor Data'!G880))</f>
        <v/>
      </c>
      <c r="D880" s="35" t="str">
        <f>IF(OR('Monitor Data'!J880="",ISBLANK('Monitor Data'!J880)),"",IF(AND('Smoke Data'!L882="YES",'Outlier Flags'!D880="YES"),"FILTERED OUT",'Monitor Data'!J880))</f>
        <v/>
      </c>
      <c r="E880" s="35" t="str">
        <f>IF(OR('Monitor Data'!K880="",ISBLANK('Monitor Data'!K880)),"",IF(AND('Smoke Data'!M882="YES",'Outlier Flags'!E880="YES"),"FILTERED OUT",'Monitor Data'!K880))</f>
        <v/>
      </c>
    </row>
    <row r="881" spans="1:5" x14ac:dyDescent="0.25">
      <c r="A881" s="34">
        <v>45076</v>
      </c>
      <c r="B881" s="35">
        <f>IF(OR('Monitor Data'!D881="",ISBLANK('Monitor Data'!D881)),"",IF(AND('Smoke Data'!J883="YES",'Outlier Flags'!B881="YES"),"FILTERED OUT",'Monitor Data'!B881))</f>
        <v>41.8</v>
      </c>
      <c r="C881" s="35">
        <f>IF(OR('Monitor Data'!G881="",ISBLANK('Monitor Data'!G881)),"",IF(AND('Smoke Data'!K883="YES",'Outlier Flags'!C881="YES"),"FILTERED OUT",'Monitor Data'!G881))</f>
        <v>31.650000000000002</v>
      </c>
      <c r="D881" s="35">
        <f>IF(OR('Monitor Data'!J881="",ISBLANK('Monitor Data'!J881)),"",IF(AND('Smoke Data'!L883="YES",'Outlier Flags'!D881="YES"),"FILTERED OUT",'Monitor Data'!J881))</f>
        <v>24.1</v>
      </c>
      <c r="E881" s="35">
        <f>IF(OR('Monitor Data'!K881="",ISBLANK('Monitor Data'!K881)),"",IF(AND('Smoke Data'!M883="YES",'Outlier Flags'!E881="YES"),"FILTERED OUT",'Monitor Data'!K881))</f>
        <v>23.7</v>
      </c>
    </row>
    <row r="882" spans="1:5" x14ac:dyDescent="0.25">
      <c r="A882" s="34">
        <v>45077</v>
      </c>
      <c r="B882" s="35" t="str">
        <f>IF(OR('Monitor Data'!D882="",ISBLANK('Monitor Data'!D882)),"",IF(AND('Smoke Data'!J884="YES",'Outlier Flags'!B882="YES"),"FILTERED OUT",'Monitor Data'!B882))</f>
        <v/>
      </c>
      <c r="C882" s="35" t="str">
        <f>IF(OR('Monitor Data'!G882="",ISBLANK('Monitor Data'!G882)),"",IF(AND('Smoke Data'!K884="YES",'Outlier Flags'!C882="YES"),"FILTERED OUT",'Monitor Data'!G882))</f>
        <v/>
      </c>
      <c r="D882" s="35" t="str">
        <f>IF(OR('Monitor Data'!J882="",ISBLANK('Monitor Data'!J882)),"",IF(AND('Smoke Data'!L884="YES",'Outlier Flags'!D882="YES"),"FILTERED OUT",'Monitor Data'!J882))</f>
        <v/>
      </c>
      <c r="E882" s="35" t="str">
        <f>IF(OR('Monitor Data'!K882="",ISBLANK('Monitor Data'!K882)),"",IF(AND('Smoke Data'!M884="YES",'Outlier Flags'!E882="YES"),"FILTERED OUT",'Monitor Data'!K882))</f>
        <v/>
      </c>
    </row>
    <row r="883" spans="1:5" x14ac:dyDescent="0.25">
      <c r="A883" s="34">
        <v>45078</v>
      </c>
      <c r="B883" s="35" t="str">
        <f>IF(OR('Monitor Data'!D883="",ISBLANK('Monitor Data'!D883)),"",IF(AND('Smoke Data'!J885="YES",'Outlier Flags'!B883="YES"),"FILTERED OUT",'Monitor Data'!B883))</f>
        <v/>
      </c>
      <c r="C883" s="35" t="str">
        <f>IF(OR('Monitor Data'!G883="",ISBLANK('Monitor Data'!G883)),"",IF(AND('Smoke Data'!K885="YES",'Outlier Flags'!C883="YES"),"FILTERED OUT",'Monitor Data'!G883))</f>
        <v/>
      </c>
      <c r="D883" s="35" t="str">
        <f>IF(OR('Monitor Data'!J883="",ISBLANK('Monitor Data'!J883)),"",IF(AND('Smoke Data'!L885="YES",'Outlier Flags'!D883="YES"),"FILTERED OUT",'Monitor Data'!J883))</f>
        <v/>
      </c>
      <c r="E883" s="35" t="str">
        <f>IF(OR('Monitor Data'!K883="",ISBLANK('Monitor Data'!K883)),"",IF(AND('Smoke Data'!M885="YES",'Outlier Flags'!E883="YES"),"FILTERED OUT",'Monitor Data'!K883))</f>
        <v/>
      </c>
    </row>
    <row r="884" spans="1:5" x14ac:dyDescent="0.25">
      <c r="A884" s="34">
        <v>45079</v>
      </c>
      <c r="B884" s="35" t="str">
        <f>IF(OR('Monitor Data'!D884="",ISBLANK('Monitor Data'!D884)),"",IF(AND('Smoke Data'!J886="YES",'Outlier Flags'!B884="YES"),"FILTERED OUT",'Monitor Data'!B884))</f>
        <v/>
      </c>
      <c r="C884" s="35">
        <f>IF(OR('Monitor Data'!G884="",ISBLANK('Monitor Data'!G884)),"",IF(AND('Smoke Data'!K886="YES",'Outlier Flags'!C884="YES"),"FILTERED OUT",'Monitor Data'!G884))</f>
        <v>29</v>
      </c>
      <c r="D884" s="35">
        <f>IF(OR('Monitor Data'!J884="",ISBLANK('Monitor Data'!J884)),"",IF(AND('Smoke Data'!L886="YES",'Outlier Flags'!D884="YES"),"FILTERED OUT",'Monitor Data'!J884))</f>
        <v>19.3</v>
      </c>
      <c r="E884" s="35">
        <f>IF(OR('Monitor Data'!K884="",ISBLANK('Monitor Data'!K884)),"",IF(AND('Smoke Data'!M886="YES",'Outlier Flags'!E884="YES"),"FILTERED OUT",'Monitor Data'!K884))</f>
        <v>18.8</v>
      </c>
    </row>
    <row r="885" spans="1:5" x14ac:dyDescent="0.25">
      <c r="A885" s="34">
        <v>45080</v>
      </c>
      <c r="B885" s="35" t="str">
        <f>IF(OR('Monitor Data'!D885="",ISBLANK('Monitor Data'!D885)),"",IF(AND('Smoke Data'!J887="YES",'Outlier Flags'!B885="YES"),"FILTERED OUT",'Monitor Data'!B885))</f>
        <v/>
      </c>
      <c r="C885" s="35" t="str">
        <f>IF(OR('Monitor Data'!G885="",ISBLANK('Monitor Data'!G885)),"",IF(AND('Smoke Data'!K887="YES",'Outlier Flags'!C885="YES"),"FILTERED OUT",'Monitor Data'!G885))</f>
        <v/>
      </c>
      <c r="D885" s="35" t="str">
        <f>IF(OR('Monitor Data'!J885="",ISBLANK('Monitor Data'!J885)),"",IF(AND('Smoke Data'!L887="YES",'Outlier Flags'!D885="YES"),"FILTERED OUT",'Monitor Data'!J885))</f>
        <v/>
      </c>
      <c r="E885" s="35" t="str">
        <f>IF(OR('Monitor Data'!K885="",ISBLANK('Monitor Data'!K885)),"",IF(AND('Smoke Data'!M887="YES",'Outlier Flags'!E885="YES"),"FILTERED OUT",'Monitor Data'!K885))</f>
        <v/>
      </c>
    </row>
    <row r="886" spans="1:5" x14ac:dyDescent="0.25">
      <c r="A886" s="34">
        <v>45081</v>
      </c>
      <c r="B886" s="35" t="str">
        <f>IF(OR('Monitor Data'!D886="",ISBLANK('Monitor Data'!D886)),"",IF(AND('Smoke Data'!J888="YES",'Outlier Flags'!B886="YES"),"FILTERED OUT",'Monitor Data'!B886))</f>
        <v/>
      </c>
      <c r="C886" s="35" t="str">
        <f>IF(OR('Monitor Data'!G886="",ISBLANK('Monitor Data'!G886)),"",IF(AND('Smoke Data'!K888="YES",'Outlier Flags'!C886="YES"),"FILTERED OUT",'Monitor Data'!G886))</f>
        <v/>
      </c>
      <c r="D886" s="35" t="str">
        <f>IF(OR('Monitor Data'!J886="",ISBLANK('Monitor Data'!J886)),"",IF(AND('Smoke Data'!L888="YES",'Outlier Flags'!D886="YES"),"FILTERED OUT",'Monitor Data'!J886))</f>
        <v/>
      </c>
      <c r="E886" s="35" t="str">
        <f>IF(OR('Monitor Data'!K886="",ISBLANK('Monitor Data'!K886)),"",IF(AND('Smoke Data'!M888="YES",'Outlier Flags'!E886="YES"),"FILTERED OUT",'Monitor Data'!K886))</f>
        <v/>
      </c>
    </row>
    <row r="887" spans="1:5" x14ac:dyDescent="0.25">
      <c r="A887" s="34">
        <v>45082</v>
      </c>
      <c r="B887" s="35">
        <f>IF(OR('Monitor Data'!D887="",ISBLANK('Monitor Data'!D887)),"",IF(AND('Smoke Data'!J889="YES",'Outlier Flags'!B887="YES"),"FILTERED OUT",'Monitor Data'!B887))</f>
        <v>0</v>
      </c>
      <c r="C887" s="35" t="str">
        <f>IF(OR('Monitor Data'!G887="",ISBLANK('Monitor Data'!G887)),"",IF(AND('Smoke Data'!K889="YES",'Outlier Flags'!C887="YES"),"FILTERED OUT",'Monitor Data'!G887))</f>
        <v>FILTERED OUT</v>
      </c>
      <c r="D887" s="35">
        <f>IF(OR('Monitor Data'!J887="",ISBLANK('Monitor Data'!J887)),"",IF(AND('Smoke Data'!L889="YES",'Outlier Flags'!D887="YES"),"FILTERED OUT",'Monitor Data'!J887))</f>
        <v>25.55</v>
      </c>
      <c r="E887" s="35">
        <f>IF(OR('Monitor Data'!K887="",ISBLANK('Monitor Data'!K887)),"",IF(AND('Smoke Data'!M889="YES",'Outlier Flags'!E887="YES"),"FILTERED OUT",'Monitor Data'!K887))</f>
        <v>27.7</v>
      </c>
    </row>
    <row r="888" spans="1:5" x14ac:dyDescent="0.25">
      <c r="A888" s="34">
        <v>45083</v>
      </c>
      <c r="B888" s="35" t="str">
        <f>IF(OR('Monitor Data'!D888="",ISBLANK('Monitor Data'!D888)),"",IF(AND('Smoke Data'!J890="YES",'Outlier Flags'!B888="YES"),"FILTERED OUT",'Monitor Data'!B888))</f>
        <v/>
      </c>
      <c r="C888" s="35" t="str">
        <f>IF(OR('Monitor Data'!G888="",ISBLANK('Monitor Data'!G888)),"",IF(AND('Smoke Data'!K890="YES",'Outlier Flags'!C888="YES"),"FILTERED OUT",'Monitor Data'!G888))</f>
        <v/>
      </c>
      <c r="D888" s="35" t="str">
        <f>IF(OR('Monitor Data'!J888="",ISBLANK('Monitor Data'!J888)),"",IF(AND('Smoke Data'!L890="YES",'Outlier Flags'!D888="YES"),"FILTERED OUT",'Monitor Data'!J888))</f>
        <v/>
      </c>
      <c r="E888" s="35" t="str">
        <f>IF(OR('Monitor Data'!K888="",ISBLANK('Monitor Data'!K888)),"",IF(AND('Smoke Data'!M890="YES",'Outlier Flags'!E888="YES"),"FILTERED OUT",'Monitor Data'!K888))</f>
        <v/>
      </c>
    </row>
    <row r="889" spans="1:5" x14ac:dyDescent="0.25">
      <c r="A889" s="34">
        <v>45084</v>
      </c>
      <c r="B889" s="35" t="str">
        <f>IF(OR('Monitor Data'!D889="",ISBLANK('Monitor Data'!D889)),"",IF(AND('Smoke Data'!J891="YES",'Outlier Flags'!B889="YES"),"FILTERED OUT",'Monitor Data'!B889))</f>
        <v/>
      </c>
      <c r="C889" s="35" t="str">
        <f>IF(OR('Monitor Data'!G889="",ISBLANK('Monitor Data'!G889)),"",IF(AND('Smoke Data'!K891="YES",'Outlier Flags'!C889="YES"),"FILTERED OUT",'Monitor Data'!G889))</f>
        <v/>
      </c>
      <c r="D889" s="35" t="str">
        <f>IF(OR('Monitor Data'!J889="",ISBLANK('Monitor Data'!J889)),"",IF(AND('Smoke Data'!L891="YES",'Outlier Flags'!D889="YES"),"FILTERED OUT",'Monitor Data'!J889))</f>
        <v/>
      </c>
      <c r="E889" s="35" t="str">
        <f>IF(OR('Monitor Data'!K889="",ISBLANK('Monitor Data'!K889)),"",IF(AND('Smoke Data'!M891="YES",'Outlier Flags'!E889="YES"),"FILTERED OUT",'Monitor Data'!K889))</f>
        <v/>
      </c>
    </row>
    <row r="890" spans="1:5" x14ac:dyDescent="0.25">
      <c r="A890" s="34">
        <v>45085</v>
      </c>
      <c r="B890" s="35" t="str">
        <f>IF(OR('Monitor Data'!D890="",ISBLANK('Monitor Data'!D890)),"",IF(AND('Smoke Data'!J892="YES",'Outlier Flags'!B890="YES"),"FILTERED OUT",'Monitor Data'!B890))</f>
        <v/>
      </c>
      <c r="C890" s="35">
        <f>IF(OR('Monitor Data'!G890="",ISBLANK('Monitor Data'!G890)),"",IF(AND('Smoke Data'!K892="YES",'Outlier Flags'!C890="YES"),"FILTERED OUT",'Monitor Data'!G890))</f>
        <v>33.200000000000003</v>
      </c>
      <c r="D890" s="35">
        <f>IF(OR('Monitor Data'!J890="",ISBLANK('Monitor Data'!J890)),"",IF(AND('Smoke Data'!L892="YES",'Outlier Flags'!D890="YES"),"FILTERED OUT",'Monitor Data'!J890))</f>
        <v>19.100000000000001</v>
      </c>
      <c r="E890" s="35">
        <f>IF(OR('Monitor Data'!K890="",ISBLANK('Monitor Data'!K890)),"",IF(AND('Smoke Data'!M892="YES",'Outlier Flags'!E890="YES"),"FILTERED OUT",'Monitor Data'!K890))</f>
        <v>25.4</v>
      </c>
    </row>
    <row r="891" spans="1:5" x14ac:dyDescent="0.25">
      <c r="A891" s="34">
        <v>45086</v>
      </c>
      <c r="B891" s="35" t="str">
        <f>IF(OR('Monitor Data'!D891="",ISBLANK('Monitor Data'!D891)),"",IF(AND('Smoke Data'!J893="YES",'Outlier Flags'!B891="YES"),"FILTERED OUT",'Monitor Data'!B891))</f>
        <v/>
      </c>
      <c r="C891" s="35" t="str">
        <f>IF(OR('Monitor Data'!G891="",ISBLANK('Monitor Data'!G891)),"",IF(AND('Smoke Data'!K893="YES",'Outlier Flags'!C891="YES"),"FILTERED OUT",'Monitor Data'!G891))</f>
        <v/>
      </c>
      <c r="D891" s="35" t="str">
        <f>IF(OR('Monitor Data'!J891="",ISBLANK('Monitor Data'!J891)),"",IF(AND('Smoke Data'!L893="YES",'Outlier Flags'!D891="YES"),"FILTERED OUT",'Monitor Data'!J891))</f>
        <v/>
      </c>
      <c r="E891" s="35" t="str">
        <f>IF(OR('Monitor Data'!K891="",ISBLANK('Monitor Data'!K891)),"",IF(AND('Smoke Data'!M893="YES",'Outlier Flags'!E891="YES"),"FILTERED OUT",'Monitor Data'!K891))</f>
        <v/>
      </c>
    </row>
    <row r="892" spans="1:5" x14ac:dyDescent="0.25">
      <c r="A892" s="34">
        <v>45087</v>
      </c>
      <c r="B892" s="35" t="str">
        <f>IF(OR('Monitor Data'!D892="",ISBLANK('Monitor Data'!D892)),"",IF(AND('Smoke Data'!J894="YES",'Outlier Flags'!B892="YES"),"FILTERED OUT",'Monitor Data'!B892))</f>
        <v/>
      </c>
      <c r="C892" s="35" t="str">
        <f>IF(OR('Monitor Data'!G892="",ISBLANK('Monitor Data'!G892)),"",IF(AND('Smoke Data'!K894="YES",'Outlier Flags'!C892="YES"),"FILTERED OUT",'Monitor Data'!G892))</f>
        <v/>
      </c>
      <c r="D892" s="35" t="str">
        <f>IF(OR('Monitor Data'!J892="",ISBLANK('Monitor Data'!J892)),"",IF(AND('Smoke Data'!L894="YES",'Outlier Flags'!D892="YES"),"FILTERED OUT",'Monitor Data'!J892))</f>
        <v/>
      </c>
      <c r="E892" s="35" t="str">
        <f>IF(OR('Monitor Data'!K892="",ISBLANK('Monitor Data'!K892)),"",IF(AND('Smoke Data'!M894="YES",'Outlier Flags'!E892="YES"),"FILTERED OUT",'Monitor Data'!K892))</f>
        <v/>
      </c>
    </row>
    <row r="893" spans="1:5" x14ac:dyDescent="0.25">
      <c r="A893" s="34">
        <v>45088</v>
      </c>
      <c r="B893" s="35">
        <f>IF(OR('Monitor Data'!D893="",ISBLANK('Monitor Data'!D893)),"",IF(AND('Smoke Data'!J895="YES",'Outlier Flags'!B893="YES"),"FILTERED OUT",'Monitor Data'!B893))</f>
        <v>0</v>
      </c>
      <c r="C893" s="35">
        <f>IF(OR('Monitor Data'!G893="",ISBLANK('Monitor Data'!G893)),"",IF(AND('Smoke Data'!K895="YES",'Outlier Flags'!C893="YES"),"FILTERED OUT",'Monitor Data'!G893))</f>
        <v>17.950000000000003</v>
      </c>
      <c r="D893" s="35">
        <f>IF(OR('Monitor Data'!J893="",ISBLANK('Monitor Data'!J893)),"",IF(AND('Smoke Data'!L895="YES",'Outlier Flags'!D893="YES"),"FILTERED OUT",'Monitor Data'!J893))</f>
        <v>11.75</v>
      </c>
      <c r="E893" s="35">
        <f>IF(OR('Monitor Data'!K893="",ISBLANK('Monitor Data'!K893)),"",IF(AND('Smoke Data'!M895="YES",'Outlier Flags'!E893="YES"),"FILTERED OUT",'Monitor Data'!K893))</f>
        <v>15.2</v>
      </c>
    </row>
    <row r="894" spans="1:5" x14ac:dyDescent="0.25">
      <c r="A894" s="34">
        <v>45089</v>
      </c>
      <c r="B894" s="35" t="str">
        <f>IF(OR('Monitor Data'!D894="",ISBLANK('Monitor Data'!D894)),"",IF(AND('Smoke Data'!J896="YES",'Outlier Flags'!B894="YES"),"FILTERED OUT",'Monitor Data'!B894))</f>
        <v/>
      </c>
      <c r="C894" s="35" t="str">
        <f>IF(OR('Monitor Data'!G894="",ISBLANK('Monitor Data'!G894)),"",IF(AND('Smoke Data'!K896="YES",'Outlier Flags'!C894="YES"),"FILTERED OUT",'Monitor Data'!G894))</f>
        <v/>
      </c>
      <c r="D894" s="35" t="str">
        <f>IF(OR('Monitor Data'!J894="",ISBLANK('Monitor Data'!J894)),"",IF(AND('Smoke Data'!L896="YES",'Outlier Flags'!D894="YES"),"FILTERED OUT",'Monitor Data'!J894))</f>
        <v/>
      </c>
      <c r="E894" s="35" t="str">
        <f>IF(OR('Monitor Data'!K894="",ISBLANK('Monitor Data'!K894)),"",IF(AND('Smoke Data'!M896="YES",'Outlier Flags'!E894="YES"),"FILTERED OUT",'Monitor Data'!K894))</f>
        <v/>
      </c>
    </row>
    <row r="895" spans="1:5" x14ac:dyDescent="0.25">
      <c r="A895" s="34">
        <v>45090</v>
      </c>
      <c r="B895" s="35" t="str">
        <f>IF(OR('Monitor Data'!D895="",ISBLANK('Monitor Data'!D895)),"",IF(AND('Smoke Data'!J897="YES",'Outlier Flags'!B895="YES"),"FILTERED OUT",'Monitor Data'!B895))</f>
        <v/>
      </c>
      <c r="C895" s="35" t="str">
        <f>IF(OR('Monitor Data'!G895="",ISBLANK('Monitor Data'!G895)),"",IF(AND('Smoke Data'!K897="YES",'Outlier Flags'!C895="YES"),"FILTERED OUT",'Monitor Data'!G895))</f>
        <v/>
      </c>
      <c r="D895" s="35" t="str">
        <f>IF(OR('Monitor Data'!J895="",ISBLANK('Monitor Data'!J895)),"",IF(AND('Smoke Data'!L897="YES",'Outlier Flags'!D895="YES"),"FILTERED OUT",'Monitor Data'!J895))</f>
        <v/>
      </c>
      <c r="E895" s="35" t="str">
        <f>IF(OR('Monitor Data'!K895="",ISBLANK('Monitor Data'!K895)),"",IF(AND('Smoke Data'!M897="YES",'Outlier Flags'!E895="YES"),"FILTERED OUT",'Monitor Data'!K895))</f>
        <v/>
      </c>
    </row>
    <row r="896" spans="1:5" x14ac:dyDescent="0.25">
      <c r="A896" s="34">
        <v>45091</v>
      </c>
      <c r="B896" s="35" t="str">
        <f>IF(OR('Monitor Data'!D896="",ISBLANK('Monitor Data'!D896)),"",IF(AND('Smoke Data'!J898="YES",'Outlier Flags'!B896="YES"),"FILTERED OUT",'Monitor Data'!B896))</f>
        <v/>
      </c>
      <c r="C896" s="35">
        <f>IF(OR('Monitor Data'!G896="",ISBLANK('Monitor Data'!G896)),"",IF(AND('Smoke Data'!K898="YES",'Outlier Flags'!C896="YES"),"FILTERED OUT",'Monitor Data'!G896))</f>
        <v>31.1</v>
      </c>
      <c r="D896" s="35" t="str">
        <f>IF(OR('Monitor Data'!J896="",ISBLANK('Monitor Data'!J896)),"",IF(AND('Smoke Data'!L898="YES",'Outlier Flags'!D896="YES"),"FILTERED OUT",'Monitor Data'!J896))</f>
        <v>FILTERED OUT</v>
      </c>
      <c r="E896" s="35">
        <f>IF(OR('Monitor Data'!K896="",ISBLANK('Monitor Data'!K896)),"",IF(AND('Smoke Data'!M898="YES",'Outlier Flags'!E896="YES"),"FILTERED OUT",'Monitor Data'!K896))</f>
        <v>24.9</v>
      </c>
    </row>
    <row r="897" spans="1:5" x14ac:dyDescent="0.25">
      <c r="A897" s="34">
        <v>45092</v>
      </c>
      <c r="B897" s="35" t="str">
        <f>IF(OR('Monitor Data'!D897="",ISBLANK('Monitor Data'!D897)),"",IF(AND('Smoke Data'!J899="YES",'Outlier Flags'!B897="YES"),"FILTERED OUT",'Monitor Data'!B897))</f>
        <v>FILTERED OUT</v>
      </c>
      <c r="C897" s="35" t="str">
        <f>IF(OR('Monitor Data'!G897="",ISBLANK('Monitor Data'!G897)),"",IF(AND('Smoke Data'!K899="YES",'Outlier Flags'!C897="YES"),"FILTERED OUT",'Monitor Data'!G897))</f>
        <v/>
      </c>
      <c r="D897" s="35" t="str">
        <f>IF(OR('Monitor Data'!J897="",ISBLANK('Monitor Data'!J897)),"",IF(AND('Smoke Data'!L899="YES",'Outlier Flags'!D897="YES"),"FILTERED OUT",'Monitor Data'!J897))</f>
        <v/>
      </c>
      <c r="E897" s="35" t="str">
        <f>IF(OR('Monitor Data'!K897="",ISBLANK('Monitor Data'!K897)),"",IF(AND('Smoke Data'!M899="YES",'Outlier Flags'!E897="YES"),"FILTERED OUT",'Monitor Data'!K897))</f>
        <v/>
      </c>
    </row>
    <row r="898" spans="1:5" x14ac:dyDescent="0.25">
      <c r="A898" s="34">
        <v>45093</v>
      </c>
      <c r="B898" s="35">
        <f>IF(OR('Monitor Data'!D898="",ISBLANK('Monitor Data'!D898)),"",IF(AND('Smoke Data'!J900="YES",'Outlier Flags'!B898="YES"),"FILTERED OUT",'Monitor Data'!B898))</f>
        <v>26.7</v>
      </c>
      <c r="C898" s="35" t="str">
        <f>IF(OR('Monitor Data'!G898="",ISBLANK('Monitor Data'!G898)),"",IF(AND('Smoke Data'!K900="YES",'Outlier Flags'!C898="YES"),"FILTERED OUT",'Monitor Data'!G898))</f>
        <v/>
      </c>
      <c r="D898" s="35" t="str">
        <f>IF(OR('Monitor Data'!J898="",ISBLANK('Monitor Data'!J898)),"",IF(AND('Smoke Data'!L900="YES",'Outlier Flags'!D898="YES"),"FILTERED OUT",'Monitor Data'!J898))</f>
        <v/>
      </c>
      <c r="E898" s="35" t="str">
        <f>IF(OR('Monitor Data'!K898="",ISBLANK('Monitor Data'!K898)),"",IF(AND('Smoke Data'!M900="YES",'Outlier Flags'!E898="YES"),"FILTERED OUT",'Monitor Data'!K898))</f>
        <v/>
      </c>
    </row>
    <row r="899" spans="1:5" x14ac:dyDescent="0.25">
      <c r="A899" s="34">
        <v>45094</v>
      </c>
      <c r="B899" s="35">
        <f>IF(OR('Monitor Data'!D899="",ISBLANK('Monitor Data'!D899)),"",IF(AND('Smoke Data'!J901="YES",'Outlier Flags'!B899="YES"),"FILTERED OUT",'Monitor Data'!B899))</f>
        <v>32.4</v>
      </c>
      <c r="C899" s="35">
        <f>IF(OR('Monitor Data'!G899="",ISBLANK('Monitor Data'!G899)),"",IF(AND('Smoke Data'!K901="YES",'Outlier Flags'!C899="YES"),"FILTERED OUT",'Monitor Data'!G899))</f>
        <v>40.200000000000003</v>
      </c>
      <c r="D899" s="35">
        <f>IF(OR('Monitor Data'!J899="",ISBLANK('Monitor Data'!J899)),"",IF(AND('Smoke Data'!L901="YES",'Outlier Flags'!D899="YES"),"FILTERED OUT",'Monitor Data'!J899))</f>
        <v>27.6</v>
      </c>
      <c r="E899" s="35">
        <f>IF(OR('Monitor Data'!K899="",ISBLANK('Monitor Data'!K899)),"",IF(AND('Smoke Data'!M901="YES",'Outlier Flags'!E899="YES"),"FILTERED OUT",'Monitor Data'!K899))</f>
        <v>25.4</v>
      </c>
    </row>
    <row r="900" spans="1:5" x14ac:dyDescent="0.25">
      <c r="A900" s="34">
        <v>45095</v>
      </c>
      <c r="B900" s="35">
        <f>IF(OR('Monitor Data'!D900="",ISBLANK('Monitor Data'!D900)),"",IF(AND('Smoke Data'!J902="YES",'Outlier Flags'!B900="YES"),"FILTERED OUT",'Monitor Data'!B900))</f>
        <v>24.7</v>
      </c>
      <c r="C900" s="35" t="str">
        <f>IF(OR('Monitor Data'!G900="",ISBLANK('Monitor Data'!G900)),"",IF(AND('Smoke Data'!K902="YES",'Outlier Flags'!C900="YES"),"FILTERED OUT",'Monitor Data'!G900))</f>
        <v/>
      </c>
      <c r="D900" s="35" t="str">
        <f>IF(OR('Monitor Data'!J900="",ISBLANK('Monitor Data'!J900)),"",IF(AND('Smoke Data'!L902="YES",'Outlier Flags'!D900="YES"),"FILTERED OUT",'Monitor Data'!J900))</f>
        <v/>
      </c>
      <c r="E900" s="35" t="str">
        <f>IF(OR('Monitor Data'!K900="",ISBLANK('Monitor Data'!K900)),"",IF(AND('Smoke Data'!M902="YES",'Outlier Flags'!E900="YES"),"FILTERED OUT",'Monitor Data'!K900))</f>
        <v/>
      </c>
    </row>
    <row r="901" spans="1:5" x14ac:dyDescent="0.25">
      <c r="A901" s="34">
        <v>45096</v>
      </c>
      <c r="B901" s="35" t="str">
        <f>IF(OR('Monitor Data'!D901="",ISBLANK('Monitor Data'!D901)),"",IF(AND('Smoke Data'!J903="YES",'Outlier Flags'!B901="YES"),"FILTERED OUT",'Monitor Data'!B901))</f>
        <v/>
      </c>
      <c r="C901" s="35" t="str">
        <f>IF(OR('Monitor Data'!G901="",ISBLANK('Monitor Data'!G901)),"",IF(AND('Smoke Data'!K903="YES",'Outlier Flags'!C901="YES"),"FILTERED OUT",'Monitor Data'!G901))</f>
        <v/>
      </c>
      <c r="D901" s="35" t="str">
        <f>IF(OR('Monitor Data'!J901="",ISBLANK('Monitor Data'!J901)),"",IF(AND('Smoke Data'!L903="YES",'Outlier Flags'!D901="YES"),"FILTERED OUT",'Monitor Data'!J901))</f>
        <v/>
      </c>
      <c r="E901" s="35" t="str">
        <f>IF(OR('Monitor Data'!K901="",ISBLANK('Monitor Data'!K901)),"",IF(AND('Smoke Data'!M903="YES",'Outlier Flags'!E901="YES"),"FILTERED OUT",'Monitor Data'!K901))</f>
        <v/>
      </c>
    </row>
    <row r="902" spans="1:5" x14ac:dyDescent="0.25">
      <c r="A902" s="34">
        <v>45097</v>
      </c>
      <c r="B902" s="35">
        <f>IF(OR('Monitor Data'!D902="",ISBLANK('Monitor Data'!D902)),"",IF(AND('Smoke Data'!J904="YES",'Outlier Flags'!B902="YES"),"FILTERED OUT",'Monitor Data'!B902))</f>
        <v>32.299999999999997</v>
      </c>
      <c r="C902" s="35">
        <f>IF(OR('Monitor Data'!G902="",ISBLANK('Monitor Data'!G902)),"",IF(AND('Smoke Data'!K904="YES",'Outlier Flags'!C902="YES"),"FILTERED OUT",'Monitor Data'!G902))</f>
        <v>39.4</v>
      </c>
      <c r="D902" s="35">
        <f>IF(OR('Monitor Data'!J902="",ISBLANK('Monitor Data'!J902)),"",IF(AND('Smoke Data'!L904="YES",'Outlier Flags'!D902="YES"),"FILTERED OUT",'Monitor Data'!J902))</f>
        <v>27.7</v>
      </c>
      <c r="E902" s="35">
        <f>IF(OR('Monitor Data'!K902="",ISBLANK('Monitor Data'!K902)),"",IF(AND('Smoke Data'!M904="YES",'Outlier Flags'!E902="YES"),"FILTERED OUT",'Monitor Data'!K902))</f>
        <v>31.4</v>
      </c>
    </row>
    <row r="903" spans="1:5" x14ac:dyDescent="0.25">
      <c r="A903" s="34">
        <v>45098</v>
      </c>
      <c r="B903" s="35" t="str">
        <f>IF(OR('Monitor Data'!D903="",ISBLANK('Monitor Data'!D903)),"",IF(AND('Smoke Data'!J905="YES",'Outlier Flags'!B903="YES"),"FILTERED OUT",'Monitor Data'!B903))</f>
        <v/>
      </c>
      <c r="C903" s="35" t="str">
        <f>IF(OR('Monitor Data'!G903="",ISBLANK('Monitor Data'!G903)),"",IF(AND('Smoke Data'!K905="YES",'Outlier Flags'!C903="YES"),"FILTERED OUT",'Monitor Data'!G903))</f>
        <v/>
      </c>
      <c r="D903" s="35" t="str">
        <f>IF(OR('Monitor Data'!J903="",ISBLANK('Monitor Data'!J903)),"",IF(AND('Smoke Data'!L905="YES",'Outlier Flags'!D903="YES"),"FILTERED OUT",'Monitor Data'!J903))</f>
        <v/>
      </c>
      <c r="E903" s="35" t="str">
        <f>IF(OR('Monitor Data'!K903="",ISBLANK('Monitor Data'!K903)),"",IF(AND('Smoke Data'!M905="YES",'Outlier Flags'!E903="YES"),"FILTERED OUT",'Monitor Data'!K903))</f>
        <v/>
      </c>
    </row>
    <row r="904" spans="1:5" x14ac:dyDescent="0.25">
      <c r="A904" s="34">
        <v>45099</v>
      </c>
      <c r="B904" s="35" t="str">
        <f>IF(OR('Monitor Data'!D904="",ISBLANK('Monitor Data'!D904)),"",IF(AND('Smoke Data'!J906="YES",'Outlier Flags'!B904="YES"),"FILTERED OUT",'Monitor Data'!B904))</f>
        <v/>
      </c>
      <c r="C904" s="35" t="str">
        <f>IF(OR('Monitor Data'!G904="",ISBLANK('Monitor Data'!G904)),"",IF(AND('Smoke Data'!K906="YES",'Outlier Flags'!C904="YES"),"FILTERED OUT",'Monitor Data'!G904))</f>
        <v/>
      </c>
      <c r="D904" s="35" t="str">
        <f>IF(OR('Monitor Data'!J904="",ISBLANK('Monitor Data'!J904)),"",IF(AND('Smoke Data'!L906="YES",'Outlier Flags'!D904="YES"),"FILTERED OUT",'Monitor Data'!J904))</f>
        <v/>
      </c>
      <c r="E904" s="35" t="str">
        <f>IF(OR('Monitor Data'!K904="",ISBLANK('Monitor Data'!K904)),"",IF(AND('Smoke Data'!M906="YES",'Outlier Flags'!E904="YES"),"FILTERED OUT",'Monitor Data'!K904))</f>
        <v/>
      </c>
    </row>
    <row r="905" spans="1:5" x14ac:dyDescent="0.25">
      <c r="A905" s="34">
        <v>45100</v>
      </c>
      <c r="B905" s="35">
        <f>IF(OR('Monitor Data'!D905="",ISBLANK('Monitor Data'!D905)),"",IF(AND('Smoke Data'!J907="YES",'Outlier Flags'!B905="YES"),"FILTERED OUT",'Monitor Data'!B905))</f>
        <v>39</v>
      </c>
      <c r="C905" s="35">
        <f>IF(OR('Monitor Data'!G905="",ISBLANK('Monitor Data'!G905)),"",IF(AND('Smoke Data'!K907="YES",'Outlier Flags'!C905="YES"),"FILTERED OUT",'Monitor Data'!G905))</f>
        <v>42.150000000000006</v>
      </c>
      <c r="D905" s="35">
        <f>IF(OR('Monitor Data'!J905="",ISBLANK('Monitor Data'!J905)),"",IF(AND('Smoke Data'!L907="YES",'Outlier Flags'!D905="YES"),"FILTERED OUT",'Monitor Data'!J905))</f>
        <v>31.3</v>
      </c>
      <c r="E905" s="35" t="str">
        <f>IF(OR('Monitor Data'!K905="",ISBLANK('Monitor Data'!K905)),"",IF(AND('Smoke Data'!M907="YES",'Outlier Flags'!E905="YES"),"FILTERED OUT",'Monitor Data'!K905))</f>
        <v>FILTERED OUT</v>
      </c>
    </row>
    <row r="906" spans="1:5" x14ac:dyDescent="0.25">
      <c r="A906" s="34">
        <v>45101</v>
      </c>
      <c r="B906" s="35" t="str">
        <f>IF(OR('Monitor Data'!D906="",ISBLANK('Monitor Data'!D906)),"",IF(AND('Smoke Data'!J908="YES",'Outlier Flags'!B906="YES"),"FILTERED OUT",'Monitor Data'!B906))</f>
        <v/>
      </c>
      <c r="C906" s="35" t="str">
        <f>IF(OR('Monitor Data'!G906="",ISBLANK('Monitor Data'!G906)),"",IF(AND('Smoke Data'!K908="YES",'Outlier Flags'!C906="YES"),"FILTERED OUT",'Monitor Data'!G906))</f>
        <v/>
      </c>
      <c r="D906" s="35" t="str">
        <f>IF(OR('Monitor Data'!J906="",ISBLANK('Monitor Data'!J906)),"",IF(AND('Smoke Data'!L908="YES",'Outlier Flags'!D906="YES"),"FILTERED OUT",'Monitor Data'!J906))</f>
        <v/>
      </c>
      <c r="E906" s="35" t="str">
        <f>IF(OR('Monitor Data'!K906="",ISBLANK('Monitor Data'!K906)),"",IF(AND('Smoke Data'!M908="YES",'Outlier Flags'!E906="YES"),"FILTERED OUT",'Monitor Data'!K906))</f>
        <v/>
      </c>
    </row>
    <row r="907" spans="1:5" x14ac:dyDescent="0.25">
      <c r="A907" s="34">
        <v>45102</v>
      </c>
      <c r="B907" s="35" t="str">
        <f>IF(OR('Monitor Data'!D907="",ISBLANK('Monitor Data'!D907)),"",IF(AND('Smoke Data'!J909="YES",'Outlier Flags'!B907="YES"),"FILTERED OUT",'Monitor Data'!B907))</f>
        <v/>
      </c>
      <c r="C907" s="35" t="str">
        <f>IF(OR('Monitor Data'!G907="",ISBLANK('Monitor Data'!G907)),"",IF(AND('Smoke Data'!K909="YES",'Outlier Flags'!C907="YES"),"FILTERED OUT",'Monitor Data'!G907))</f>
        <v/>
      </c>
      <c r="D907" s="35" t="str">
        <f>IF(OR('Monitor Data'!J907="",ISBLANK('Monitor Data'!J907)),"",IF(AND('Smoke Data'!L909="YES",'Outlier Flags'!D907="YES"),"FILTERED OUT",'Monitor Data'!J907))</f>
        <v/>
      </c>
      <c r="E907" s="35" t="str">
        <f>IF(OR('Monitor Data'!K907="",ISBLANK('Monitor Data'!K907)),"",IF(AND('Smoke Data'!M909="YES",'Outlier Flags'!E907="YES"),"FILTERED OUT",'Monitor Data'!K907))</f>
        <v/>
      </c>
    </row>
    <row r="908" spans="1:5" x14ac:dyDescent="0.25">
      <c r="A908" s="34">
        <v>45103</v>
      </c>
      <c r="B908" s="35">
        <f>IF(OR('Monitor Data'!D908="",ISBLANK('Monitor Data'!D908)),"",IF(AND('Smoke Data'!J910="YES",'Outlier Flags'!B908="YES"),"FILTERED OUT",'Monitor Data'!B908))</f>
        <v>16.600000000000001</v>
      </c>
      <c r="C908" s="35">
        <f>IF(OR('Monitor Data'!G908="",ISBLANK('Monitor Data'!G908)),"",IF(AND('Smoke Data'!K910="YES",'Outlier Flags'!C908="YES"),"FILTERED OUT",'Monitor Data'!G908))</f>
        <v>17.899999999999999</v>
      </c>
      <c r="D908" s="35">
        <f>IF(OR('Monitor Data'!J908="",ISBLANK('Monitor Data'!J908)),"",IF(AND('Smoke Data'!L910="YES",'Outlier Flags'!D908="YES"),"FILTERED OUT",'Monitor Data'!J908))</f>
        <v>20.7</v>
      </c>
      <c r="E908" s="35">
        <f>IF(OR('Monitor Data'!K908="",ISBLANK('Monitor Data'!K908)),"",IF(AND('Smoke Data'!M910="YES",'Outlier Flags'!E908="YES"),"FILTERED OUT",'Monitor Data'!K908))</f>
        <v>16.8</v>
      </c>
    </row>
    <row r="909" spans="1:5" x14ac:dyDescent="0.25">
      <c r="A909" s="34">
        <v>45104</v>
      </c>
      <c r="B909" s="35" t="str">
        <f>IF(OR('Monitor Data'!D909="",ISBLANK('Monitor Data'!D909)),"",IF(AND('Smoke Data'!J911="YES",'Outlier Flags'!B909="YES"),"FILTERED OUT",'Monitor Data'!B909))</f>
        <v/>
      </c>
      <c r="C909" s="35" t="str">
        <f>IF(OR('Monitor Data'!G909="",ISBLANK('Monitor Data'!G909)),"",IF(AND('Smoke Data'!K911="YES",'Outlier Flags'!C909="YES"),"FILTERED OUT",'Monitor Data'!G909))</f>
        <v/>
      </c>
      <c r="D909" s="35" t="str">
        <f>IF(OR('Monitor Data'!J909="",ISBLANK('Monitor Data'!J909)),"",IF(AND('Smoke Data'!L911="YES",'Outlier Flags'!D909="YES"),"FILTERED OUT",'Monitor Data'!J909))</f>
        <v/>
      </c>
      <c r="E909" s="35" t="str">
        <f>IF(OR('Monitor Data'!K909="",ISBLANK('Monitor Data'!K909)),"",IF(AND('Smoke Data'!M911="YES",'Outlier Flags'!E909="YES"),"FILTERED OUT",'Monitor Data'!K909))</f>
        <v/>
      </c>
    </row>
    <row r="910" spans="1:5" x14ac:dyDescent="0.25">
      <c r="A910" s="34">
        <v>45105</v>
      </c>
      <c r="B910" s="35" t="str">
        <f>IF(OR('Monitor Data'!D910="",ISBLANK('Monitor Data'!D910)),"",IF(AND('Smoke Data'!J912="YES",'Outlier Flags'!B910="YES"),"FILTERED OUT",'Monitor Data'!B910))</f>
        <v/>
      </c>
      <c r="C910" s="35" t="str">
        <f>IF(OR('Monitor Data'!G910="",ISBLANK('Monitor Data'!G910)),"",IF(AND('Smoke Data'!K912="YES",'Outlier Flags'!C910="YES"),"FILTERED OUT",'Monitor Data'!G910))</f>
        <v/>
      </c>
      <c r="D910" s="35" t="str">
        <f>IF(OR('Monitor Data'!J910="",ISBLANK('Monitor Data'!J910)),"",IF(AND('Smoke Data'!L912="YES",'Outlier Flags'!D910="YES"),"FILTERED OUT",'Monitor Data'!J910))</f>
        <v/>
      </c>
      <c r="E910" s="35" t="str">
        <f>IF(OR('Monitor Data'!K910="",ISBLANK('Monitor Data'!K910)),"",IF(AND('Smoke Data'!M912="YES",'Outlier Flags'!E910="YES"),"FILTERED OUT",'Monitor Data'!K910))</f>
        <v/>
      </c>
    </row>
    <row r="911" spans="1:5" x14ac:dyDescent="0.25">
      <c r="A911" s="34">
        <v>45106</v>
      </c>
      <c r="B911" s="35" t="str">
        <f>IF(OR('Monitor Data'!D911="",ISBLANK('Monitor Data'!D911)),"",IF(AND('Smoke Data'!J913="YES",'Outlier Flags'!B911="YES"),"FILTERED OUT",'Monitor Data'!B911))</f>
        <v>FILTERED OUT</v>
      </c>
      <c r="C911" s="35" t="str">
        <f>IF(OR('Monitor Data'!G911="",ISBLANK('Monitor Data'!G911)),"",IF(AND('Smoke Data'!K913="YES",'Outlier Flags'!C911="YES"),"FILTERED OUT",'Monitor Data'!G911))</f>
        <v>FILTERED OUT</v>
      </c>
      <c r="D911" s="35" t="str">
        <f>IF(OR('Monitor Data'!J911="",ISBLANK('Monitor Data'!J911)),"",IF(AND('Smoke Data'!L913="YES",'Outlier Flags'!D911="YES"),"FILTERED OUT",'Monitor Data'!J911))</f>
        <v>FILTERED OUT</v>
      </c>
      <c r="E911" s="35" t="str">
        <f>IF(OR('Monitor Data'!K911="",ISBLANK('Monitor Data'!K911)),"",IF(AND('Smoke Data'!M913="YES",'Outlier Flags'!E911="YES"),"FILTERED OUT",'Monitor Data'!K911))</f>
        <v>FILTERED OUT</v>
      </c>
    </row>
    <row r="912" spans="1:5" x14ac:dyDescent="0.25">
      <c r="A912" s="34">
        <v>45107</v>
      </c>
      <c r="B912" s="35" t="str">
        <f>IF(OR('Monitor Data'!D912="",ISBLANK('Monitor Data'!D912)),"",IF(AND('Smoke Data'!J914="YES",'Outlier Flags'!B912="YES"),"FILTERED OUT",'Monitor Data'!B912))</f>
        <v/>
      </c>
      <c r="C912" s="35" t="str">
        <f>IF(OR('Monitor Data'!G912="",ISBLANK('Monitor Data'!G912)),"",IF(AND('Smoke Data'!K914="YES",'Outlier Flags'!C912="YES"),"FILTERED OUT",'Monitor Data'!G912))</f>
        <v/>
      </c>
      <c r="D912" s="35" t="str">
        <f>IF(OR('Monitor Data'!J912="",ISBLANK('Monitor Data'!J912)),"",IF(AND('Smoke Data'!L914="YES",'Outlier Flags'!D912="YES"),"FILTERED OUT",'Monitor Data'!J912))</f>
        <v/>
      </c>
      <c r="E912" s="35" t="str">
        <f>IF(OR('Monitor Data'!K912="",ISBLANK('Monitor Data'!K912)),"",IF(AND('Smoke Data'!M914="YES",'Outlier Flags'!E912="YES"),"FILTERED OUT",'Monitor Data'!K912))</f>
        <v/>
      </c>
    </row>
    <row r="913" spans="1:5" x14ac:dyDescent="0.25">
      <c r="A913" s="34">
        <v>45108</v>
      </c>
      <c r="B913" s="35" t="str">
        <f>IF(OR('Monitor Data'!D913="",ISBLANK('Monitor Data'!D913)),"",IF(AND('Smoke Data'!J915="YES",'Outlier Flags'!B913="YES"),"FILTERED OUT",'Monitor Data'!B913))</f>
        <v/>
      </c>
      <c r="C913" s="35" t="str">
        <f>IF(OR('Monitor Data'!G913="",ISBLANK('Monitor Data'!G913)),"",IF(AND('Smoke Data'!K915="YES",'Outlier Flags'!C913="YES"),"FILTERED OUT",'Monitor Data'!G913))</f>
        <v/>
      </c>
      <c r="D913" s="35" t="str">
        <f>IF(OR('Monitor Data'!J913="",ISBLANK('Monitor Data'!J913)),"",IF(AND('Smoke Data'!L915="YES",'Outlier Flags'!D913="YES"),"FILTERED OUT",'Monitor Data'!J913))</f>
        <v/>
      </c>
      <c r="E913" s="35" t="str">
        <f>IF(OR('Monitor Data'!K913="",ISBLANK('Monitor Data'!K913)),"",IF(AND('Smoke Data'!M915="YES",'Outlier Flags'!E913="YES"),"FILTERED OUT",'Monitor Data'!K913))</f>
        <v/>
      </c>
    </row>
    <row r="914" spans="1:5" x14ac:dyDescent="0.25">
      <c r="A914" s="34">
        <v>45109</v>
      </c>
      <c r="B914" s="35">
        <f>IF(OR('Monitor Data'!D914="",ISBLANK('Monitor Data'!D914)),"",IF(AND('Smoke Data'!J916="YES",'Outlier Flags'!B914="YES"),"FILTERED OUT",'Monitor Data'!B914))</f>
        <v>21.6</v>
      </c>
      <c r="C914" s="35">
        <f>IF(OR('Monitor Data'!G914="",ISBLANK('Monitor Data'!G914)),"",IF(AND('Smoke Data'!K916="YES",'Outlier Flags'!C914="YES"),"FILTERED OUT",'Monitor Data'!G914))</f>
        <v>25.6</v>
      </c>
      <c r="D914" s="35">
        <f>IF(OR('Monitor Data'!J914="",ISBLANK('Monitor Data'!J914)),"",IF(AND('Smoke Data'!L916="YES",'Outlier Flags'!D914="YES"),"FILTERED OUT",'Monitor Data'!J914))</f>
        <v>15.4</v>
      </c>
      <c r="E914" s="35">
        <f>IF(OR('Monitor Data'!K914="",ISBLANK('Monitor Data'!K914)),"",IF(AND('Smoke Data'!M916="YES",'Outlier Flags'!E914="YES"),"FILTERED OUT",'Monitor Data'!K914))</f>
        <v>16.100000000000001</v>
      </c>
    </row>
    <row r="915" spans="1:5" x14ac:dyDescent="0.25">
      <c r="A915" s="34">
        <v>45110</v>
      </c>
      <c r="B915" s="35" t="str">
        <f>IF(OR('Monitor Data'!D915="",ISBLANK('Monitor Data'!D915)),"",IF(AND('Smoke Data'!J917="YES",'Outlier Flags'!B915="YES"),"FILTERED OUT",'Monitor Data'!B915))</f>
        <v/>
      </c>
      <c r="C915" s="35" t="str">
        <f>IF(OR('Monitor Data'!G915="",ISBLANK('Monitor Data'!G915)),"",IF(AND('Smoke Data'!K917="YES",'Outlier Flags'!C915="YES"),"FILTERED OUT",'Monitor Data'!G915))</f>
        <v/>
      </c>
      <c r="D915" s="35" t="str">
        <f>IF(OR('Monitor Data'!J915="",ISBLANK('Monitor Data'!J915)),"",IF(AND('Smoke Data'!L917="YES",'Outlier Flags'!D915="YES"),"FILTERED OUT",'Monitor Data'!J915))</f>
        <v/>
      </c>
      <c r="E915" s="35" t="str">
        <f>IF(OR('Monitor Data'!K915="",ISBLANK('Monitor Data'!K915)),"",IF(AND('Smoke Data'!M917="YES",'Outlier Flags'!E915="YES"),"FILTERED OUT",'Monitor Data'!K915))</f>
        <v/>
      </c>
    </row>
    <row r="916" spans="1:5" x14ac:dyDescent="0.25">
      <c r="A916" s="34">
        <v>45111</v>
      </c>
      <c r="B916" s="35" t="str">
        <f>IF(OR('Monitor Data'!D916="",ISBLANK('Monitor Data'!D916)),"",IF(AND('Smoke Data'!J918="YES",'Outlier Flags'!B916="YES"),"FILTERED OUT",'Monitor Data'!B916))</f>
        <v/>
      </c>
      <c r="C916" s="35" t="str">
        <f>IF(OR('Monitor Data'!G916="",ISBLANK('Monitor Data'!G916)),"",IF(AND('Smoke Data'!K918="YES",'Outlier Flags'!C916="YES"),"FILTERED OUT",'Monitor Data'!G916))</f>
        <v/>
      </c>
      <c r="D916" s="35" t="str">
        <f>IF(OR('Monitor Data'!J916="",ISBLANK('Monitor Data'!J916)),"",IF(AND('Smoke Data'!L918="YES",'Outlier Flags'!D916="YES"),"FILTERED OUT",'Monitor Data'!J916))</f>
        <v/>
      </c>
      <c r="E916" s="35" t="str">
        <f>IF(OR('Monitor Data'!K916="",ISBLANK('Monitor Data'!K916)),"",IF(AND('Smoke Data'!M918="YES",'Outlier Flags'!E916="YES"),"FILTERED OUT",'Monitor Data'!K916))</f>
        <v/>
      </c>
    </row>
    <row r="917" spans="1:5" x14ac:dyDescent="0.25">
      <c r="A917" s="34">
        <v>45112</v>
      </c>
      <c r="B917" s="35">
        <f>IF(OR('Monitor Data'!D917="",ISBLANK('Monitor Data'!D917)),"",IF(AND('Smoke Data'!J919="YES",'Outlier Flags'!B917="YES"),"FILTERED OUT",'Monitor Data'!B917))</f>
        <v>23.6</v>
      </c>
      <c r="C917" s="35">
        <f>IF(OR('Monitor Data'!G917="",ISBLANK('Monitor Data'!G917)),"",IF(AND('Smoke Data'!K919="YES",'Outlier Flags'!C917="YES"),"FILTERED OUT",'Monitor Data'!G917))</f>
        <v>14.899999999999999</v>
      </c>
      <c r="D917" s="35">
        <f>IF(OR('Monitor Data'!J917="",ISBLANK('Monitor Data'!J917)),"",IF(AND('Smoke Data'!L919="YES",'Outlier Flags'!D917="YES"),"FILTERED OUT",'Monitor Data'!J917))</f>
        <v>24.200000000000003</v>
      </c>
      <c r="E917" s="35">
        <f>IF(OR('Monitor Data'!K917="",ISBLANK('Monitor Data'!K917)),"",IF(AND('Smoke Data'!M919="YES",'Outlier Flags'!E917="YES"),"FILTERED OUT",'Monitor Data'!K917))</f>
        <v>20.399999999999999</v>
      </c>
    </row>
    <row r="918" spans="1:5" x14ac:dyDescent="0.25">
      <c r="A918" s="34">
        <v>45113</v>
      </c>
      <c r="B918" s="35" t="str">
        <f>IF(OR('Monitor Data'!D918="",ISBLANK('Monitor Data'!D918)),"",IF(AND('Smoke Data'!J920="YES",'Outlier Flags'!B918="YES"),"FILTERED OUT",'Monitor Data'!B918))</f>
        <v/>
      </c>
      <c r="C918" s="35" t="str">
        <f>IF(OR('Monitor Data'!G918="",ISBLANK('Monitor Data'!G918)),"",IF(AND('Smoke Data'!K920="YES",'Outlier Flags'!C918="YES"),"FILTERED OUT",'Monitor Data'!G918))</f>
        <v/>
      </c>
      <c r="D918" s="35" t="str">
        <f>IF(OR('Monitor Data'!J918="",ISBLANK('Monitor Data'!J918)),"",IF(AND('Smoke Data'!L920="YES",'Outlier Flags'!D918="YES"),"FILTERED OUT",'Monitor Data'!J918))</f>
        <v/>
      </c>
      <c r="E918" s="35" t="str">
        <f>IF(OR('Monitor Data'!K918="",ISBLANK('Monitor Data'!K918)),"",IF(AND('Smoke Data'!M920="YES",'Outlier Flags'!E918="YES"),"FILTERED OUT",'Monitor Data'!K918))</f>
        <v/>
      </c>
    </row>
    <row r="919" spans="1:5" x14ac:dyDescent="0.25">
      <c r="A919" s="34">
        <v>45114</v>
      </c>
      <c r="B919" s="35" t="str">
        <f>IF(OR('Monitor Data'!D919="",ISBLANK('Monitor Data'!D919)),"",IF(AND('Smoke Data'!J921="YES",'Outlier Flags'!B919="YES"),"FILTERED OUT",'Monitor Data'!B919))</f>
        <v/>
      </c>
      <c r="C919" s="35" t="str">
        <f>IF(OR('Monitor Data'!G919="",ISBLANK('Monitor Data'!G919)),"",IF(AND('Smoke Data'!K921="YES",'Outlier Flags'!C919="YES"),"FILTERED OUT",'Monitor Data'!G919))</f>
        <v/>
      </c>
      <c r="D919" s="35" t="str">
        <f>IF(OR('Monitor Data'!J919="",ISBLANK('Monitor Data'!J919)),"",IF(AND('Smoke Data'!L921="YES",'Outlier Flags'!D919="YES"),"FILTERED OUT",'Monitor Data'!J919))</f>
        <v/>
      </c>
      <c r="E919" s="35" t="str">
        <f>IF(OR('Monitor Data'!K919="",ISBLANK('Monitor Data'!K919)),"",IF(AND('Smoke Data'!M921="YES",'Outlier Flags'!E919="YES"),"FILTERED OUT",'Monitor Data'!K919))</f>
        <v/>
      </c>
    </row>
    <row r="920" spans="1:5" x14ac:dyDescent="0.25">
      <c r="A920" s="34">
        <v>45115</v>
      </c>
      <c r="B920" s="35">
        <f>IF(OR('Monitor Data'!D920="",ISBLANK('Monitor Data'!D920)),"",IF(AND('Smoke Data'!J922="YES",'Outlier Flags'!B920="YES"),"FILTERED OUT",'Monitor Data'!B920))</f>
        <v>14.3</v>
      </c>
      <c r="C920" s="35">
        <f>IF(OR('Monitor Data'!G920="",ISBLANK('Monitor Data'!G920)),"",IF(AND('Smoke Data'!K922="YES",'Outlier Flags'!C920="YES"),"FILTERED OUT",'Monitor Data'!G920))</f>
        <v>11.7</v>
      </c>
      <c r="D920" s="35">
        <f>IF(OR('Monitor Data'!J920="",ISBLANK('Monitor Data'!J920)),"",IF(AND('Smoke Data'!L922="YES",'Outlier Flags'!D920="YES"),"FILTERED OUT",'Monitor Data'!J920))</f>
        <v>13.3</v>
      </c>
      <c r="E920" s="35">
        <f>IF(OR('Monitor Data'!K920="",ISBLANK('Monitor Data'!K920)),"",IF(AND('Smoke Data'!M922="YES",'Outlier Flags'!E920="YES"),"FILTERED OUT",'Monitor Data'!K920))</f>
        <v>12.4</v>
      </c>
    </row>
    <row r="921" spans="1:5" x14ac:dyDescent="0.25">
      <c r="A921" s="34">
        <v>45116</v>
      </c>
      <c r="B921" s="35" t="str">
        <f>IF(OR('Monitor Data'!D921="",ISBLANK('Monitor Data'!D921)),"",IF(AND('Smoke Data'!J923="YES",'Outlier Flags'!B921="YES"),"FILTERED OUT",'Monitor Data'!B921))</f>
        <v/>
      </c>
      <c r="C921" s="35" t="str">
        <f>IF(OR('Monitor Data'!G921="",ISBLANK('Monitor Data'!G921)),"",IF(AND('Smoke Data'!K923="YES",'Outlier Flags'!C921="YES"),"FILTERED OUT",'Monitor Data'!G921))</f>
        <v/>
      </c>
      <c r="D921" s="35" t="str">
        <f>IF(OR('Monitor Data'!J921="",ISBLANK('Monitor Data'!J921)),"",IF(AND('Smoke Data'!L923="YES",'Outlier Flags'!D921="YES"),"FILTERED OUT",'Monitor Data'!J921))</f>
        <v/>
      </c>
      <c r="E921" s="35" t="str">
        <f>IF(OR('Monitor Data'!K921="",ISBLANK('Monitor Data'!K921)),"",IF(AND('Smoke Data'!M923="YES",'Outlier Flags'!E921="YES"),"FILTERED OUT",'Monitor Data'!K921))</f>
        <v/>
      </c>
    </row>
    <row r="922" spans="1:5" x14ac:dyDescent="0.25">
      <c r="A922" s="34">
        <v>45117</v>
      </c>
      <c r="B922" s="35" t="str">
        <f>IF(OR('Monitor Data'!D922="",ISBLANK('Monitor Data'!D922)),"",IF(AND('Smoke Data'!J924="YES",'Outlier Flags'!B922="YES"),"FILTERED OUT",'Monitor Data'!B922))</f>
        <v/>
      </c>
      <c r="C922" s="35" t="str">
        <f>IF(OR('Monitor Data'!G922="",ISBLANK('Monitor Data'!G922)),"",IF(AND('Smoke Data'!K924="YES",'Outlier Flags'!C922="YES"),"FILTERED OUT",'Monitor Data'!G922))</f>
        <v/>
      </c>
      <c r="D922" s="35" t="str">
        <f>IF(OR('Monitor Data'!J922="",ISBLANK('Monitor Data'!J922)),"",IF(AND('Smoke Data'!L924="YES",'Outlier Flags'!D922="YES"),"FILTERED OUT",'Monitor Data'!J922))</f>
        <v/>
      </c>
      <c r="E922" s="35" t="str">
        <f>IF(OR('Monitor Data'!K922="",ISBLANK('Monitor Data'!K922)),"",IF(AND('Smoke Data'!M924="YES",'Outlier Flags'!E922="YES"),"FILTERED OUT",'Monitor Data'!K922))</f>
        <v/>
      </c>
    </row>
    <row r="923" spans="1:5" x14ac:dyDescent="0.25">
      <c r="A923" s="34">
        <v>45118</v>
      </c>
      <c r="B923" s="35">
        <f>IF(OR('Monitor Data'!D923="",ISBLANK('Monitor Data'!D923)),"",IF(AND('Smoke Data'!J925="YES",'Outlier Flags'!B923="YES"),"FILTERED OUT",'Monitor Data'!B923))</f>
        <v>30.2</v>
      </c>
      <c r="C923" s="35">
        <f>IF(OR('Monitor Data'!G923="",ISBLANK('Monitor Data'!G923)),"",IF(AND('Smoke Data'!K925="YES",'Outlier Flags'!C923="YES"),"FILTERED OUT",'Monitor Data'!G923))</f>
        <v>32.450000000000003</v>
      </c>
      <c r="D923" s="35">
        <f>IF(OR('Monitor Data'!J923="",ISBLANK('Monitor Data'!J923)),"",IF(AND('Smoke Data'!L925="YES",'Outlier Flags'!D923="YES"),"FILTERED OUT",'Monitor Data'!J923))</f>
        <v>26.9</v>
      </c>
      <c r="E923" s="35">
        <f>IF(OR('Monitor Data'!K923="",ISBLANK('Monitor Data'!K923)),"",IF(AND('Smoke Data'!M925="YES",'Outlier Flags'!E923="YES"),"FILTERED OUT",'Monitor Data'!K923))</f>
        <v>22.8</v>
      </c>
    </row>
    <row r="924" spans="1:5" x14ac:dyDescent="0.25">
      <c r="A924" s="34">
        <v>45119</v>
      </c>
      <c r="B924" s="35" t="str">
        <f>IF(OR('Monitor Data'!D924="",ISBLANK('Monitor Data'!D924)),"",IF(AND('Smoke Data'!J926="YES",'Outlier Flags'!B924="YES"),"FILTERED OUT",'Monitor Data'!B924))</f>
        <v/>
      </c>
      <c r="C924" s="35" t="str">
        <f>IF(OR('Monitor Data'!G924="",ISBLANK('Monitor Data'!G924)),"",IF(AND('Smoke Data'!K926="YES",'Outlier Flags'!C924="YES"),"FILTERED OUT",'Monitor Data'!G924))</f>
        <v/>
      </c>
      <c r="D924" s="35" t="str">
        <f>IF(OR('Monitor Data'!J924="",ISBLANK('Monitor Data'!J924)),"",IF(AND('Smoke Data'!L926="YES",'Outlier Flags'!D924="YES"),"FILTERED OUT",'Monitor Data'!J924))</f>
        <v/>
      </c>
      <c r="E924" s="35" t="str">
        <f>IF(OR('Monitor Data'!K924="",ISBLANK('Monitor Data'!K924)),"",IF(AND('Smoke Data'!M926="YES",'Outlier Flags'!E924="YES"),"FILTERED OUT",'Monitor Data'!K924))</f>
        <v/>
      </c>
    </row>
    <row r="925" spans="1:5" x14ac:dyDescent="0.25">
      <c r="A925" s="34">
        <v>45120</v>
      </c>
      <c r="B925" s="35" t="str">
        <f>IF(OR('Monitor Data'!D925="",ISBLANK('Monitor Data'!D925)),"",IF(AND('Smoke Data'!J927="YES",'Outlier Flags'!B925="YES"),"FILTERED OUT",'Monitor Data'!B925))</f>
        <v/>
      </c>
      <c r="C925" s="35" t="str">
        <f>IF(OR('Monitor Data'!G925="",ISBLANK('Monitor Data'!G925)),"",IF(AND('Smoke Data'!K927="YES",'Outlier Flags'!C925="YES"),"FILTERED OUT",'Monitor Data'!G925))</f>
        <v/>
      </c>
      <c r="D925" s="35" t="str">
        <f>IF(OR('Monitor Data'!J925="",ISBLANK('Monitor Data'!J925)),"",IF(AND('Smoke Data'!L927="YES",'Outlier Flags'!D925="YES"),"FILTERED OUT",'Monitor Data'!J925))</f>
        <v/>
      </c>
      <c r="E925" s="35" t="str">
        <f>IF(OR('Monitor Data'!K925="",ISBLANK('Monitor Data'!K925)),"",IF(AND('Smoke Data'!M927="YES",'Outlier Flags'!E925="YES"),"FILTERED OUT",'Monitor Data'!K925))</f>
        <v/>
      </c>
    </row>
    <row r="926" spans="1:5" x14ac:dyDescent="0.25">
      <c r="A926" s="34">
        <v>45121</v>
      </c>
      <c r="B926" s="35">
        <f>IF(OR('Monitor Data'!D926="",ISBLANK('Monitor Data'!D926)),"",IF(AND('Smoke Data'!J928="YES",'Outlier Flags'!B926="YES"),"FILTERED OUT",'Monitor Data'!B926))</f>
        <v>15.1</v>
      </c>
      <c r="C926" s="35">
        <f>IF(OR('Monitor Data'!G926="",ISBLANK('Monitor Data'!G926)),"",IF(AND('Smoke Data'!K928="YES",'Outlier Flags'!C926="YES"),"FILTERED OUT",'Monitor Data'!G926))</f>
        <v>17.3</v>
      </c>
      <c r="D926" s="35">
        <f>IF(OR('Monitor Data'!J926="",ISBLANK('Monitor Data'!J926)),"",IF(AND('Smoke Data'!L928="YES",'Outlier Flags'!D926="YES"),"FILTERED OUT",'Monitor Data'!J926))</f>
        <v>16.7</v>
      </c>
      <c r="E926" s="35">
        <f>IF(OR('Monitor Data'!K926="",ISBLANK('Monitor Data'!K926)),"",IF(AND('Smoke Data'!M928="YES",'Outlier Flags'!E926="YES"),"FILTERED OUT",'Monitor Data'!K926))</f>
        <v>18.2</v>
      </c>
    </row>
    <row r="927" spans="1:5" x14ac:dyDescent="0.25">
      <c r="A927" s="34">
        <v>45122</v>
      </c>
      <c r="B927" s="35" t="str">
        <f>IF(OR('Monitor Data'!D927="",ISBLANK('Monitor Data'!D927)),"",IF(AND('Smoke Data'!J929="YES",'Outlier Flags'!B927="YES"),"FILTERED OUT",'Monitor Data'!B927))</f>
        <v/>
      </c>
      <c r="C927" s="35" t="str">
        <f>IF(OR('Monitor Data'!G927="",ISBLANK('Monitor Data'!G927)),"",IF(AND('Smoke Data'!K929="YES",'Outlier Flags'!C927="YES"),"FILTERED OUT",'Monitor Data'!G927))</f>
        <v/>
      </c>
      <c r="D927" s="35" t="str">
        <f>IF(OR('Monitor Data'!J927="",ISBLANK('Monitor Data'!J927)),"",IF(AND('Smoke Data'!L929="YES",'Outlier Flags'!D927="YES"),"FILTERED OUT",'Monitor Data'!J927))</f>
        <v/>
      </c>
      <c r="E927" s="35" t="str">
        <f>IF(OR('Monitor Data'!K927="",ISBLANK('Monitor Data'!K927)),"",IF(AND('Smoke Data'!M929="YES",'Outlier Flags'!E927="YES"),"FILTERED OUT",'Monitor Data'!K927))</f>
        <v/>
      </c>
    </row>
    <row r="928" spans="1:5" x14ac:dyDescent="0.25">
      <c r="A928" s="34">
        <v>45123</v>
      </c>
      <c r="B928" s="35" t="str">
        <f>IF(OR('Monitor Data'!D928="",ISBLANK('Monitor Data'!D928)),"",IF(AND('Smoke Data'!J930="YES",'Outlier Flags'!B928="YES"),"FILTERED OUT",'Monitor Data'!B928))</f>
        <v/>
      </c>
      <c r="C928" s="35" t="str">
        <f>IF(OR('Monitor Data'!G928="",ISBLANK('Monitor Data'!G928)),"",IF(AND('Smoke Data'!K930="YES",'Outlier Flags'!C928="YES"),"FILTERED OUT",'Monitor Data'!G928))</f>
        <v/>
      </c>
      <c r="D928" s="35" t="str">
        <f>IF(OR('Monitor Data'!J928="",ISBLANK('Monitor Data'!J928)),"",IF(AND('Smoke Data'!L930="YES",'Outlier Flags'!D928="YES"),"FILTERED OUT",'Monitor Data'!J928))</f>
        <v/>
      </c>
      <c r="E928" s="35" t="str">
        <f>IF(OR('Monitor Data'!K928="",ISBLANK('Monitor Data'!K928)),"",IF(AND('Smoke Data'!M930="YES",'Outlier Flags'!E928="YES"),"FILTERED OUT",'Monitor Data'!K928))</f>
        <v/>
      </c>
    </row>
    <row r="929" spans="1:5" x14ac:dyDescent="0.25">
      <c r="A929" s="34">
        <v>45124</v>
      </c>
      <c r="B929" s="35">
        <f>IF(OR('Monitor Data'!D929="",ISBLANK('Monitor Data'!D929)),"",IF(AND('Smoke Data'!J931="YES",'Outlier Flags'!B929="YES"),"FILTERED OUT",'Monitor Data'!B929))</f>
        <v>27</v>
      </c>
      <c r="C929" s="35">
        <f>IF(OR('Monitor Data'!G929="",ISBLANK('Monitor Data'!G929)),"",IF(AND('Smoke Data'!K931="YES",'Outlier Flags'!C929="YES"),"FILTERED OUT",'Monitor Data'!G929))</f>
        <v>31</v>
      </c>
      <c r="D929" s="35">
        <f>IF(OR('Monitor Data'!J929="",ISBLANK('Monitor Data'!J929)),"",IF(AND('Smoke Data'!L931="YES",'Outlier Flags'!D929="YES"),"FILTERED OUT",'Monitor Data'!J929))</f>
        <v>31.8</v>
      </c>
      <c r="E929" s="35">
        <f>IF(OR('Monitor Data'!K929="",ISBLANK('Monitor Data'!K929)),"",IF(AND('Smoke Data'!M931="YES",'Outlier Flags'!E929="YES"),"FILTERED OUT",'Monitor Data'!K929))</f>
        <v>27.6</v>
      </c>
    </row>
    <row r="930" spans="1:5" x14ac:dyDescent="0.25">
      <c r="A930" s="34">
        <v>45125</v>
      </c>
      <c r="B930" s="35" t="str">
        <f>IF(OR('Monitor Data'!D930="",ISBLANK('Monitor Data'!D930)),"",IF(AND('Smoke Data'!J932="YES",'Outlier Flags'!B930="YES"),"FILTERED OUT",'Monitor Data'!B930))</f>
        <v/>
      </c>
      <c r="C930" s="35" t="str">
        <f>IF(OR('Monitor Data'!G930="",ISBLANK('Monitor Data'!G930)),"",IF(AND('Smoke Data'!K932="YES",'Outlier Flags'!C930="YES"),"FILTERED OUT",'Monitor Data'!G930))</f>
        <v/>
      </c>
      <c r="D930" s="35" t="str">
        <f>IF(OR('Monitor Data'!J930="",ISBLANK('Monitor Data'!J930)),"",IF(AND('Smoke Data'!L932="YES",'Outlier Flags'!D930="YES"),"FILTERED OUT",'Monitor Data'!J930))</f>
        <v/>
      </c>
      <c r="E930" s="35" t="str">
        <f>IF(OR('Monitor Data'!K930="",ISBLANK('Monitor Data'!K930)),"",IF(AND('Smoke Data'!M932="YES",'Outlier Flags'!E930="YES"),"FILTERED OUT",'Monitor Data'!K930))</f>
        <v/>
      </c>
    </row>
    <row r="931" spans="1:5" x14ac:dyDescent="0.25">
      <c r="A931" s="34">
        <v>45126</v>
      </c>
      <c r="B931" s="35" t="str">
        <f>IF(OR('Monitor Data'!D931="",ISBLANK('Monitor Data'!D931)),"",IF(AND('Smoke Data'!J933="YES",'Outlier Flags'!B931="YES"),"FILTERED OUT",'Monitor Data'!B931))</f>
        <v/>
      </c>
      <c r="C931" s="35" t="str">
        <f>IF(OR('Monitor Data'!G931="",ISBLANK('Monitor Data'!G931)),"",IF(AND('Smoke Data'!K933="YES",'Outlier Flags'!C931="YES"),"FILTERED OUT",'Monitor Data'!G931))</f>
        <v/>
      </c>
      <c r="D931" s="35" t="str">
        <f>IF(OR('Monitor Data'!J931="",ISBLANK('Monitor Data'!J931)),"",IF(AND('Smoke Data'!L933="YES",'Outlier Flags'!D931="YES"),"FILTERED OUT",'Monitor Data'!J931))</f>
        <v/>
      </c>
      <c r="E931" s="35" t="str">
        <f>IF(OR('Monitor Data'!K931="",ISBLANK('Monitor Data'!K931)),"",IF(AND('Smoke Data'!M933="YES",'Outlier Flags'!E931="YES"),"FILTERED OUT",'Monitor Data'!K931))</f>
        <v/>
      </c>
    </row>
    <row r="932" spans="1:5" x14ac:dyDescent="0.25">
      <c r="A932" s="34">
        <v>45127</v>
      </c>
      <c r="B932" s="35">
        <f>IF(OR('Monitor Data'!D932="",ISBLANK('Monitor Data'!D932)),"",IF(AND('Smoke Data'!J934="YES",'Outlier Flags'!B932="YES"),"FILTERED OUT",'Monitor Data'!B932))</f>
        <v>31.3</v>
      </c>
      <c r="C932" s="35">
        <f>IF(OR('Monitor Data'!G932="",ISBLANK('Monitor Data'!G932)),"",IF(AND('Smoke Data'!K934="YES",'Outlier Flags'!C932="YES"),"FILTERED OUT",'Monitor Data'!G932))</f>
        <v>26.6</v>
      </c>
      <c r="D932" s="35">
        <f>IF(OR('Monitor Data'!J932="",ISBLANK('Monitor Data'!J932)),"",IF(AND('Smoke Data'!L934="YES",'Outlier Flags'!D932="YES"),"FILTERED OUT",'Monitor Data'!J932))</f>
        <v>31.4</v>
      </c>
      <c r="E932" s="35" t="str">
        <f>IF(OR('Monitor Data'!K932="",ISBLANK('Monitor Data'!K932)),"",IF(AND('Smoke Data'!M934="YES",'Outlier Flags'!E932="YES"),"FILTERED OUT",'Monitor Data'!K932))</f>
        <v>FILTERED OUT</v>
      </c>
    </row>
    <row r="933" spans="1:5" x14ac:dyDescent="0.25">
      <c r="A933" s="34">
        <v>45128</v>
      </c>
      <c r="B933" s="35" t="str">
        <f>IF(OR('Monitor Data'!D933="",ISBLANK('Monitor Data'!D933)),"",IF(AND('Smoke Data'!J935="YES",'Outlier Flags'!B933="YES"),"FILTERED OUT",'Monitor Data'!B933))</f>
        <v/>
      </c>
      <c r="C933" s="35" t="str">
        <f>IF(OR('Monitor Data'!G933="",ISBLANK('Monitor Data'!G933)),"",IF(AND('Smoke Data'!K935="YES",'Outlier Flags'!C933="YES"),"FILTERED OUT",'Monitor Data'!G933))</f>
        <v/>
      </c>
      <c r="D933" s="35" t="str">
        <f>IF(OR('Monitor Data'!J933="",ISBLANK('Monitor Data'!J933)),"",IF(AND('Smoke Data'!L935="YES",'Outlier Flags'!D933="YES"),"FILTERED OUT",'Monitor Data'!J933))</f>
        <v/>
      </c>
      <c r="E933" s="35" t="str">
        <f>IF(OR('Monitor Data'!K933="",ISBLANK('Monitor Data'!K933)),"",IF(AND('Smoke Data'!M935="YES",'Outlier Flags'!E933="YES"),"FILTERED OUT",'Monitor Data'!K933))</f>
        <v/>
      </c>
    </row>
    <row r="934" spans="1:5" x14ac:dyDescent="0.25">
      <c r="A934" s="34">
        <v>45129</v>
      </c>
      <c r="B934" s="35" t="str">
        <f>IF(OR('Monitor Data'!D934="",ISBLANK('Monitor Data'!D934)),"",IF(AND('Smoke Data'!J936="YES",'Outlier Flags'!B934="YES"),"FILTERED OUT",'Monitor Data'!B934))</f>
        <v/>
      </c>
      <c r="C934" s="35" t="str">
        <f>IF(OR('Monitor Data'!G934="",ISBLANK('Monitor Data'!G934)),"",IF(AND('Smoke Data'!K936="YES",'Outlier Flags'!C934="YES"),"FILTERED OUT",'Monitor Data'!G934))</f>
        <v/>
      </c>
      <c r="D934" s="35" t="str">
        <f>IF(OR('Monitor Data'!J934="",ISBLANK('Monitor Data'!J934)),"",IF(AND('Smoke Data'!L936="YES",'Outlier Flags'!D934="YES"),"FILTERED OUT",'Monitor Data'!J934))</f>
        <v/>
      </c>
      <c r="E934" s="35" t="str">
        <f>IF(OR('Monitor Data'!K934="",ISBLANK('Monitor Data'!K934)),"",IF(AND('Smoke Data'!M936="YES",'Outlier Flags'!E934="YES"),"FILTERED OUT",'Monitor Data'!K934))</f>
        <v/>
      </c>
    </row>
    <row r="935" spans="1:5" x14ac:dyDescent="0.25">
      <c r="A935" s="34">
        <v>45130</v>
      </c>
      <c r="B935" s="35">
        <f>IF(OR('Monitor Data'!D935="",ISBLANK('Monitor Data'!D935)),"",IF(AND('Smoke Data'!J937="YES",'Outlier Flags'!B935="YES"),"FILTERED OUT",'Monitor Data'!B935))</f>
        <v>26.8</v>
      </c>
      <c r="C935" s="35">
        <f>IF(OR('Monitor Data'!G935="",ISBLANK('Monitor Data'!G935)),"",IF(AND('Smoke Data'!K937="YES",'Outlier Flags'!C935="YES"),"FILTERED OUT",'Monitor Data'!G935))</f>
        <v>34.950000000000003</v>
      </c>
      <c r="D935" s="35">
        <f>IF(OR('Monitor Data'!J935="",ISBLANK('Monitor Data'!J935)),"",IF(AND('Smoke Data'!L937="YES",'Outlier Flags'!D935="YES"),"FILTERED OUT",'Monitor Data'!J935))</f>
        <v>22.6</v>
      </c>
      <c r="E935" s="35">
        <f>IF(OR('Monitor Data'!K935="",ISBLANK('Monitor Data'!K935)),"",IF(AND('Smoke Data'!M937="YES",'Outlier Flags'!E935="YES"),"FILTERED OUT",'Monitor Data'!K935))</f>
        <v>30</v>
      </c>
    </row>
    <row r="936" spans="1:5" x14ac:dyDescent="0.25">
      <c r="A936" s="34">
        <v>45131</v>
      </c>
      <c r="B936" s="35" t="str">
        <f>IF(OR('Monitor Data'!D936="",ISBLANK('Monitor Data'!D936)),"",IF(AND('Smoke Data'!J938="YES",'Outlier Flags'!B936="YES"),"FILTERED OUT",'Monitor Data'!B936))</f>
        <v/>
      </c>
      <c r="C936" s="35" t="str">
        <f>IF(OR('Monitor Data'!G936="",ISBLANK('Monitor Data'!G936)),"",IF(AND('Smoke Data'!K938="YES",'Outlier Flags'!C936="YES"),"FILTERED OUT",'Monitor Data'!G936))</f>
        <v/>
      </c>
      <c r="D936" s="35" t="str">
        <f>IF(OR('Monitor Data'!J936="",ISBLANK('Monitor Data'!J936)),"",IF(AND('Smoke Data'!L938="YES",'Outlier Flags'!D936="YES"),"FILTERED OUT",'Monitor Data'!J936))</f>
        <v/>
      </c>
      <c r="E936" s="35" t="str">
        <f>IF(OR('Monitor Data'!K936="",ISBLANK('Monitor Data'!K936)),"",IF(AND('Smoke Data'!M938="YES",'Outlier Flags'!E936="YES"),"FILTERED OUT",'Monitor Data'!K936))</f>
        <v/>
      </c>
    </row>
    <row r="937" spans="1:5" x14ac:dyDescent="0.25">
      <c r="A937" s="34">
        <v>45132</v>
      </c>
      <c r="B937" s="35" t="str">
        <f>IF(OR('Monitor Data'!D937="",ISBLANK('Monitor Data'!D937)),"",IF(AND('Smoke Data'!J939="YES",'Outlier Flags'!B937="YES"),"FILTERED OUT",'Monitor Data'!B937))</f>
        <v/>
      </c>
      <c r="C937" s="35" t="str">
        <f>IF(OR('Monitor Data'!G937="",ISBLANK('Monitor Data'!G937)),"",IF(AND('Smoke Data'!K939="YES",'Outlier Flags'!C937="YES"),"FILTERED OUT",'Monitor Data'!G937))</f>
        <v/>
      </c>
      <c r="D937" s="35" t="str">
        <f>IF(OR('Monitor Data'!J937="",ISBLANK('Monitor Data'!J937)),"",IF(AND('Smoke Data'!L939="YES",'Outlier Flags'!D937="YES"),"FILTERED OUT",'Monitor Data'!J937))</f>
        <v/>
      </c>
      <c r="E937" s="35" t="str">
        <f>IF(OR('Monitor Data'!K937="",ISBLANK('Monitor Data'!K937)),"",IF(AND('Smoke Data'!M939="YES",'Outlier Flags'!E937="YES"),"FILTERED OUT",'Monitor Data'!K937))</f>
        <v/>
      </c>
    </row>
    <row r="938" spans="1:5" x14ac:dyDescent="0.25">
      <c r="A938" s="34">
        <v>45133</v>
      </c>
      <c r="B938" s="35">
        <f>IF(OR('Monitor Data'!D938="",ISBLANK('Monitor Data'!D938)),"",IF(AND('Smoke Data'!J940="YES",'Outlier Flags'!B938="YES"),"FILTERED OUT",'Monitor Data'!B938))</f>
        <v>30</v>
      </c>
      <c r="C938" s="35">
        <f>IF(OR('Monitor Data'!G938="",ISBLANK('Monitor Data'!G938)),"",IF(AND('Smoke Data'!K940="YES",'Outlier Flags'!C938="YES"),"FILTERED OUT",'Monitor Data'!G938))</f>
        <v>43.2</v>
      </c>
      <c r="D938" s="35" t="str">
        <f>IF(OR('Monitor Data'!J938="",ISBLANK('Monitor Data'!J938)),"",IF(AND('Smoke Data'!L940="YES",'Outlier Flags'!D938="YES"),"FILTERED OUT",'Monitor Data'!J938))</f>
        <v>FILTERED OUT</v>
      </c>
      <c r="E938" s="35" t="str">
        <f>IF(OR('Monitor Data'!K938="",ISBLANK('Monitor Data'!K938)),"",IF(AND('Smoke Data'!M940="YES",'Outlier Flags'!E938="YES"),"FILTERED OUT",'Monitor Data'!K938))</f>
        <v>FILTERED OUT</v>
      </c>
    </row>
    <row r="939" spans="1:5" x14ac:dyDescent="0.25">
      <c r="A939" s="34">
        <v>45134</v>
      </c>
      <c r="B939" s="35" t="str">
        <f>IF(OR('Monitor Data'!D939="",ISBLANK('Monitor Data'!D939)),"",IF(AND('Smoke Data'!J941="YES",'Outlier Flags'!B939="YES"),"FILTERED OUT",'Monitor Data'!B939))</f>
        <v/>
      </c>
      <c r="C939" s="35" t="str">
        <f>IF(OR('Monitor Data'!G939="",ISBLANK('Monitor Data'!G939)),"",IF(AND('Smoke Data'!K941="YES",'Outlier Flags'!C939="YES"),"FILTERED OUT",'Monitor Data'!G939))</f>
        <v/>
      </c>
      <c r="D939" s="35" t="str">
        <f>IF(OR('Monitor Data'!J939="",ISBLANK('Monitor Data'!J939)),"",IF(AND('Smoke Data'!L941="YES",'Outlier Flags'!D939="YES"),"FILTERED OUT",'Monitor Data'!J939))</f>
        <v/>
      </c>
      <c r="E939" s="35" t="str">
        <f>IF(OR('Monitor Data'!K939="",ISBLANK('Monitor Data'!K939)),"",IF(AND('Smoke Data'!M941="YES",'Outlier Flags'!E939="YES"),"FILTERED OUT",'Monitor Data'!K939))</f>
        <v/>
      </c>
    </row>
    <row r="940" spans="1:5" x14ac:dyDescent="0.25">
      <c r="A940" s="34">
        <v>45135</v>
      </c>
      <c r="B940" s="35" t="str">
        <f>IF(OR('Monitor Data'!D940="",ISBLANK('Monitor Data'!D940)),"",IF(AND('Smoke Data'!J942="YES",'Outlier Flags'!B940="YES"),"FILTERED OUT",'Monitor Data'!B940))</f>
        <v/>
      </c>
      <c r="C940" s="35" t="str">
        <f>IF(OR('Monitor Data'!G940="",ISBLANK('Monitor Data'!G940)),"",IF(AND('Smoke Data'!K942="YES",'Outlier Flags'!C940="YES"),"FILTERED OUT",'Monitor Data'!G940))</f>
        <v/>
      </c>
      <c r="D940" s="35" t="str">
        <f>IF(OR('Monitor Data'!J940="",ISBLANK('Monitor Data'!J940)),"",IF(AND('Smoke Data'!L942="YES",'Outlier Flags'!D940="YES"),"FILTERED OUT",'Monitor Data'!J940))</f>
        <v/>
      </c>
      <c r="E940" s="35" t="str">
        <f>IF(OR('Monitor Data'!K940="",ISBLANK('Monitor Data'!K940)),"",IF(AND('Smoke Data'!M942="YES",'Outlier Flags'!E940="YES"),"FILTERED OUT",'Monitor Data'!K940))</f>
        <v/>
      </c>
    </row>
    <row r="941" spans="1:5" x14ac:dyDescent="0.25">
      <c r="A941" s="34">
        <v>45136</v>
      </c>
      <c r="B941" s="35">
        <f>IF(OR('Monitor Data'!D941="",ISBLANK('Monitor Data'!D941)),"",IF(AND('Smoke Data'!J943="YES",'Outlier Flags'!B941="YES"),"FILTERED OUT",'Monitor Data'!B941))</f>
        <v>12.6</v>
      </c>
      <c r="C941" s="35">
        <f>IF(OR('Monitor Data'!G941="",ISBLANK('Monitor Data'!G941)),"",IF(AND('Smoke Data'!K943="YES",'Outlier Flags'!C941="YES"),"FILTERED OUT",'Monitor Data'!G941))</f>
        <v>19.100000000000001</v>
      </c>
      <c r="D941" s="35">
        <f>IF(OR('Monitor Data'!J941="",ISBLANK('Monitor Data'!J941)),"",IF(AND('Smoke Data'!L943="YES",'Outlier Flags'!D941="YES"),"FILTERED OUT",'Monitor Data'!J941))</f>
        <v>10</v>
      </c>
      <c r="E941" s="35">
        <f>IF(OR('Monitor Data'!K941="",ISBLANK('Monitor Data'!K941)),"",IF(AND('Smoke Data'!M943="YES",'Outlier Flags'!E941="YES"),"FILTERED OUT",'Monitor Data'!K941))</f>
        <v>17.3</v>
      </c>
    </row>
    <row r="942" spans="1:5" x14ac:dyDescent="0.25">
      <c r="A942" s="34">
        <v>45137</v>
      </c>
      <c r="B942" s="35" t="str">
        <f>IF(OR('Monitor Data'!D942="",ISBLANK('Monitor Data'!D942)),"",IF(AND('Smoke Data'!J944="YES",'Outlier Flags'!B942="YES"),"FILTERED OUT",'Monitor Data'!B942))</f>
        <v/>
      </c>
      <c r="C942" s="35" t="str">
        <f>IF(OR('Monitor Data'!G942="",ISBLANK('Monitor Data'!G942)),"",IF(AND('Smoke Data'!K944="YES",'Outlier Flags'!C942="YES"),"FILTERED OUT",'Monitor Data'!G942))</f>
        <v/>
      </c>
      <c r="D942" s="35" t="str">
        <f>IF(OR('Monitor Data'!J942="",ISBLANK('Monitor Data'!J942)),"",IF(AND('Smoke Data'!L944="YES",'Outlier Flags'!D942="YES"),"FILTERED OUT",'Monitor Data'!J942))</f>
        <v/>
      </c>
      <c r="E942" s="35" t="str">
        <f>IF(OR('Monitor Data'!K942="",ISBLANK('Monitor Data'!K942)),"",IF(AND('Smoke Data'!M944="YES",'Outlier Flags'!E942="YES"),"FILTERED OUT",'Monitor Data'!K942))</f>
        <v/>
      </c>
    </row>
    <row r="943" spans="1:5" x14ac:dyDescent="0.25">
      <c r="A943" s="34">
        <v>45138</v>
      </c>
      <c r="B943" s="35" t="str">
        <f>IF(OR('Monitor Data'!D943="",ISBLANK('Monitor Data'!D943)),"",IF(AND('Smoke Data'!J945="YES",'Outlier Flags'!B943="YES"),"FILTERED OUT",'Monitor Data'!B943))</f>
        <v/>
      </c>
      <c r="C943" s="35" t="str">
        <f>IF(OR('Monitor Data'!G943="",ISBLANK('Monitor Data'!G943)),"",IF(AND('Smoke Data'!K945="YES",'Outlier Flags'!C943="YES"),"FILTERED OUT",'Monitor Data'!G943))</f>
        <v/>
      </c>
      <c r="D943" s="35" t="str">
        <f>IF(OR('Monitor Data'!J943="",ISBLANK('Monitor Data'!J943)),"",IF(AND('Smoke Data'!L945="YES",'Outlier Flags'!D943="YES"),"FILTERED OUT",'Monitor Data'!J943))</f>
        <v/>
      </c>
      <c r="E943" s="35" t="str">
        <f>IF(OR('Monitor Data'!K943="",ISBLANK('Monitor Data'!K943)),"",IF(AND('Smoke Data'!M945="YES",'Outlier Flags'!E943="YES"),"FILTERED OUT",'Monitor Data'!K943))</f>
        <v/>
      </c>
    </row>
    <row r="944" spans="1:5" x14ac:dyDescent="0.25">
      <c r="A944" s="34">
        <v>45139</v>
      </c>
      <c r="B944" s="35">
        <f>IF(OR('Monitor Data'!D944="",ISBLANK('Monitor Data'!D944)),"",IF(AND('Smoke Data'!J946="YES",'Outlier Flags'!B944="YES"),"FILTERED OUT",'Monitor Data'!B944))</f>
        <v>24.9</v>
      </c>
      <c r="C944" s="35">
        <f>IF(OR('Monitor Data'!G944="",ISBLANK('Monitor Data'!G944)),"",IF(AND('Smoke Data'!K946="YES",'Outlier Flags'!C944="YES"),"FILTERED OUT",'Monitor Data'!G944))</f>
        <v>28.1</v>
      </c>
      <c r="D944" s="35">
        <f>IF(OR('Monitor Data'!J944="",ISBLANK('Monitor Data'!J944)),"",IF(AND('Smoke Data'!L946="YES",'Outlier Flags'!D944="YES"),"FILTERED OUT",'Monitor Data'!J944))</f>
        <v>15.3</v>
      </c>
      <c r="E944" s="35">
        <f>IF(OR('Monitor Data'!K944="",ISBLANK('Monitor Data'!K944)),"",IF(AND('Smoke Data'!M946="YES",'Outlier Flags'!E944="YES"),"FILTERED OUT",'Monitor Data'!K944))</f>
        <v>18.399999999999999</v>
      </c>
    </row>
    <row r="945" spans="1:5" x14ac:dyDescent="0.25">
      <c r="A945" s="34">
        <v>45140</v>
      </c>
      <c r="B945" s="35" t="str">
        <f>IF(OR('Monitor Data'!D945="",ISBLANK('Monitor Data'!D945)),"",IF(AND('Smoke Data'!J947="YES",'Outlier Flags'!B945="YES"),"FILTERED OUT",'Monitor Data'!B945))</f>
        <v/>
      </c>
      <c r="C945" s="35" t="str">
        <f>IF(OR('Monitor Data'!G945="",ISBLANK('Monitor Data'!G945)),"",IF(AND('Smoke Data'!K947="YES",'Outlier Flags'!C945="YES"),"FILTERED OUT",'Monitor Data'!G945))</f>
        <v/>
      </c>
      <c r="D945" s="35" t="str">
        <f>IF(OR('Monitor Data'!J945="",ISBLANK('Monitor Data'!J945)),"",IF(AND('Smoke Data'!L947="YES",'Outlier Flags'!D945="YES"),"FILTERED OUT",'Monitor Data'!J945))</f>
        <v/>
      </c>
      <c r="E945" s="35" t="str">
        <f>IF(OR('Monitor Data'!K945="",ISBLANK('Monitor Data'!K945)),"",IF(AND('Smoke Data'!M947="YES",'Outlier Flags'!E945="YES"),"FILTERED OUT",'Monitor Data'!K945))</f>
        <v/>
      </c>
    </row>
    <row r="946" spans="1:5" x14ac:dyDescent="0.25">
      <c r="A946" s="34">
        <v>45141</v>
      </c>
      <c r="B946" s="35" t="str">
        <f>IF(OR('Monitor Data'!D946="",ISBLANK('Monitor Data'!D946)),"",IF(AND('Smoke Data'!J948="YES",'Outlier Flags'!B946="YES"),"FILTERED OUT",'Monitor Data'!B946))</f>
        <v/>
      </c>
      <c r="C946" s="35" t="str">
        <f>IF(OR('Monitor Data'!G946="",ISBLANK('Monitor Data'!G946)),"",IF(AND('Smoke Data'!K948="YES",'Outlier Flags'!C946="YES"),"FILTERED OUT",'Monitor Data'!G946))</f>
        <v/>
      </c>
      <c r="D946" s="35" t="str">
        <f>IF(OR('Monitor Data'!J946="",ISBLANK('Monitor Data'!J946)),"",IF(AND('Smoke Data'!L948="YES",'Outlier Flags'!D946="YES"),"FILTERED OUT",'Monitor Data'!J946))</f>
        <v/>
      </c>
      <c r="E946" s="35" t="str">
        <f>IF(OR('Monitor Data'!K946="",ISBLANK('Monitor Data'!K946)),"",IF(AND('Smoke Data'!M948="YES",'Outlier Flags'!E946="YES"),"FILTERED OUT",'Monitor Data'!K946))</f>
        <v/>
      </c>
    </row>
    <row r="947" spans="1:5" x14ac:dyDescent="0.25">
      <c r="A947" s="34">
        <v>45142</v>
      </c>
      <c r="B947" s="35">
        <f>IF(OR('Monitor Data'!D947="",ISBLANK('Monitor Data'!D947)),"",IF(AND('Smoke Data'!J949="YES",'Outlier Flags'!B947="YES"),"FILTERED OUT",'Monitor Data'!B947))</f>
        <v>33.6</v>
      </c>
      <c r="C947" s="35">
        <f>IF(OR('Monitor Data'!G947="",ISBLANK('Monitor Data'!G947)),"",IF(AND('Smoke Data'!K949="YES",'Outlier Flags'!C947="YES"),"FILTERED OUT",'Monitor Data'!G947))</f>
        <v>23.65</v>
      </c>
      <c r="D947" s="35">
        <f>IF(OR('Monitor Data'!J947="",ISBLANK('Monitor Data'!J947)),"",IF(AND('Smoke Data'!L949="YES",'Outlier Flags'!D947="YES"),"FILTERED OUT",'Monitor Data'!J947))</f>
        <v>19.600000000000001</v>
      </c>
      <c r="E947" s="35">
        <f>IF(OR('Monitor Data'!K947="",ISBLANK('Monitor Data'!K947)),"",IF(AND('Smoke Data'!M949="YES",'Outlier Flags'!E947="YES"),"FILTERED OUT",'Monitor Data'!K947))</f>
        <v>16.100000000000001</v>
      </c>
    </row>
    <row r="948" spans="1:5" x14ac:dyDescent="0.25">
      <c r="A948" s="34">
        <v>45143</v>
      </c>
      <c r="B948" s="35" t="str">
        <f>IF(OR('Monitor Data'!D948="",ISBLANK('Monitor Data'!D948)),"",IF(AND('Smoke Data'!J950="YES",'Outlier Flags'!B948="YES"),"FILTERED OUT",'Monitor Data'!B948))</f>
        <v/>
      </c>
      <c r="C948" s="35" t="str">
        <f>IF(OR('Monitor Data'!G948="",ISBLANK('Monitor Data'!G948)),"",IF(AND('Smoke Data'!K950="YES",'Outlier Flags'!C948="YES"),"FILTERED OUT",'Monitor Data'!G948))</f>
        <v/>
      </c>
      <c r="D948" s="35">
        <f>IF(OR('Monitor Data'!J948="",ISBLANK('Monitor Data'!J948)),"",IF(AND('Smoke Data'!L950="YES",'Outlier Flags'!D948="YES"),"FILTERED OUT",'Monitor Data'!J948))</f>
        <v>19.600000000000001</v>
      </c>
      <c r="E948" s="35" t="str">
        <f>IF(OR('Monitor Data'!K948="",ISBLANK('Monitor Data'!K948)),"",IF(AND('Smoke Data'!M950="YES",'Outlier Flags'!E948="YES"),"FILTERED OUT",'Monitor Data'!K948))</f>
        <v/>
      </c>
    </row>
    <row r="949" spans="1:5" x14ac:dyDescent="0.25">
      <c r="A949" s="34">
        <v>45144</v>
      </c>
      <c r="B949" s="35" t="str">
        <f>IF(OR('Monitor Data'!D949="",ISBLANK('Monitor Data'!D949)),"",IF(AND('Smoke Data'!J951="YES",'Outlier Flags'!B949="YES"),"FILTERED OUT",'Monitor Data'!B949))</f>
        <v/>
      </c>
      <c r="C949" s="35" t="str">
        <f>IF(OR('Monitor Data'!G949="",ISBLANK('Monitor Data'!G949)),"",IF(AND('Smoke Data'!K951="YES",'Outlier Flags'!C949="YES"),"FILTERED OUT",'Monitor Data'!G949))</f>
        <v/>
      </c>
      <c r="D949" s="35" t="str">
        <f>IF(OR('Monitor Data'!J949="",ISBLANK('Monitor Data'!J949)),"",IF(AND('Smoke Data'!L951="YES",'Outlier Flags'!D949="YES"),"FILTERED OUT",'Monitor Data'!J949))</f>
        <v/>
      </c>
      <c r="E949" s="35" t="str">
        <f>IF(OR('Monitor Data'!K949="",ISBLANK('Monitor Data'!K949)),"",IF(AND('Smoke Data'!M951="YES",'Outlier Flags'!E949="YES"),"FILTERED OUT",'Monitor Data'!K949))</f>
        <v/>
      </c>
    </row>
    <row r="950" spans="1:5" x14ac:dyDescent="0.25">
      <c r="A950" s="34">
        <v>45145</v>
      </c>
      <c r="B950" s="35">
        <f>IF(OR('Monitor Data'!D950="",ISBLANK('Monitor Data'!D950)),"",IF(AND('Smoke Data'!J952="YES",'Outlier Flags'!B950="YES"),"FILTERED OUT",'Monitor Data'!B950))</f>
        <v>22.3</v>
      </c>
      <c r="C950" s="35">
        <f>IF(OR('Monitor Data'!G950="",ISBLANK('Monitor Data'!G950)),"",IF(AND('Smoke Data'!K952="YES",'Outlier Flags'!C950="YES"),"FILTERED OUT",'Monitor Data'!G950))</f>
        <v>19.2</v>
      </c>
      <c r="D950" s="35">
        <f>IF(OR('Monitor Data'!J950="",ISBLANK('Monitor Data'!J950)),"",IF(AND('Smoke Data'!L952="YES",'Outlier Flags'!D950="YES"),"FILTERED OUT",'Monitor Data'!J950))</f>
        <v>20.399999999999999</v>
      </c>
      <c r="E950" s="35">
        <f>IF(OR('Monitor Data'!K950="",ISBLANK('Monitor Data'!K950)),"",IF(AND('Smoke Data'!M952="YES",'Outlier Flags'!E950="YES"),"FILTERED OUT",'Monitor Data'!K950))</f>
        <v>20.6</v>
      </c>
    </row>
    <row r="951" spans="1:5" x14ac:dyDescent="0.25">
      <c r="A951" s="34">
        <v>45146</v>
      </c>
      <c r="B951" s="35" t="str">
        <f>IF(OR('Monitor Data'!D951="",ISBLANK('Monitor Data'!D951)),"",IF(AND('Smoke Data'!J953="YES",'Outlier Flags'!B951="YES"),"FILTERED OUT",'Monitor Data'!B951))</f>
        <v/>
      </c>
      <c r="C951" s="35" t="str">
        <f>IF(OR('Monitor Data'!G951="",ISBLANK('Monitor Data'!G951)),"",IF(AND('Smoke Data'!K953="YES",'Outlier Flags'!C951="YES"),"FILTERED OUT",'Monitor Data'!G951))</f>
        <v/>
      </c>
      <c r="D951" s="35" t="str">
        <f>IF(OR('Monitor Data'!J951="",ISBLANK('Monitor Data'!J951)),"",IF(AND('Smoke Data'!L953="YES",'Outlier Flags'!D951="YES"),"FILTERED OUT",'Monitor Data'!J951))</f>
        <v/>
      </c>
      <c r="E951" s="35" t="str">
        <f>IF(OR('Monitor Data'!K951="",ISBLANK('Monitor Data'!K951)),"",IF(AND('Smoke Data'!M953="YES",'Outlier Flags'!E951="YES"),"FILTERED OUT",'Monitor Data'!K951))</f>
        <v/>
      </c>
    </row>
    <row r="952" spans="1:5" x14ac:dyDescent="0.25">
      <c r="A952" s="34">
        <v>45147</v>
      </c>
      <c r="B952" s="35" t="str">
        <f>IF(OR('Monitor Data'!D952="",ISBLANK('Monitor Data'!D952)),"",IF(AND('Smoke Data'!J954="YES",'Outlier Flags'!B952="YES"),"FILTERED OUT",'Monitor Data'!B952))</f>
        <v/>
      </c>
      <c r="C952" s="35" t="str">
        <f>IF(OR('Monitor Data'!G952="",ISBLANK('Monitor Data'!G952)),"",IF(AND('Smoke Data'!K954="YES",'Outlier Flags'!C952="YES"),"FILTERED OUT",'Monitor Data'!G952))</f>
        <v/>
      </c>
      <c r="D952" s="35" t="str">
        <f>IF(OR('Monitor Data'!J952="",ISBLANK('Monitor Data'!J952)),"",IF(AND('Smoke Data'!L954="YES",'Outlier Flags'!D952="YES"),"FILTERED OUT",'Monitor Data'!J952))</f>
        <v/>
      </c>
      <c r="E952" s="35" t="str">
        <f>IF(OR('Monitor Data'!K952="",ISBLANK('Monitor Data'!K952)),"",IF(AND('Smoke Data'!M954="YES",'Outlier Flags'!E952="YES"),"FILTERED OUT",'Monitor Data'!K952))</f>
        <v/>
      </c>
    </row>
    <row r="953" spans="1:5" x14ac:dyDescent="0.25">
      <c r="A953" s="34">
        <v>45148</v>
      </c>
      <c r="B953" s="35">
        <f>IF(OR('Monitor Data'!D953="",ISBLANK('Monitor Data'!D953)),"",IF(AND('Smoke Data'!J955="YES",'Outlier Flags'!B953="YES"),"FILTERED OUT",'Monitor Data'!B953))</f>
        <v>22.8</v>
      </c>
      <c r="C953" s="35">
        <f>IF(OR('Monitor Data'!G953="",ISBLANK('Monitor Data'!G953)),"",IF(AND('Smoke Data'!K955="YES",'Outlier Flags'!C953="YES"),"FILTERED OUT",'Monitor Data'!G953))</f>
        <v>17.75</v>
      </c>
      <c r="D953" s="35">
        <f>IF(OR('Monitor Data'!J953="",ISBLANK('Monitor Data'!J953)),"",IF(AND('Smoke Data'!L955="YES",'Outlier Flags'!D953="YES"),"FILTERED OUT",'Monitor Data'!J953))</f>
        <v>15.6</v>
      </c>
      <c r="E953" s="35">
        <f>IF(OR('Monitor Data'!K953="",ISBLANK('Monitor Data'!K953)),"",IF(AND('Smoke Data'!M955="YES",'Outlier Flags'!E953="YES"),"FILTERED OUT",'Monitor Data'!K953))</f>
        <v>12.4</v>
      </c>
    </row>
    <row r="954" spans="1:5" x14ac:dyDescent="0.25">
      <c r="A954" s="34">
        <v>45149</v>
      </c>
      <c r="B954" s="35" t="str">
        <f>IF(OR('Monitor Data'!D954="",ISBLANK('Monitor Data'!D954)),"",IF(AND('Smoke Data'!J956="YES",'Outlier Flags'!B954="YES"),"FILTERED OUT",'Monitor Data'!B954))</f>
        <v/>
      </c>
      <c r="C954" s="35" t="str">
        <f>IF(OR('Monitor Data'!G954="",ISBLANK('Monitor Data'!G954)),"",IF(AND('Smoke Data'!K956="YES",'Outlier Flags'!C954="YES"),"FILTERED OUT",'Monitor Data'!G954))</f>
        <v/>
      </c>
      <c r="D954" s="35" t="str">
        <f>IF(OR('Monitor Data'!J954="",ISBLANK('Monitor Data'!J954)),"",IF(AND('Smoke Data'!L956="YES",'Outlier Flags'!D954="YES"),"FILTERED OUT",'Monitor Data'!J954))</f>
        <v/>
      </c>
      <c r="E954" s="35" t="str">
        <f>IF(OR('Monitor Data'!K954="",ISBLANK('Monitor Data'!K954)),"",IF(AND('Smoke Data'!M956="YES",'Outlier Flags'!E954="YES"),"FILTERED OUT",'Monitor Data'!K954))</f>
        <v/>
      </c>
    </row>
    <row r="955" spans="1:5" x14ac:dyDescent="0.25">
      <c r="A955" s="34">
        <v>45150</v>
      </c>
      <c r="B955" s="35" t="str">
        <f>IF(OR('Monitor Data'!D955="",ISBLANK('Monitor Data'!D955)),"",IF(AND('Smoke Data'!J957="YES",'Outlier Flags'!B955="YES"),"FILTERED OUT",'Monitor Data'!B955))</f>
        <v/>
      </c>
      <c r="C955" s="35" t="str">
        <f>IF(OR('Monitor Data'!G955="",ISBLANK('Monitor Data'!G955)),"",IF(AND('Smoke Data'!K957="YES",'Outlier Flags'!C955="YES"),"FILTERED OUT",'Monitor Data'!G955))</f>
        <v/>
      </c>
      <c r="D955" s="35" t="str">
        <f>IF(OR('Monitor Data'!J955="",ISBLANK('Monitor Data'!J955)),"",IF(AND('Smoke Data'!L957="YES",'Outlier Flags'!D955="YES"),"FILTERED OUT",'Monitor Data'!J955))</f>
        <v/>
      </c>
      <c r="E955" s="35" t="str">
        <f>IF(OR('Monitor Data'!K955="",ISBLANK('Monitor Data'!K955)),"",IF(AND('Smoke Data'!M957="YES",'Outlier Flags'!E955="YES"),"FILTERED OUT",'Monitor Data'!K955))</f>
        <v/>
      </c>
    </row>
    <row r="956" spans="1:5" x14ac:dyDescent="0.25">
      <c r="A956" s="34">
        <v>45151</v>
      </c>
      <c r="B956" s="35">
        <f>IF(OR('Monitor Data'!D956="",ISBLANK('Monitor Data'!D956)),"",IF(AND('Smoke Data'!J958="YES",'Outlier Flags'!B956="YES"),"FILTERED OUT",'Monitor Data'!B956))</f>
        <v>17.5</v>
      </c>
      <c r="C956" s="35">
        <f>IF(OR('Monitor Data'!G956="",ISBLANK('Monitor Data'!G956)),"",IF(AND('Smoke Data'!K958="YES",'Outlier Flags'!C956="YES"),"FILTERED OUT",'Monitor Data'!G956))</f>
        <v>13.3</v>
      </c>
      <c r="D956" s="35">
        <f>IF(OR('Monitor Data'!J956="",ISBLANK('Monitor Data'!J956)),"",IF(AND('Smoke Data'!L958="YES",'Outlier Flags'!D956="YES"),"FILTERED OUT",'Monitor Data'!J956))</f>
        <v>20.399999999999999</v>
      </c>
      <c r="E956" s="35">
        <f>IF(OR('Monitor Data'!K956="",ISBLANK('Monitor Data'!K956)),"",IF(AND('Smoke Data'!M958="YES",'Outlier Flags'!E956="YES"),"FILTERED OUT",'Monitor Data'!K956))</f>
        <v>11.6</v>
      </c>
    </row>
    <row r="957" spans="1:5" x14ac:dyDescent="0.25">
      <c r="A957" s="34">
        <v>45152</v>
      </c>
      <c r="B957" s="35" t="str">
        <f>IF(OR('Monitor Data'!D957="",ISBLANK('Monitor Data'!D957)),"",IF(AND('Smoke Data'!J959="YES",'Outlier Flags'!B957="YES"),"FILTERED OUT",'Monitor Data'!B957))</f>
        <v/>
      </c>
      <c r="C957" s="35" t="str">
        <f>IF(OR('Monitor Data'!G957="",ISBLANK('Monitor Data'!G957)),"",IF(AND('Smoke Data'!K959="YES",'Outlier Flags'!C957="YES"),"FILTERED OUT",'Monitor Data'!G957))</f>
        <v/>
      </c>
      <c r="D957" s="35" t="str">
        <f>IF(OR('Monitor Data'!J957="",ISBLANK('Monitor Data'!J957)),"",IF(AND('Smoke Data'!L959="YES",'Outlier Flags'!D957="YES"),"FILTERED OUT",'Monitor Data'!J957))</f>
        <v/>
      </c>
      <c r="E957" s="35" t="str">
        <f>IF(OR('Monitor Data'!K957="",ISBLANK('Monitor Data'!K957)),"",IF(AND('Smoke Data'!M959="YES",'Outlier Flags'!E957="YES"),"FILTERED OUT",'Monitor Data'!K957))</f>
        <v/>
      </c>
    </row>
    <row r="958" spans="1:5" x14ac:dyDescent="0.25">
      <c r="A958" s="34">
        <v>45153</v>
      </c>
      <c r="B958" s="35" t="str">
        <f>IF(OR('Monitor Data'!D958="",ISBLANK('Monitor Data'!D958)),"",IF(AND('Smoke Data'!J960="YES",'Outlier Flags'!B958="YES"),"FILTERED OUT",'Monitor Data'!B958))</f>
        <v/>
      </c>
      <c r="C958" s="35" t="str">
        <f>IF(OR('Monitor Data'!G958="",ISBLANK('Monitor Data'!G958)),"",IF(AND('Smoke Data'!K960="YES",'Outlier Flags'!C958="YES"),"FILTERED OUT",'Monitor Data'!G958))</f>
        <v/>
      </c>
      <c r="D958" s="35" t="str">
        <f>IF(OR('Monitor Data'!J958="",ISBLANK('Monitor Data'!J958)),"",IF(AND('Smoke Data'!L960="YES",'Outlier Flags'!D958="YES"),"FILTERED OUT",'Monitor Data'!J958))</f>
        <v/>
      </c>
      <c r="E958" s="35" t="str">
        <f>IF(OR('Monitor Data'!K958="",ISBLANK('Monitor Data'!K958)),"",IF(AND('Smoke Data'!M960="YES",'Outlier Flags'!E958="YES"),"FILTERED OUT",'Monitor Data'!K958))</f>
        <v/>
      </c>
    </row>
    <row r="959" spans="1:5" x14ac:dyDescent="0.25">
      <c r="A959" s="34">
        <v>45154</v>
      </c>
      <c r="B959" s="35">
        <f>IF(OR('Monitor Data'!D959="",ISBLANK('Monitor Data'!D959)),"",IF(AND('Smoke Data'!J961="YES",'Outlier Flags'!B959="YES"),"FILTERED OUT",'Monitor Data'!B959))</f>
        <v>21.9</v>
      </c>
      <c r="C959" s="35">
        <f>IF(OR('Monitor Data'!G959="",ISBLANK('Monitor Data'!G959)),"",IF(AND('Smoke Data'!K961="YES",'Outlier Flags'!C959="YES"),"FILTERED OUT",'Monitor Data'!G959))</f>
        <v>24.4</v>
      </c>
      <c r="D959" s="35">
        <f>IF(OR('Monitor Data'!J959="",ISBLANK('Monitor Data'!J959)),"",IF(AND('Smoke Data'!L961="YES",'Outlier Flags'!D959="YES"),"FILTERED OUT",'Monitor Data'!J959))</f>
        <v>24.15</v>
      </c>
      <c r="E959" s="35">
        <f>IF(OR('Monitor Data'!K959="",ISBLANK('Monitor Data'!K959)),"",IF(AND('Smoke Data'!M961="YES",'Outlier Flags'!E959="YES"),"FILTERED OUT",'Monitor Data'!K959))</f>
        <v>14.7</v>
      </c>
    </row>
    <row r="960" spans="1:5" x14ac:dyDescent="0.25">
      <c r="A960" s="34">
        <v>45155</v>
      </c>
      <c r="B960" s="35" t="str">
        <f>IF(OR('Monitor Data'!D960="",ISBLANK('Monitor Data'!D960)),"",IF(AND('Smoke Data'!J962="YES",'Outlier Flags'!B960="YES"),"FILTERED OUT",'Monitor Data'!B960))</f>
        <v/>
      </c>
      <c r="C960" s="35" t="str">
        <f>IF(OR('Monitor Data'!G960="",ISBLANK('Monitor Data'!G960)),"",IF(AND('Smoke Data'!K962="YES",'Outlier Flags'!C960="YES"),"FILTERED OUT",'Monitor Data'!G960))</f>
        <v/>
      </c>
      <c r="D960" s="35" t="str">
        <f>IF(OR('Monitor Data'!J960="",ISBLANK('Monitor Data'!J960)),"",IF(AND('Smoke Data'!L962="YES",'Outlier Flags'!D960="YES"),"FILTERED OUT",'Monitor Data'!J960))</f>
        <v/>
      </c>
      <c r="E960" s="35" t="str">
        <f>IF(OR('Monitor Data'!K960="",ISBLANK('Monitor Data'!K960)),"",IF(AND('Smoke Data'!M962="YES",'Outlier Flags'!E960="YES"),"FILTERED OUT",'Monitor Data'!K960))</f>
        <v/>
      </c>
    </row>
    <row r="961" spans="1:5" x14ac:dyDescent="0.25">
      <c r="A961" s="34">
        <v>45156</v>
      </c>
      <c r="B961" s="35" t="str">
        <f>IF(OR('Monitor Data'!D961="",ISBLANK('Monitor Data'!D961)),"",IF(AND('Smoke Data'!J963="YES",'Outlier Flags'!B961="YES"),"FILTERED OUT",'Monitor Data'!B961))</f>
        <v/>
      </c>
      <c r="C961" s="35" t="str">
        <f>IF(OR('Monitor Data'!G961="",ISBLANK('Monitor Data'!G961)),"",IF(AND('Smoke Data'!K963="YES",'Outlier Flags'!C961="YES"),"FILTERED OUT",'Monitor Data'!G961))</f>
        <v/>
      </c>
      <c r="D961" s="35" t="str">
        <f>IF(OR('Monitor Data'!J961="",ISBLANK('Monitor Data'!J961)),"",IF(AND('Smoke Data'!L963="YES",'Outlier Flags'!D961="YES"),"FILTERED OUT",'Monitor Data'!J961))</f>
        <v/>
      </c>
      <c r="E961" s="35" t="str">
        <f>IF(OR('Monitor Data'!K961="",ISBLANK('Monitor Data'!K961)),"",IF(AND('Smoke Data'!M963="YES",'Outlier Flags'!E961="YES"),"FILTERED OUT",'Monitor Data'!K961))</f>
        <v/>
      </c>
    </row>
    <row r="962" spans="1:5" x14ac:dyDescent="0.25">
      <c r="A962" s="34">
        <v>45157</v>
      </c>
      <c r="B962" s="35">
        <f>IF(OR('Monitor Data'!D962="",ISBLANK('Monitor Data'!D962)),"",IF(AND('Smoke Data'!J964="YES",'Outlier Flags'!B962="YES"),"FILTERED OUT",'Monitor Data'!B962))</f>
        <v>36.4</v>
      </c>
      <c r="C962" s="35">
        <f>IF(OR('Monitor Data'!G962="",ISBLANK('Monitor Data'!G962)),"",IF(AND('Smoke Data'!K964="YES",'Outlier Flags'!C962="YES"),"FILTERED OUT",'Monitor Data'!G962))</f>
        <v>35.6</v>
      </c>
      <c r="D962" s="35">
        <f>IF(OR('Monitor Data'!J962="",ISBLANK('Monitor Data'!J962)),"",IF(AND('Smoke Data'!L964="YES",'Outlier Flags'!D962="YES"),"FILTERED OUT",'Monitor Data'!J962))</f>
        <v>23.1</v>
      </c>
      <c r="E962" s="35">
        <f>IF(OR('Monitor Data'!K962="",ISBLANK('Monitor Data'!K962)),"",IF(AND('Smoke Data'!M964="YES",'Outlier Flags'!E962="YES"),"FILTERED OUT",'Monitor Data'!K962))</f>
        <v>28.3</v>
      </c>
    </row>
    <row r="963" spans="1:5" x14ac:dyDescent="0.25">
      <c r="A963" s="34">
        <v>45158</v>
      </c>
      <c r="B963" s="35" t="str">
        <f>IF(OR('Monitor Data'!D963="",ISBLANK('Monitor Data'!D963)),"",IF(AND('Smoke Data'!J965="YES",'Outlier Flags'!B963="YES"),"FILTERED OUT",'Monitor Data'!B963))</f>
        <v/>
      </c>
      <c r="C963" s="35" t="str">
        <f>IF(OR('Monitor Data'!G963="",ISBLANK('Monitor Data'!G963)),"",IF(AND('Smoke Data'!K965="YES",'Outlier Flags'!C963="YES"),"FILTERED OUT",'Monitor Data'!G963))</f>
        <v/>
      </c>
      <c r="D963" s="35" t="str">
        <f>IF(OR('Monitor Data'!J963="",ISBLANK('Monitor Data'!J963)),"",IF(AND('Smoke Data'!L965="YES",'Outlier Flags'!D963="YES"),"FILTERED OUT",'Monitor Data'!J963))</f>
        <v/>
      </c>
      <c r="E963" s="35" t="str">
        <f>IF(OR('Monitor Data'!K963="",ISBLANK('Monitor Data'!K963)),"",IF(AND('Smoke Data'!M965="YES",'Outlier Flags'!E963="YES"),"FILTERED OUT",'Monitor Data'!K963))</f>
        <v/>
      </c>
    </row>
    <row r="964" spans="1:5" x14ac:dyDescent="0.25">
      <c r="A964" s="34">
        <v>45159</v>
      </c>
      <c r="B964" s="35" t="str">
        <f>IF(OR('Monitor Data'!D964="",ISBLANK('Monitor Data'!D964)),"",IF(AND('Smoke Data'!J966="YES",'Outlier Flags'!B964="YES"),"FILTERED OUT",'Monitor Data'!B964))</f>
        <v/>
      </c>
      <c r="C964" s="35" t="str">
        <f>IF(OR('Monitor Data'!G964="",ISBLANK('Monitor Data'!G964)),"",IF(AND('Smoke Data'!K966="YES",'Outlier Flags'!C964="YES"),"FILTERED OUT",'Monitor Data'!G964))</f>
        <v/>
      </c>
      <c r="D964" s="35" t="str">
        <f>IF(OR('Monitor Data'!J964="",ISBLANK('Monitor Data'!J964)),"",IF(AND('Smoke Data'!L966="YES",'Outlier Flags'!D964="YES"),"FILTERED OUT",'Monitor Data'!J964))</f>
        <v/>
      </c>
      <c r="E964" s="35" t="str">
        <f>IF(OR('Monitor Data'!K964="",ISBLANK('Monitor Data'!K964)),"",IF(AND('Smoke Data'!M966="YES",'Outlier Flags'!E964="YES"),"FILTERED OUT",'Monitor Data'!K964))</f>
        <v/>
      </c>
    </row>
    <row r="965" spans="1:5" x14ac:dyDescent="0.25">
      <c r="A965" s="34">
        <v>45160</v>
      </c>
      <c r="B965" s="35">
        <f>IF(OR('Monitor Data'!D965="",ISBLANK('Monitor Data'!D965)),"",IF(AND('Smoke Data'!J967="YES",'Outlier Flags'!B965="YES"),"FILTERED OUT",'Monitor Data'!B965))</f>
        <v>48.7</v>
      </c>
      <c r="C965" s="35" t="str">
        <f>IF(OR('Monitor Data'!G965="",ISBLANK('Monitor Data'!G965)),"",IF(AND('Smoke Data'!K967="YES",'Outlier Flags'!C965="YES"),"FILTERED OUT",'Monitor Data'!G965))</f>
        <v>FILTERED OUT</v>
      </c>
      <c r="D965" s="35">
        <f>IF(OR('Monitor Data'!J965="",ISBLANK('Monitor Data'!J965)),"",IF(AND('Smoke Data'!L967="YES",'Outlier Flags'!D965="YES"),"FILTERED OUT",'Monitor Data'!J965))</f>
        <v>31.85</v>
      </c>
      <c r="E965" s="35" t="str">
        <f>IF(OR('Monitor Data'!K965="",ISBLANK('Monitor Data'!K965)),"",IF(AND('Smoke Data'!M967="YES",'Outlier Flags'!E965="YES"),"FILTERED OUT",'Monitor Data'!K965))</f>
        <v>FILTERED OUT</v>
      </c>
    </row>
    <row r="966" spans="1:5" x14ac:dyDescent="0.25">
      <c r="A966" s="34">
        <v>45161</v>
      </c>
      <c r="B966" s="35" t="str">
        <f>IF(OR('Monitor Data'!D966="",ISBLANK('Monitor Data'!D966)),"",IF(AND('Smoke Data'!J968="YES",'Outlier Flags'!B966="YES"),"FILTERED OUT",'Monitor Data'!B966))</f>
        <v/>
      </c>
      <c r="C966" s="35" t="str">
        <f>IF(OR('Monitor Data'!G966="",ISBLANK('Monitor Data'!G966)),"",IF(AND('Smoke Data'!K968="YES",'Outlier Flags'!C966="YES"),"FILTERED OUT",'Monitor Data'!G966))</f>
        <v/>
      </c>
      <c r="D966" s="35" t="str">
        <f>IF(OR('Monitor Data'!J966="",ISBLANK('Monitor Data'!J966)),"",IF(AND('Smoke Data'!L968="YES",'Outlier Flags'!D966="YES"),"FILTERED OUT",'Monitor Data'!J966))</f>
        <v/>
      </c>
      <c r="E966" s="35" t="str">
        <f>IF(OR('Monitor Data'!K966="",ISBLANK('Monitor Data'!K966)),"",IF(AND('Smoke Data'!M968="YES",'Outlier Flags'!E966="YES"),"FILTERED OUT",'Monitor Data'!K966))</f>
        <v/>
      </c>
    </row>
    <row r="967" spans="1:5" x14ac:dyDescent="0.25">
      <c r="A967" s="34">
        <v>45162</v>
      </c>
      <c r="B967" s="35" t="str">
        <f>IF(OR('Monitor Data'!D967="",ISBLANK('Monitor Data'!D967)),"",IF(AND('Smoke Data'!J969="YES",'Outlier Flags'!B967="YES"),"FILTERED OUT",'Monitor Data'!B967))</f>
        <v/>
      </c>
      <c r="C967" s="35" t="str">
        <f>IF(OR('Monitor Data'!G967="",ISBLANK('Monitor Data'!G967)),"",IF(AND('Smoke Data'!K969="YES",'Outlier Flags'!C967="YES"),"FILTERED OUT",'Monitor Data'!G967))</f>
        <v/>
      </c>
      <c r="D967" s="35" t="str">
        <f>IF(OR('Monitor Data'!J967="",ISBLANK('Monitor Data'!J967)),"",IF(AND('Smoke Data'!L969="YES",'Outlier Flags'!D967="YES"),"FILTERED OUT",'Monitor Data'!J967))</f>
        <v/>
      </c>
      <c r="E967" s="35" t="str">
        <f>IF(OR('Monitor Data'!K967="",ISBLANK('Monitor Data'!K967)),"",IF(AND('Smoke Data'!M969="YES",'Outlier Flags'!E967="YES"),"FILTERED OUT",'Monitor Data'!K967))</f>
        <v/>
      </c>
    </row>
    <row r="968" spans="1:5" x14ac:dyDescent="0.25">
      <c r="A968" s="34">
        <v>45163</v>
      </c>
      <c r="B968" s="35" t="str">
        <f>IF(OR('Monitor Data'!D968="",ISBLANK('Monitor Data'!D968)),"",IF(AND('Smoke Data'!J970="YES",'Outlier Flags'!B968="YES"),"FILTERED OUT",'Monitor Data'!B968))</f>
        <v/>
      </c>
      <c r="C968" s="35">
        <f>IF(OR('Monitor Data'!G968="",ISBLANK('Monitor Data'!G968)),"",IF(AND('Smoke Data'!K970="YES",'Outlier Flags'!C968="YES"),"FILTERED OUT",'Monitor Data'!G968))</f>
        <v>29.5</v>
      </c>
      <c r="D968" s="35">
        <f>IF(OR('Monitor Data'!J968="",ISBLANK('Monitor Data'!J968)),"",IF(AND('Smoke Data'!L970="YES",'Outlier Flags'!D968="YES"),"FILTERED OUT",'Monitor Data'!J968))</f>
        <v>29.5</v>
      </c>
      <c r="E968" s="35" t="str">
        <f>IF(OR('Monitor Data'!K968="",ISBLANK('Monitor Data'!K968)),"",IF(AND('Smoke Data'!M970="YES",'Outlier Flags'!E968="YES"),"FILTERED OUT",'Monitor Data'!K968))</f>
        <v/>
      </c>
    </row>
    <row r="969" spans="1:5" x14ac:dyDescent="0.25">
      <c r="A969" s="34">
        <v>45164</v>
      </c>
      <c r="B969" s="35" t="str">
        <f>IF(OR('Monitor Data'!D969="",ISBLANK('Monitor Data'!D969)),"",IF(AND('Smoke Data'!J971="YES",'Outlier Flags'!B969="YES"),"FILTERED OUT",'Monitor Data'!B969))</f>
        <v/>
      </c>
      <c r="C969" s="35" t="str">
        <f>IF(OR('Monitor Data'!G969="",ISBLANK('Monitor Data'!G969)),"",IF(AND('Smoke Data'!K971="YES",'Outlier Flags'!C969="YES"),"FILTERED OUT",'Monitor Data'!G969))</f>
        <v/>
      </c>
      <c r="D969" s="35" t="str">
        <f>IF(OR('Monitor Data'!J969="",ISBLANK('Monitor Data'!J969)),"",IF(AND('Smoke Data'!L971="YES",'Outlier Flags'!D969="YES"),"FILTERED OUT",'Monitor Data'!J969))</f>
        <v/>
      </c>
      <c r="E969" s="35" t="str">
        <f>IF(OR('Monitor Data'!K969="",ISBLANK('Monitor Data'!K969)),"",IF(AND('Smoke Data'!M971="YES",'Outlier Flags'!E969="YES"),"FILTERED OUT",'Monitor Data'!K969))</f>
        <v/>
      </c>
    </row>
    <row r="970" spans="1:5" x14ac:dyDescent="0.25">
      <c r="A970" s="34">
        <v>45165</v>
      </c>
      <c r="B970" s="35" t="str">
        <f>IF(OR('Monitor Data'!D970="",ISBLANK('Monitor Data'!D970)),"",IF(AND('Smoke Data'!J972="YES",'Outlier Flags'!B970="YES"),"FILTERED OUT",'Monitor Data'!B970))</f>
        <v/>
      </c>
      <c r="C970" s="35" t="str">
        <f>IF(OR('Monitor Data'!G970="",ISBLANK('Monitor Data'!G970)),"",IF(AND('Smoke Data'!K972="YES",'Outlier Flags'!C970="YES"),"FILTERED OUT",'Monitor Data'!G970))</f>
        <v/>
      </c>
      <c r="D970" s="35" t="str">
        <f>IF(OR('Monitor Data'!J970="",ISBLANK('Monitor Data'!J970)),"",IF(AND('Smoke Data'!L972="YES",'Outlier Flags'!D970="YES"),"FILTERED OUT",'Monitor Data'!J970))</f>
        <v/>
      </c>
      <c r="E970" s="35" t="str">
        <f>IF(OR('Monitor Data'!K970="",ISBLANK('Monitor Data'!K970)),"",IF(AND('Smoke Data'!M972="YES",'Outlier Flags'!E970="YES"),"FILTERED OUT",'Monitor Data'!K970))</f>
        <v/>
      </c>
    </row>
    <row r="971" spans="1:5" x14ac:dyDescent="0.25">
      <c r="A971" s="34">
        <v>45166</v>
      </c>
      <c r="B971" s="35">
        <f>IF(OR('Monitor Data'!D971="",ISBLANK('Monitor Data'!D971)),"",IF(AND('Smoke Data'!J973="YES",'Outlier Flags'!B971="YES"),"FILTERED OUT",'Monitor Data'!B971))</f>
        <v>34.1</v>
      </c>
      <c r="C971" s="35">
        <f>IF(OR('Monitor Data'!G971="",ISBLANK('Monitor Data'!G971)),"",IF(AND('Smoke Data'!K973="YES",'Outlier Flags'!C971="YES"),"FILTERED OUT",'Monitor Data'!G971))</f>
        <v>30.1</v>
      </c>
      <c r="D971" s="35">
        <f>IF(OR('Monitor Data'!J971="",ISBLANK('Monitor Data'!J971)),"",IF(AND('Smoke Data'!L973="YES",'Outlier Flags'!D971="YES"),"FILTERED OUT",'Monitor Data'!J971))</f>
        <v>22.450000000000003</v>
      </c>
      <c r="E971" s="35" t="str">
        <f>IF(OR('Monitor Data'!K971="",ISBLANK('Monitor Data'!K971)),"",IF(AND('Smoke Data'!M973="YES",'Outlier Flags'!E971="YES"),"FILTERED OUT",'Monitor Data'!K971))</f>
        <v/>
      </c>
    </row>
    <row r="972" spans="1:5" x14ac:dyDescent="0.25">
      <c r="A972" s="34">
        <v>45167</v>
      </c>
      <c r="B972" s="35" t="str">
        <f>IF(OR('Monitor Data'!D972="",ISBLANK('Monitor Data'!D972)),"",IF(AND('Smoke Data'!J974="YES",'Outlier Flags'!B972="YES"),"FILTERED OUT",'Monitor Data'!B972))</f>
        <v/>
      </c>
      <c r="C972" s="35" t="str">
        <f>IF(OR('Monitor Data'!G972="",ISBLANK('Monitor Data'!G972)),"",IF(AND('Smoke Data'!K974="YES",'Outlier Flags'!C972="YES"),"FILTERED OUT",'Monitor Data'!G972))</f>
        <v/>
      </c>
      <c r="D972" s="35" t="str">
        <f>IF(OR('Monitor Data'!J972="",ISBLANK('Monitor Data'!J972)),"",IF(AND('Smoke Data'!L974="YES",'Outlier Flags'!D972="YES"),"FILTERED OUT",'Monitor Data'!J972))</f>
        <v/>
      </c>
      <c r="E972" s="35" t="str">
        <f>IF(OR('Monitor Data'!K972="",ISBLANK('Monitor Data'!K972)),"",IF(AND('Smoke Data'!M974="YES",'Outlier Flags'!E972="YES"),"FILTERED OUT",'Monitor Data'!K972))</f>
        <v/>
      </c>
    </row>
    <row r="973" spans="1:5" x14ac:dyDescent="0.25">
      <c r="A973" s="34">
        <v>45168</v>
      </c>
      <c r="B973" s="35" t="str">
        <f>IF(OR('Monitor Data'!D973="",ISBLANK('Monitor Data'!D973)),"",IF(AND('Smoke Data'!J975="YES",'Outlier Flags'!B973="YES"),"FILTERED OUT",'Monitor Data'!B973))</f>
        <v/>
      </c>
      <c r="C973" s="35" t="str">
        <f>IF(OR('Monitor Data'!G973="",ISBLANK('Monitor Data'!G973)),"",IF(AND('Smoke Data'!K975="YES",'Outlier Flags'!C973="YES"),"FILTERED OUT",'Monitor Data'!G973))</f>
        <v/>
      </c>
      <c r="D973" s="35" t="str">
        <f>IF(OR('Monitor Data'!J973="",ISBLANK('Monitor Data'!J973)),"",IF(AND('Smoke Data'!L975="YES",'Outlier Flags'!D973="YES"),"FILTERED OUT",'Monitor Data'!J973))</f>
        <v/>
      </c>
      <c r="E973" s="35" t="str">
        <f>IF(OR('Monitor Data'!K973="",ISBLANK('Monitor Data'!K973)),"",IF(AND('Smoke Data'!M975="YES",'Outlier Flags'!E973="YES"),"FILTERED OUT",'Monitor Data'!K973))</f>
        <v>FILTERED OUT</v>
      </c>
    </row>
    <row r="974" spans="1:5" x14ac:dyDescent="0.25">
      <c r="A974" s="34">
        <v>45169</v>
      </c>
      <c r="B974" s="35">
        <f>IF(OR('Monitor Data'!D974="",ISBLANK('Monitor Data'!D974)),"",IF(AND('Smoke Data'!J976="YES",'Outlier Flags'!B974="YES"),"FILTERED OUT",'Monitor Data'!B974))</f>
        <v>28.2</v>
      </c>
      <c r="C974" s="35">
        <f>IF(OR('Monitor Data'!G974="",ISBLANK('Monitor Data'!G974)),"",IF(AND('Smoke Data'!K976="YES",'Outlier Flags'!C974="YES"),"FILTERED OUT",'Monitor Data'!G974))</f>
        <v>30.1</v>
      </c>
      <c r="D974" s="35">
        <f>IF(OR('Monitor Data'!J974="",ISBLANK('Monitor Data'!J974)),"",IF(AND('Smoke Data'!L976="YES",'Outlier Flags'!D974="YES"),"FILTERED OUT",'Monitor Data'!J974))</f>
        <v>10.8</v>
      </c>
      <c r="E974" s="35">
        <f>IF(OR('Monitor Data'!K974="",ISBLANK('Monitor Data'!K974)),"",IF(AND('Smoke Data'!M976="YES",'Outlier Flags'!E974="YES"),"FILTERED OUT",'Monitor Data'!K974))</f>
        <v>20.6</v>
      </c>
    </row>
    <row r="975" spans="1:5" x14ac:dyDescent="0.25">
      <c r="A975" s="34">
        <v>45170</v>
      </c>
      <c r="B975" s="35" t="str">
        <f>IF(OR('Monitor Data'!D975="",ISBLANK('Monitor Data'!D975)),"",IF(AND('Smoke Data'!J977="YES",'Outlier Flags'!B975="YES"),"FILTERED OUT",'Monitor Data'!B975))</f>
        <v/>
      </c>
      <c r="C975" s="35" t="str">
        <f>IF(OR('Monitor Data'!G975="",ISBLANK('Monitor Data'!G975)),"",IF(AND('Smoke Data'!K977="YES",'Outlier Flags'!C975="YES"),"FILTERED OUT",'Monitor Data'!G975))</f>
        <v/>
      </c>
      <c r="D975" s="35" t="str">
        <f>IF(OR('Monitor Data'!J975="",ISBLANK('Monitor Data'!J975)),"",IF(AND('Smoke Data'!L977="YES",'Outlier Flags'!D975="YES"),"FILTERED OUT",'Monitor Data'!J975))</f>
        <v/>
      </c>
      <c r="E975" s="35">
        <f>IF(OR('Monitor Data'!K975="",ISBLANK('Monitor Data'!K975)),"",IF(AND('Smoke Data'!M977="YES",'Outlier Flags'!E975="YES"),"FILTERED OUT",'Monitor Data'!K975))</f>
        <v>17.3</v>
      </c>
    </row>
    <row r="976" spans="1:5" x14ac:dyDescent="0.25">
      <c r="A976" s="34">
        <v>45171</v>
      </c>
      <c r="B976" s="35" t="str">
        <f>IF(OR('Monitor Data'!D976="",ISBLANK('Monitor Data'!D976)),"",IF(AND('Smoke Data'!J978="YES",'Outlier Flags'!B976="YES"),"FILTERED OUT",'Monitor Data'!B976))</f>
        <v/>
      </c>
      <c r="C976" s="35" t="str">
        <f>IF(OR('Monitor Data'!G976="",ISBLANK('Monitor Data'!G976)),"",IF(AND('Smoke Data'!K978="YES",'Outlier Flags'!C976="YES"),"FILTERED OUT",'Monitor Data'!G976))</f>
        <v/>
      </c>
      <c r="D976" s="35" t="str">
        <f>IF(OR('Monitor Data'!J976="",ISBLANK('Monitor Data'!J976)),"",IF(AND('Smoke Data'!L978="YES",'Outlier Flags'!D976="YES"),"FILTERED OUT",'Monitor Data'!J976))</f>
        <v/>
      </c>
      <c r="E976" s="35" t="str">
        <f>IF(OR('Monitor Data'!K976="",ISBLANK('Monitor Data'!K976)),"",IF(AND('Smoke Data'!M978="YES",'Outlier Flags'!E976="YES"),"FILTERED OUT",'Monitor Data'!K976))</f>
        <v/>
      </c>
    </row>
    <row r="977" spans="1:5" x14ac:dyDescent="0.25">
      <c r="A977" s="34">
        <v>45172</v>
      </c>
      <c r="B977" s="35">
        <f>IF(OR('Monitor Data'!D977="",ISBLANK('Monitor Data'!D977)),"",IF(AND('Smoke Data'!J979="YES",'Outlier Flags'!B977="YES"),"FILTERED OUT",'Monitor Data'!B977))</f>
        <v>35.1</v>
      </c>
      <c r="C977" s="35">
        <f>IF(OR('Monitor Data'!G977="",ISBLANK('Monitor Data'!G977)),"",IF(AND('Smoke Data'!K979="YES",'Outlier Flags'!C977="YES"),"FILTERED OUT",'Monitor Data'!G977))</f>
        <v>34.25</v>
      </c>
      <c r="D977" s="35">
        <f>IF(OR('Monitor Data'!J977="",ISBLANK('Monitor Data'!J977)),"",IF(AND('Smoke Data'!L979="YES",'Outlier Flags'!D977="YES"),"FILTERED OUT",'Monitor Data'!J977))</f>
        <v>23.55</v>
      </c>
      <c r="E977" s="35" t="str">
        <f>IF(OR('Monitor Data'!K977="",ISBLANK('Monitor Data'!K977)),"",IF(AND('Smoke Data'!M979="YES",'Outlier Flags'!E977="YES"),"FILTERED OUT",'Monitor Data'!K977))</f>
        <v/>
      </c>
    </row>
    <row r="978" spans="1:5" x14ac:dyDescent="0.25">
      <c r="A978" s="34">
        <v>45173</v>
      </c>
      <c r="B978" s="35" t="str">
        <f>IF(OR('Monitor Data'!D978="",ISBLANK('Monitor Data'!D978)),"",IF(AND('Smoke Data'!J980="YES",'Outlier Flags'!B978="YES"),"FILTERED OUT",'Monitor Data'!B978))</f>
        <v/>
      </c>
      <c r="C978" s="35" t="str">
        <f>IF(OR('Monitor Data'!G978="",ISBLANK('Monitor Data'!G978)),"",IF(AND('Smoke Data'!K980="YES",'Outlier Flags'!C978="YES"),"FILTERED OUT",'Monitor Data'!G978))</f>
        <v/>
      </c>
      <c r="D978" s="35" t="str">
        <f>IF(OR('Monitor Data'!J978="",ISBLANK('Monitor Data'!J978)),"",IF(AND('Smoke Data'!L980="YES",'Outlier Flags'!D978="YES"),"FILTERED OUT",'Monitor Data'!J978))</f>
        <v/>
      </c>
      <c r="E978" s="35" t="str">
        <f>IF(OR('Monitor Data'!K978="",ISBLANK('Monitor Data'!K978)),"",IF(AND('Smoke Data'!M980="YES",'Outlier Flags'!E978="YES"),"FILTERED OUT",'Monitor Data'!K978))</f>
        <v/>
      </c>
    </row>
    <row r="979" spans="1:5" x14ac:dyDescent="0.25">
      <c r="A979" s="34">
        <v>45174</v>
      </c>
      <c r="B979" s="35" t="str">
        <f>IF(OR('Monitor Data'!D979="",ISBLANK('Monitor Data'!D979)),"",IF(AND('Smoke Data'!J981="YES",'Outlier Flags'!B979="YES"),"FILTERED OUT",'Monitor Data'!B979))</f>
        <v/>
      </c>
      <c r="C979" s="35" t="str">
        <f>IF(OR('Monitor Data'!G979="",ISBLANK('Monitor Data'!G979)),"",IF(AND('Smoke Data'!K981="YES",'Outlier Flags'!C979="YES"),"FILTERED OUT",'Monitor Data'!G979))</f>
        <v/>
      </c>
      <c r="D979" s="35" t="str">
        <f>IF(OR('Monitor Data'!J979="",ISBLANK('Monitor Data'!J979)),"",IF(AND('Smoke Data'!L981="YES",'Outlier Flags'!D979="YES"),"FILTERED OUT",'Monitor Data'!J979))</f>
        <v/>
      </c>
      <c r="E979" s="35" t="str">
        <f>IF(OR('Monitor Data'!K979="",ISBLANK('Monitor Data'!K979)),"",IF(AND('Smoke Data'!M981="YES",'Outlier Flags'!E979="YES"),"FILTERED OUT",'Monitor Data'!K979))</f>
        <v/>
      </c>
    </row>
    <row r="980" spans="1:5" x14ac:dyDescent="0.25">
      <c r="A980" s="34">
        <v>45175</v>
      </c>
      <c r="B980" s="35">
        <f>IF(OR('Monitor Data'!D980="",ISBLANK('Monitor Data'!D980)),"",IF(AND('Smoke Data'!J982="YES",'Outlier Flags'!B980="YES"),"FILTERED OUT",'Monitor Data'!B980))</f>
        <v>39.200000000000003</v>
      </c>
      <c r="C980" s="35" t="str">
        <f>IF(OR('Monitor Data'!G980="",ISBLANK('Monitor Data'!G980)),"",IF(AND('Smoke Data'!K982="YES",'Outlier Flags'!C980="YES"),"FILTERED OUT",'Monitor Data'!G980))</f>
        <v>FILTERED OUT</v>
      </c>
      <c r="D980" s="35" t="str">
        <f>IF(OR('Monitor Data'!J980="",ISBLANK('Monitor Data'!J980)),"",IF(AND('Smoke Data'!L982="YES",'Outlier Flags'!D980="YES"),"FILTERED OUT",'Monitor Data'!J980))</f>
        <v>FILTERED OUT</v>
      </c>
      <c r="E980" s="35" t="str">
        <f>IF(OR('Monitor Data'!K980="",ISBLANK('Monitor Data'!K980)),"",IF(AND('Smoke Data'!M982="YES",'Outlier Flags'!E980="YES"),"FILTERED OUT",'Monitor Data'!K980))</f>
        <v>FILTERED OUT</v>
      </c>
    </row>
    <row r="981" spans="1:5" x14ac:dyDescent="0.25">
      <c r="A981" s="34">
        <v>45176</v>
      </c>
      <c r="B981" s="35" t="str">
        <f>IF(OR('Monitor Data'!D981="",ISBLANK('Monitor Data'!D981)),"",IF(AND('Smoke Data'!J983="YES",'Outlier Flags'!B981="YES"),"FILTERED OUT",'Monitor Data'!B981))</f>
        <v/>
      </c>
      <c r="C981" s="35" t="str">
        <f>IF(OR('Monitor Data'!G981="",ISBLANK('Monitor Data'!G981)),"",IF(AND('Smoke Data'!K983="YES",'Outlier Flags'!C981="YES"),"FILTERED OUT",'Monitor Data'!G981))</f>
        <v/>
      </c>
      <c r="D981" s="35" t="str">
        <f>IF(OR('Monitor Data'!J981="",ISBLANK('Monitor Data'!J981)),"",IF(AND('Smoke Data'!L983="YES",'Outlier Flags'!D981="YES"),"FILTERED OUT",'Monitor Data'!J981))</f>
        <v/>
      </c>
      <c r="E981" s="35" t="str">
        <f>IF(OR('Monitor Data'!K981="",ISBLANK('Monitor Data'!K981)),"",IF(AND('Smoke Data'!M983="YES",'Outlier Flags'!E981="YES"),"FILTERED OUT",'Monitor Data'!K981))</f>
        <v/>
      </c>
    </row>
    <row r="982" spans="1:5" x14ac:dyDescent="0.25">
      <c r="A982" s="34">
        <v>45177</v>
      </c>
      <c r="B982" s="35" t="str">
        <f>IF(OR('Monitor Data'!D982="",ISBLANK('Monitor Data'!D982)),"",IF(AND('Smoke Data'!J984="YES",'Outlier Flags'!B982="YES"),"FILTERED OUT",'Monitor Data'!B982))</f>
        <v/>
      </c>
      <c r="C982" s="35" t="str">
        <f>IF(OR('Monitor Data'!G982="",ISBLANK('Monitor Data'!G982)),"",IF(AND('Smoke Data'!K984="YES",'Outlier Flags'!C982="YES"),"FILTERED OUT",'Monitor Data'!G982))</f>
        <v/>
      </c>
      <c r="D982" s="35" t="str">
        <f>IF(OR('Monitor Data'!J982="",ISBLANK('Monitor Data'!J982)),"",IF(AND('Smoke Data'!L984="YES",'Outlier Flags'!D982="YES"),"FILTERED OUT",'Monitor Data'!J982))</f>
        <v/>
      </c>
      <c r="E982" s="35" t="str">
        <f>IF(OR('Monitor Data'!K982="",ISBLANK('Monitor Data'!K982)),"",IF(AND('Smoke Data'!M984="YES",'Outlier Flags'!E982="YES"),"FILTERED OUT",'Monitor Data'!K982))</f>
        <v/>
      </c>
    </row>
    <row r="983" spans="1:5" x14ac:dyDescent="0.25">
      <c r="A983" s="34">
        <v>45178</v>
      </c>
      <c r="B983" s="35">
        <f>IF(OR('Monitor Data'!D983="",ISBLANK('Monitor Data'!D983)),"",IF(AND('Smoke Data'!J985="YES",'Outlier Flags'!B983="YES"),"FILTERED OUT",'Monitor Data'!B983))</f>
        <v>21.4</v>
      </c>
      <c r="C983" s="35">
        <f>IF(OR('Monitor Data'!G983="",ISBLANK('Monitor Data'!G983)),"",IF(AND('Smoke Data'!K985="YES",'Outlier Flags'!C983="YES"),"FILTERED OUT",'Monitor Data'!G983))</f>
        <v>39.900000000000006</v>
      </c>
      <c r="D983" s="35">
        <f>IF(OR('Monitor Data'!J983="",ISBLANK('Monitor Data'!J983)),"",IF(AND('Smoke Data'!L985="YES",'Outlier Flags'!D983="YES"),"FILTERED OUT",'Monitor Data'!J983))</f>
        <v>14.75</v>
      </c>
      <c r="E983" s="35">
        <f>IF(OR('Monitor Data'!K983="",ISBLANK('Monitor Data'!K983)),"",IF(AND('Smoke Data'!M985="YES",'Outlier Flags'!E983="YES"),"FILTERED OUT",'Monitor Data'!K983))</f>
        <v>13.3</v>
      </c>
    </row>
    <row r="984" spans="1:5" x14ac:dyDescent="0.25">
      <c r="A984" s="34">
        <v>45179</v>
      </c>
      <c r="B984" s="35" t="str">
        <f>IF(OR('Monitor Data'!D984="",ISBLANK('Monitor Data'!D984)),"",IF(AND('Smoke Data'!J986="YES",'Outlier Flags'!B984="YES"),"FILTERED OUT",'Monitor Data'!B984))</f>
        <v/>
      </c>
      <c r="C984" s="35" t="str">
        <f>IF(OR('Monitor Data'!G984="",ISBLANK('Monitor Data'!G984)),"",IF(AND('Smoke Data'!K986="YES",'Outlier Flags'!C984="YES"),"FILTERED OUT",'Monitor Data'!G984))</f>
        <v/>
      </c>
      <c r="D984" s="35" t="str">
        <f>IF(OR('Monitor Data'!J984="",ISBLANK('Monitor Data'!J984)),"",IF(AND('Smoke Data'!L986="YES",'Outlier Flags'!D984="YES"),"FILTERED OUT",'Monitor Data'!J984))</f>
        <v/>
      </c>
      <c r="E984" s="35">
        <f>IF(OR('Monitor Data'!K984="",ISBLANK('Monitor Data'!K984)),"",IF(AND('Smoke Data'!M986="YES",'Outlier Flags'!E984="YES"),"FILTERED OUT",'Monitor Data'!K984))</f>
        <v>23</v>
      </c>
    </row>
    <row r="985" spans="1:5" x14ac:dyDescent="0.25">
      <c r="A985" s="34">
        <v>45180</v>
      </c>
      <c r="B985" s="35" t="str">
        <f>IF(OR('Monitor Data'!D985="",ISBLANK('Monitor Data'!D985)),"",IF(AND('Smoke Data'!J987="YES",'Outlier Flags'!B985="YES"),"FILTERED OUT",'Monitor Data'!B985))</f>
        <v/>
      </c>
      <c r="C985" s="35" t="str">
        <f>IF(OR('Monitor Data'!G985="",ISBLANK('Monitor Data'!G985)),"",IF(AND('Smoke Data'!K987="YES",'Outlier Flags'!C985="YES"),"FILTERED OUT",'Monitor Data'!G985))</f>
        <v/>
      </c>
      <c r="D985" s="35" t="str">
        <f>IF(OR('Monitor Data'!J985="",ISBLANK('Monitor Data'!J985)),"",IF(AND('Smoke Data'!L987="YES",'Outlier Flags'!D985="YES"),"FILTERED OUT",'Monitor Data'!J985))</f>
        <v/>
      </c>
      <c r="E985" s="35" t="str">
        <f>IF(OR('Monitor Data'!K985="",ISBLANK('Monitor Data'!K985)),"",IF(AND('Smoke Data'!M987="YES",'Outlier Flags'!E985="YES"),"FILTERED OUT",'Monitor Data'!K985))</f>
        <v/>
      </c>
    </row>
    <row r="986" spans="1:5" x14ac:dyDescent="0.25">
      <c r="A986" s="34">
        <v>45181</v>
      </c>
      <c r="B986" s="35">
        <f>IF(OR('Monitor Data'!D986="",ISBLANK('Monitor Data'!D986)),"",IF(AND('Smoke Data'!J988="YES",'Outlier Flags'!B986="YES"),"FILTERED OUT",'Monitor Data'!B986))</f>
        <v>15.9</v>
      </c>
      <c r="C986" s="35">
        <f>IF(OR('Monitor Data'!G986="",ISBLANK('Monitor Data'!G986)),"",IF(AND('Smoke Data'!K988="YES",'Outlier Flags'!C986="YES"),"FILTERED OUT",'Monitor Data'!G986))</f>
        <v>23.6</v>
      </c>
      <c r="D986" s="35">
        <f>IF(OR('Monitor Data'!J986="",ISBLANK('Monitor Data'!J986)),"",IF(AND('Smoke Data'!L988="YES",'Outlier Flags'!D986="YES"),"FILTERED OUT",'Monitor Data'!J986))</f>
        <v>9.9</v>
      </c>
      <c r="E986" s="35">
        <f>IF(OR('Monitor Data'!K986="",ISBLANK('Monitor Data'!K986)),"",IF(AND('Smoke Data'!M988="YES",'Outlier Flags'!E986="YES"),"FILTERED OUT",'Monitor Data'!K986))</f>
        <v>10.199999999999999</v>
      </c>
    </row>
    <row r="987" spans="1:5" x14ac:dyDescent="0.25">
      <c r="A987" s="34">
        <v>45182</v>
      </c>
      <c r="B987" s="35" t="str">
        <f>IF(OR('Monitor Data'!D987="",ISBLANK('Monitor Data'!D987)),"",IF(AND('Smoke Data'!J989="YES",'Outlier Flags'!B987="YES"),"FILTERED OUT",'Monitor Data'!B987))</f>
        <v/>
      </c>
      <c r="C987" s="35" t="str">
        <f>IF(OR('Monitor Data'!G987="",ISBLANK('Monitor Data'!G987)),"",IF(AND('Smoke Data'!K989="YES",'Outlier Flags'!C987="YES"),"FILTERED OUT",'Monitor Data'!G987))</f>
        <v/>
      </c>
      <c r="D987" s="35" t="str">
        <f>IF(OR('Monitor Data'!J987="",ISBLANK('Monitor Data'!J987)),"",IF(AND('Smoke Data'!L989="YES",'Outlier Flags'!D987="YES"),"FILTERED OUT",'Monitor Data'!J987))</f>
        <v/>
      </c>
      <c r="E987" s="35" t="str">
        <f>IF(OR('Monitor Data'!K987="",ISBLANK('Monitor Data'!K987)),"",IF(AND('Smoke Data'!M989="YES",'Outlier Flags'!E987="YES"),"FILTERED OUT",'Monitor Data'!K987))</f>
        <v/>
      </c>
    </row>
    <row r="988" spans="1:5" x14ac:dyDescent="0.25">
      <c r="A988" s="34">
        <v>45183</v>
      </c>
      <c r="B988" s="35" t="str">
        <f>IF(OR('Monitor Data'!D988="",ISBLANK('Monitor Data'!D988)),"",IF(AND('Smoke Data'!J990="YES",'Outlier Flags'!B988="YES"),"FILTERED OUT",'Monitor Data'!B988))</f>
        <v/>
      </c>
      <c r="C988" s="35" t="str">
        <f>IF(OR('Monitor Data'!G988="",ISBLANK('Monitor Data'!G988)),"",IF(AND('Smoke Data'!K990="YES",'Outlier Flags'!C988="YES"),"FILTERED OUT",'Monitor Data'!G988))</f>
        <v/>
      </c>
      <c r="D988" s="35" t="str">
        <f>IF(OR('Monitor Data'!J988="",ISBLANK('Monitor Data'!J988)),"",IF(AND('Smoke Data'!L990="YES",'Outlier Flags'!D988="YES"),"FILTERED OUT",'Monitor Data'!J988))</f>
        <v/>
      </c>
      <c r="E988" s="35" t="str">
        <f>IF(OR('Monitor Data'!K988="",ISBLANK('Monitor Data'!K988)),"",IF(AND('Smoke Data'!M990="YES",'Outlier Flags'!E988="YES"),"FILTERED OUT",'Monitor Data'!K988))</f>
        <v/>
      </c>
    </row>
    <row r="989" spans="1:5" x14ac:dyDescent="0.25">
      <c r="A989" s="34">
        <v>45184</v>
      </c>
      <c r="B989" s="35">
        <f>IF(OR('Monitor Data'!D989="",ISBLANK('Monitor Data'!D989)),"",IF(AND('Smoke Data'!J991="YES",'Outlier Flags'!B989="YES"),"FILTERED OUT",'Monitor Data'!B989))</f>
        <v>33.5</v>
      </c>
      <c r="C989" s="35">
        <f>IF(OR('Monitor Data'!G989="",ISBLANK('Monitor Data'!G989)),"",IF(AND('Smoke Data'!K991="YES",'Outlier Flags'!C989="YES"),"FILTERED OUT",'Monitor Data'!G989))</f>
        <v>32.85</v>
      </c>
      <c r="D989" s="35">
        <f>IF(OR('Monitor Data'!J989="",ISBLANK('Monitor Data'!J989)),"",IF(AND('Smoke Data'!L991="YES",'Outlier Flags'!D989="YES"),"FILTERED OUT",'Monitor Data'!J989))</f>
        <v>14.8</v>
      </c>
      <c r="E989" s="35">
        <f>IF(OR('Monitor Data'!K989="",ISBLANK('Monitor Data'!K989)),"",IF(AND('Smoke Data'!M991="YES",'Outlier Flags'!E989="YES"),"FILTERED OUT",'Monitor Data'!K989))</f>
        <v>23.3</v>
      </c>
    </row>
    <row r="990" spans="1:5" x14ac:dyDescent="0.25">
      <c r="A990" s="34">
        <v>45185</v>
      </c>
      <c r="B990" s="35" t="str">
        <f>IF(OR('Monitor Data'!D990="",ISBLANK('Monitor Data'!D990)),"",IF(AND('Smoke Data'!J992="YES",'Outlier Flags'!B990="YES"),"FILTERED OUT",'Monitor Data'!B990))</f>
        <v/>
      </c>
      <c r="C990" s="35" t="str">
        <f>IF(OR('Monitor Data'!G990="",ISBLANK('Monitor Data'!G990)),"",IF(AND('Smoke Data'!K992="YES",'Outlier Flags'!C990="YES"),"FILTERED OUT",'Monitor Data'!G990))</f>
        <v/>
      </c>
      <c r="D990" s="35" t="str">
        <f>IF(OR('Monitor Data'!J990="",ISBLANK('Monitor Data'!J990)),"",IF(AND('Smoke Data'!L992="YES",'Outlier Flags'!D990="YES"),"FILTERED OUT",'Monitor Data'!J990))</f>
        <v/>
      </c>
      <c r="E990" s="35" t="str">
        <f>IF(OR('Monitor Data'!K990="",ISBLANK('Monitor Data'!K990)),"",IF(AND('Smoke Data'!M992="YES",'Outlier Flags'!E990="YES"),"FILTERED OUT",'Monitor Data'!K990))</f>
        <v/>
      </c>
    </row>
    <row r="991" spans="1:5" x14ac:dyDescent="0.25">
      <c r="A991" s="34">
        <v>45186</v>
      </c>
      <c r="B991" s="35" t="str">
        <f>IF(OR('Monitor Data'!D991="",ISBLANK('Monitor Data'!D991)),"",IF(AND('Smoke Data'!J993="YES",'Outlier Flags'!B991="YES"),"FILTERED OUT",'Monitor Data'!B991))</f>
        <v/>
      </c>
      <c r="C991" s="35" t="str">
        <f>IF(OR('Monitor Data'!G991="",ISBLANK('Monitor Data'!G991)),"",IF(AND('Smoke Data'!K993="YES",'Outlier Flags'!C991="YES"),"FILTERED OUT",'Monitor Data'!G991))</f>
        <v/>
      </c>
      <c r="D991" s="35" t="str">
        <f>IF(OR('Monitor Data'!J991="",ISBLANK('Monitor Data'!J991)),"",IF(AND('Smoke Data'!L993="YES",'Outlier Flags'!D991="YES"),"FILTERED OUT",'Monitor Data'!J991))</f>
        <v/>
      </c>
      <c r="E991" s="35" t="str">
        <f>IF(OR('Monitor Data'!K991="",ISBLANK('Monitor Data'!K991)),"",IF(AND('Smoke Data'!M993="YES",'Outlier Flags'!E991="YES"),"FILTERED OUT",'Monitor Data'!K991))</f>
        <v/>
      </c>
    </row>
    <row r="992" spans="1:5" x14ac:dyDescent="0.25">
      <c r="A992" s="34">
        <v>45187</v>
      </c>
      <c r="B992" s="35">
        <f>IF(OR('Monitor Data'!D992="",ISBLANK('Monitor Data'!D992)),"",IF(AND('Smoke Data'!J994="YES",'Outlier Flags'!B992="YES"),"FILTERED OUT",'Monitor Data'!B992))</f>
        <v>30.8</v>
      </c>
      <c r="C992" s="35">
        <f>IF(OR('Monitor Data'!G992="",ISBLANK('Monitor Data'!G992)),"",IF(AND('Smoke Data'!K994="YES",'Outlier Flags'!C992="YES"),"FILTERED OUT",'Monitor Data'!G992))</f>
        <v>31</v>
      </c>
      <c r="D992" s="35">
        <f>IF(OR('Monitor Data'!J992="",ISBLANK('Monitor Data'!J992)),"",IF(AND('Smoke Data'!L994="YES",'Outlier Flags'!D992="YES"),"FILTERED OUT",'Monitor Data'!J992))</f>
        <v>17.2</v>
      </c>
      <c r="E992" s="35">
        <f>IF(OR('Monitor Data'!K992="",ISBLANK('Monitor Data'!K992)),"",IF(AND('Smoke Data'!M994="YES",'Outlier Flags'!E992="YES"),"FILTERED OUT",'Monitor Data'!K992))</f>
        <v>18.399999999999999</v>
      </c>
    </row>
    <row r="993" spans="1:5" x14ac:dyDescent="0.25">
      <c r="A993" s="34">
        <v>45188</v>
      </c>
      <c r="B993" s="35" t="str">
        <f>IF(OR('Monitor Data'!D993="",ISBLANK('Monitor Data'!D993)),"",IF(AND('Smoke Data'!J995="YES",'Outlier Flags'!B993="YES"),"FILTERED OUT",'Monitor Data'!B993))</f>
        <v/>
      </c>
      <c r="C993" s="35" t="str">
        <f>IF(OR('Monitor Data'!G993="",ISBLANK('Monitor Data'!G993)),"",IF(AND('Smoke Data'!K995="YES",'Outlier Flags'!C993="YES"),"FILTERED OUT",'Monitor Data'!G993))</f>
        <v/>
      </c>
      <c r="D993" s="35" t="str">
        <f>IF(OR('Monitor Data'!J993="",ISBLANK('Monitor Data'!J993)),"",IF(AND('Smoke Data'!L995="YES",'Outlier Flags'!D993="YES"),"FILTERED OUT",'Monitor Data'!J993))</f>
        <v/>
      </c>
      <c r="E993" s="35" t="str">
        <f>IF(OR('Monitor Data'!K993="",ISBLANK('Monitor Data'!K993)),"",IF(AND('Smoke Data'!M995="YES",'Outlier Flags'!E993="YES"),"FILTERED OUT",'Monitor Data'!K993))</f>
        <v/>
      </c>
    </row>
    <row r="994" spans="1:5" x14ac:dyDescent="0.25">
      <c r="A994" s="34">
        <v>45189</v>
      </c>
      <c r="B994" s="35" t="str">
        <f>IF(OR('Monitor Data'!D994="",ISBLANK('Monitor Data'!D994)),"",IF(AND('Smoke Data'!J996="YES",'Outlier Flags'!B994="YES"),"FILTERED OUT",'Monitor Data'!B994))</f>
        <v/>
      </c>
      <c r="C994" s="35" t="str">
        <f>IF(OR('Monitor Data'!G994="",ISBLANK('Monitor Data'!G994)),"",IF(AND('Smoke Data'!K996="YES",'Outlier Flags'!C994="YES"),"FILTERED OUT",'Monitor Data'!G994))</f>
        <v/>
      </c>
      <c r="D994" s="35" t="str">
        <f>IF(OR('Monitor Data'!J994="",ISBLANK('Monitor Data'!J994)),"",IF(AND('Smoke Data'!L996="YES",'Outlier Flags'!D994="YES"),"FILTERED OUT",'Monitor Data'!J994))</f>
        <v/>
      </c>
      <c r="E994" s="35" t="str">
        <f>IF(OR('Monitor Data'!K994="",ISBLANK('Monitor Data'!K994)),"",IF(AND('Smoke Data'!M996="YES",'Outlier Flags'!E994="YES"),"FILTERED OUT",'Monitor Data'!K994))</f>
        <v/>
      </c>
    </row>
    <row r="995" spans="1:5" x14ac:dyDescent="0.25">
      <c r="A995" s="34">
        <v>45190</v>
      </c>
      <c r="B995" s="35">
        <f>IF(OR('Monitor Data'!D995="",ISBLANK('Monitor Data'!D995)),"",IF(AND('Smoke Data'!J997="YES",'Outlier Flags'!B995="YES"),"FILTERED OUT",'Monitor Data'!B995))</f>
        <v>26.3</v>
      </c>
      <c r="C995" s="35">
        <f>IF(OR('Monitor Data'!G995="",ISBLANK('Monitor Data'!G995)),"",IF(AND('Smoke Data'!K997="YES",'Outlier Flags'!C995="YES"),"FILTERED OUT",'Monitor Data'!G995))</f>
        <v>22.45</v>
      </c>
      <c r="D995" s="35">
        <f>IF(OR('Monitor Data'!J995="",ISBLANK('Monitor Data'!J995)),"",IF(AND('Smoke Data'!L997="YES",'Outlier Flags'!D995="YES"),"FILTERED OUT",'Monitor Data'!J995))</f>
        <v>18</v>
      </c>
      <c r="E995" s="35">
        <f>IF(OR('Monitor Data'!K995="",ISBLANK('Monitor Data'!K995)),"",IF(AND('Smoke Data'!M997="YES",'Outlier Flags'!E995="YES"),"FILTERED OUT",'Monitor Data'!K995))</f>
        <v>23.3</v>
      </c>
    </row>
    <row r="996" spans="1:5" x14ac:dyDescent="0.25">
      <c r="A996" s="34">
        <v>45191</v>
      </c>
      <c r="B996" s="35" t="str">
        <f>IF(OR('Monitor Data'!D996="",ISBLANK('Monitor Data'!D996)),"",IF(AND('Smoke Data'!J998="YES",'Outlier Flags'!B996="YES"),"FILTERED OUT",'Monitor Data'!B996))</f>
        <v/>
      </c>
      <c r="C996" s="35" t="str">
        <f>IF(OR('Monitor Data'!G996="",ISBLANK('Monitor Data'!G996)),"",IF(AND('Smoke Data'!K998="YES",'Outlier Flags'!C996="YES"),"FILTERED OUT",'Monitor Data'!G996))</f>
        <v/>
      </c>
      <c r="D996" s="35" t="str">
        <f>IF(OR('Monitor Data'!J996="",ISBLANK('Monitor Data'!J996)),"",IF(AND('Smoke Data'!L998="YES",'Outlier Flags'!D996="YES"),"FILTERED OUT",'Monitor Data'!J996))</f>
        <v/>
      </c>
      <c r="E996" s="35" t="str">
        <f>IF(OR('Monitor Data'!K996="",ISBLANK('Monitor Data'!K996)),"",IF(AND('Smoke Data'!M998="YES",'Outlier Flags'!E996="YES"),"FILTERED OUT",'Monitor Data'!K996))</f>
        <v/>
      </c>
    </row>
    <row r="997" spans="1:5" x14ac:dyDescent="0.25">
      <c r="A997" s="34">
        <v>45192</v>
      </c>
      <c r="B997" s="35" t="str">
        <f>IF(OR('Monitor Data'!D997="",ISBLANK('Monitor Data'!D997)),"",IF(AND('Smoke Data'!J999="YES",'Outlier Flags'!B997="YES"),"FILTERED OUT",'Monitor Data'!B997))</f>
        <v/>
      </c>
      <c r="C997" s="35" t="str">
        <f>IF(OR('Monitor Data'!G997="",ISBLANK('Monitor Data'!G997)),"",IF(AND('Smoke Data'!K999="YES",'Outlier Flags'!C997="YES"),"FILTERED OUT",'Monitor Data'!G997))</f>
        <v/>
      </c>
      <c r="D997" s="35" t="str">
        <f>IF(OR('Monitor Data'!J997="",ISBLANK('Monitor Data'!J997)),"",IF(AND('Smoke Data'!L999="YES",'Outlier Flags'!D997="YES"),"FILTERED OUT",'Monitor Data'!J997))</f>
        <v/>
      </c>
      <c r="E997" s="35" t="str">
        <f>IF(OR('Monitor Data'!K997="",ISBLANK('Monitor Data'!K997)),"",IF(AND('Smoke Data'!M999="YES",'Outlier Flags'!E997="YES"),"FILTERED OUT",'Monitor Data'!K997))</f>
        <v/>
      </c>
    </row>
    <row r="998" spans="1:5" x14ac:dyDescent="0.25">
      <c r="A998" s="34">
        <v>45193</v>
      </c>
      <c r="B998" s="35">
        <f>IF(OR('Monitor Data'!D998="",ISBLANK('Monitor Data'!D998)),"",IF(AND('Smoke Data'!J1000="YES",'Outlier Flags'!B998="YES"),"FILTERED OUT",'Monitor Data'!B998))</f>
        <v>22.2</v>
      </c>
      <c r="C998" s="35">
        <f>IF(OR('Monitor Data'!G998="",ISBLANK('Monitor Data'!G998)),"",IF(AND('Smoke Data'!K1000="YES",'Outlier Flags'!C998="YES"),"FILTERED OUT",'Monitor Data'!G998))</f>
        <v>13.8</v>
      </c>
      <c r="D998" s="35">
        <f>IF(OR('Monitor Data'!J998="",ISBLANK('Monitor Data'!J998)),"",IF(AND('Smoke Data'!L1000="YES",'Outlier Flags'!D998="YES"),"FILTERED OUT",'Monitor Data'!J998))</f>
        <v>17.899999999999999</v>
      </c>
      <c r="E998" s="35">
        <f>IF(OR('Monitor Data'!K998="",ISBLANK('Monitor Data'!K998)),"",IF(AND('Smoke Data'!M1000="YES",'Outlier Flags'!E998="YES"),"FILTERED OUT",'Monitor Data'!K998))</f>
        <v>16.8</v>
      </c>
    </row>
    <row r="999" spans="1:5" x14ac:dyDescent="0.25">
      <c r="A999" s="34">
        <v>45194</v>
      </c>
      <c r="B999" s="35" t="str">
        <f>IF(OR('Monitor Data'!D999="",ISBLANK('Monitor Data'!D999)),"",IF(AND('Smoke Data'!J1001="YES",'Outlier Flags'!B999="YES"),"FILTERED OUT",'Monitor Data'!B999))</f>
        <v/>
      </c>
      <c r="C999" s="35" t="str">
        <f>IF(OR('Monitor Data'!G999="",ISBLANK('Monitor Data'!G999)),"",IF(AND('Smoke Data'!K1001="YES",'Outlier Flags'!C999="YES"),"FILTERED OUT",'Monitor Data'!G999))</f>
        <v/>
      </c>
      <c r="D999" s="35" t="str">
        <f>IF(OR('Monitor Data'!J999="",ISBLANK('Monitor Data'!J999)),"",IF(AND('Smoke Data'!L1001="YES",'Outlier Flags'!D999="YES"),"FILTERED OUT",'Monitor Data'!J999))</f>
        <v/>
      </c>
      <c r="E999" s="35" t="str">
        <f>IF(OR('Monitor Data'!K999="",ISBLANK('Monitor Data'!K999)),"",IF(AND('Smoke Data'!M1001="YES",'Outlier Flags'!E999="YES"),"FILTERED OUT",'Monitor Data'!K999))</f>
        <v/>
      </c>
    </row>
    <row r="1000" spans="1:5" x14ac:dyDescent="0.25">
      <c r="A1000" s="34">
        <v>45195</v>
      </c>
      <c r="B1000" s="35" t="str">
        <f>IF(OR('Monitor Data'!D1000="",ISBLANK('Monitor Data'!D1000)),"",IF(AND('Smoke Data'!J1002="YES",'Outlier Flags'!B1000="YES"),"FILTERED OUT",'Monitor Data'!B1000))</f>
        <v/>
      </c>
      <c r="C1000" s="35" t="str">
        <f>IF(OR('Monitor Data'!G1000="",ISBLANK('Monitor Data'!G1000)),"",IF(AND('Smoke Data'!K1002="YES",'Outlier Flags'!C1000="YES"),"FILTERED OUT",'Monitor Data'!G1000))</f>
        <v/>
      </c>
      <c r="D1000" s="35" t="str">
        <f>IF(OR('Monitor Data'!J1000="",ISBLANK('Monitor Data'!J1000)),"",IF(AND('Smoke Data'!L1002="YES",'Outlier Flags'!D1000="YES"),"FILTERED OUT",'Monitor Data'!J1000))</f>
        <v/>
      </c>
      <c r="E1000" s="35" t="str">
        <f>IF(OR('Monitor Data'!K1000="",ISBLANK('Monitor Data'!K1000)),"",IF(AND('Smoke Data'!M1002="YES",'Outlier Flags'!E1000="YES"),"FILTERED OUT",'Monitor Data'!K1000))</f>
        <v/>
      </c>
    </row>
    <row r="1001" spans="1:5" x14ac:dyDescent="0.25">
      <c r="A1001" s="34">
        <v>45196</v>
      </c>
      <c r="B1001" s="35">
        <f>IF(OR('Monitor Data'!D1001="",ISBLANK('Monitor Data'!D1001)),"",IF(AND('Smoke Data'!J1003="YES",'Outlier Flags'!B1001="YES"),"FILTERED OUT",'Monitor Data'!B1001))</f>
        <v>15.4</v>
      </c>
      <c r="C1001" s="35">
        <f>IF(OR('Monitor Data'!G1001="",ISBLANK('Monitor Data'!G1001)),"",IF(AND('Smoke Data'!K1003="YES",'Outlier Flags'!C1001="YES"),"FILTERED OUT",'Monitor Data'!G1001))</f>
        <v>18.8</v>
      </c>
      <c r="D1001" s="35">
        <f>IF(OR('Monitor Data'!J1001="",ISBLANK('Monitor Data'!J1001)),"",IF(AND('Smoke Data'!L1003="YES",'Outlier Flags'!D1001="YES"),"FILTERED OUT",'Monitor Data'!J1001))</f>
        <v>18.350000000000001</v>
      </c>
      <c r="E1001" s="35">
        <f>IF(OR('Monitor Data'!K1001="",ISBLANK('Monitor Data'!K1001)),"",IF(AND('Smoke Data'!M1003="YES",'Outlier Flags'!E1001="YES"),"FILTERED OUT",'Monitor Data'!K1001))</f>
        <v>14</v>
      </c>
    </row>
    <row r="1002" spans="1:5" x14ac:dyDescent="0.25">
      <c r="A1002" s="34">
        <v>45197</v>
      </c>
      <c r="B1002" s="35" t="str">
        <f>IF(OR('Monitor Data'!D1002="",ISBLANK('Monitor Data'!D1002)),"",IF(AND('Smoke Data'!J1004="YES",'Outlier Flags'!B1002="YES"),"FILTERED OUT",'Monitor Data'!B1002))</f>
        <v/>
      </c>
      <c r="C1002" s="35" t="str">
        <f>IF(OR('Monitor Data'!G1002="",ISBLANK('Monitor Data'!G1002)),"",IF(AND('Smoke Data'!K1004="YES",'Outlier Flags'!C1002="YES"),"FILTERED OUT",'Monitor Data'!G1002))</f>
        <v/>
      </c>
      <c r="D1002" s="35" t="str">
        <f>IF(OR('Monitor Data'!J1002="",ISBLANK('Monitor Data'!J1002)),"",IF(AND('Smoke Data'!L1004="YES",'Outlier Flags'!D1002="YES"),"FILTERED OUT",'Monitor Data'!J1002))</f>
        <v/>
      </c>
      <c r="E1002" s="35" t="str">
        <f>IF(OR('Monitor Data'!K1002="",ISBLANK('Monitor Data'!K1002)),"",IF(AND('Smoke Data'!M1004="YES",'Outlier Flags'!E1002="YES"),"FILTERED OUT",'Monitor Data'!K1002))</f>
        <v/>
      </c>
    </row>
    <row r="1003" spans="1:5" x14ac:dyDescent="0.25">
      <c r="A1003" s="34">
        <v>45198</v>
      </c>
      <c r="B1003" s="35" t="str">
        <f>IF(OR('Monitor Data'!D1003="",ISBLANK('Monitor Data'!D1003)),"",IF(AND('Smoke Data'!J1005="YES",'Outlier Flags'!B1003="YES"),"FILTERED OUT",'Monitor Data'!B1003))</f>
        <v/>
      </c>
      <c r="C1003" s="35" t="str">
        <f>IF(OR('Monitor Data'!G1003="",ISBLANK('Monitor Data'!G1003)),"",IF(AND('Smoke Data'!K1005="YES",'Outlier Flags'!C1003="YES"),"FILTERED OUT",'Monitor Data'!G1003))</f>
        <v/>
      </c>
      <c r="D1003" s="35" t="str">
        <f>IF(OR('Monitor Data'!J1003="",ISBLANK('Monitor Data'!J1003)),"",IF(AND('Smoke Data'!L1005="YES",'Outlier Flags'!D1003="YES"),"FILTERED OUT",'Monitor Data'!J1003))</f>
        <v/>
      </c>
      <c r="E1003" s="35" t="str">
        <f>IF(OR('Monitor Data'!K1003="",ISBLANK('Monitor Data'!K1003)),"",IF(AND('Smoke Data'!M1005="YES",'Outlier Flags'!E1003="YES"),"FILTERED OUT",'Monitor Data'!K1003))</f>
        <v/>
      </c>
    </row>
    <row r="1004" spans="1:5" x14ac:dyDescent="0.25">
      <c r="A1004" s="34">
        <v>45199</v>
      </c>
      <c r="B1004" s="35">
        <f>IF(OR('Monitor Data'!D1004="",ISBLANK('Monitor Data'!D1004)),"",IF(AND('Smoke Data'!J1006="YES",'Outlier Flags'!B1004="YES"),"FILTERED OUT",'Monitor Data'!B1004))</f>
        <v>37.299999999999997</v>
      </c>
      <c r="C1004" s="35">
        <f>IF(OR('Monitor Data'!G1004="",ISBLANK('Monitor Data'!G1004)),"",IF(AND('Smoke Data'!K1006="YES",'Outlier Flags'!C1004="YES"),"FILTERED OUT",'Monitor Data'!G1004))</f>
        <v>30.7</v>
      </c>
      <c r="D1004" s="35">
        <f>IF(OR('Monitor Data'!J1004="",ISBLANK('Monitor Data'!J1004)),"",IF(AND('Smoke Data'!L1006="YES",'Outlier Flags'!D1004="YES"),"FILTERED OUT",'Monitor Data'!J1004))</f>
        <v>23.2</v>
      </c>
      <c r="E1004" s="35">
        <f>IF(OR('Monitor Data'!K1004="",ISBLANK('Monitor Data'!K1004)),"",IF(AND('Smoke Data'!M1006="YES",'Outlier Flags'!E1004="YES"),"FILTERED OUT",'Monitor Data'!K1004))</f>
        <v>24.2</v>
      </c>
    </row>
    <row r="1005" spans="1:5" x14ac:dyDescent="0.25">
      <c r="A1005" s="34">
        <v>45200</v>
      </c>
      <c r="B1005" s="35" t="str">
        <f>IF(OR('Monitor Data'!D1005="",ISBLANK('Monitor Data'!D1005)),"",IF(AND('Smoke Data'!J1007="YES",'Outlier Flags'!B1005="YES"),"FILTERED OUT",'Monitor Data'!B1005))</f>
        <v/>
      </c>
      <c r="C1005" s="35" t="str">
        <f>IF(OR('Monitor Data'!G1005="",ISBLANK('Monitor Data'!G1005)),"",IF(AND('Smoke Data'!K1007="YES",'Outlier Flags'!C1005="YES"),"FILTERED OUT",'Monitor Data'!G1005))</f>
        <v/>
      </c>
      <c r="D1005" s="35" t="str">
        <f>IF(OR('Monitor Data'!J1005="",ISBLANK('Monitor Data'!J1005)),"",IF(AND('Smoke Data'!L1007="YES",'Outlier Flags'!D1005="YES"),"FILTERED OUT",'Monitor Data'!J1005))</f>
        <v/>
      </c>
      <c r="E1005" s="35" t="str">
        <f>IF(OR('Monitor Data'!K1005="",ISBLANK('Monitor Data'!K1005)),"",IF(AND('Smoke Data'!M1007="YES",'Outlier Flags'!E1005="YES"),"FILTERED OUT",'Monitor Data'!K1005))</f>
        <v/>
      </c>
    </row>
    <row r="1006" spans="1:5" x14ac:dyDescent="0.25">
      <c r="A1006" s="34">
        <v>45201</v>
      </c>
      <c r="B1006" s="35" t="str">
        <f>IF(OR('Monitor Data'!D1006="",ISBLANK('Monitor Data'!D1006)),"",IF(AND('Smoke Data'!J1008="YES",'Outlier Flags'!B1006="YES"),"FILTERED OUT",'Monitor Data'!B1006))</f>
        <v/>
      </c>
      <c r="C1006" s="35" t="str">
        <f>IF(OR('Monitor Data'!G1006="",ISBLANK('Monitor Data'!G1006)),"",IF(AND('Smoke Data'!K1008="YES",'Outlier Flags'!C1006="YES"),"FILTERED OUT",'Monitor Data'!G1006))</f>
        <v/>
      </c>
      <c r="D1006" s="35" t="str">
        <f>IF(OR('Monitor Data'!J1006="",ISBLANK('Monitor Data'!J1006)),"",IF(AND('Smoke Data'!L1008="YES",'Outlier Flags'!D1006="YES"),"FILTERED OUT",'Monitor Data'!J1006))</f>
        <v/>
      </c>
      <c r="E1006" s="35" t="str">
        <f>IF(OR('Monitor Data'!K1006="",ISBLANK('Monitor Data'!K1006)),"",IF(AND('Smoke Data'!M1008="YES",'Outlier Flags'!E1006="YES"),"FILTERED OUT",'Monitor Data'!K1006))</f>
        <v/>
      </c>
    </row>
    <row r="1007" spans="1:5" x14ac:dyDescent="0.25">
      <c r="A1007" s="34">
        <v>45202</v>
      </c>
      <c r="B1007" s="35" t="str">
        <f>IF(OR('Monitor Data'!D1007="",ISBLANK('Monitor Data'!D1007)),"",IF(AND('Smoke Data'!J1009="YES",'Outlier Flags'!B1007="YES"),"FILTERED OUT",'Monitor Data'!B1007))</f>
        <v>FILTERED OUT</v>
      </c>
      <c r="C1007" s="35">
        <f>IF(OR('Monitor Data'!G1007="",ISBLANK('Monitor Data'!G1007)),"",IF(AND('Smoke Data'!K1009="YES",'Outlier Flags'!C1007="YES"),"FILTERED OUT",'Monitor Data'!G1007))</f>
        <v>44.2</v>
      </c>
      <c r="D1007" s="35" t="str">
        <f>IF(OR('Monitor Data'!J1007="",ISBLANK('Monitor Data'!J1007)),"",IF(AND('Smoke Data'!L1009="YES",'Outlier Flags'!D1007="YES"),"FILTERED OUT",'Monitor Data'!J1007))</f>
        <v>FILTERED OUT</v>
      </c>
      <c r="E1007" s="35">
        <f>IF(OR('Monitor Data'!K1007="",ISBLANK('Monitor Data'!K1007)),"",IF(AND('Smoke Data'!M1009="YES",'Outlier Flags'!E1007="YES"),"FILTERED OUT",'Monitor Data'!K1007))</f>
        <v>26.5</v>
      </c>
    </row>
    <row r="1008" spans="1:5" x14ac:dyDescent="0.25">
      <c r="A1008" s="34">
        <v>45203</v>
      </c>
      <c r="B1008" s="35" t="str">
        <f>IF(OR('Monitor Data'!D1008="",ISBLANK('Monitor Data'!D1008)),"",IF(AND('Smoke Data'!J1010="YES",'Outlier Flags'!B1008="YES"),"FILTERED OUT",'Monitor Data'!B1008))</f>
        <v/>
      </c>
      <c r="C1008" s="35" t="str">
        <f>IF(OR('Monitor Data'!G1008="",ISBLANK('Monitor Data'!G1008)),"",IF(AND('Smoke Data'!K1010="YES",'Outlier Flags'!C1008="YES"),"FILTERED OUT",'Monitor Data'!G1008))</f>
        <v/>
      </c>
      <c r="D1008" s="35" t="str">
        <f>IF(OR('Monitor Data'!J1008="",ISBLANK('Monitor Data'!J1008)),"",IF(AND('Smoke Data'!L1010="YES",'Outlier Flags'!D1008="YES"),"FILTERED OUT",'Monitor Data'!J1008))</f>
        <v/>
      </c>
      <c r="E1008" s="35" t="str">
        <f>IF(OR('Monitor Data'!K1008="",ISBLANK('Monitor Data'!K1008)),"",IF(AND('Smoke Data'!M1010="YES",'Outlier Flags'!E1008="YES"),"FILTERED OUT",'Monitor Data'!K1008))</f>
        <v/>
      </c>
    </row>
    <row r="1009" spans="1:5" x14ac:dyDescent="0.25">
      <c r="A1009" s="34">
        <v>45204</v>
      </c>
      <c r="B1009" s="35" t="str">
        <f>IF(OR('Monitor Data'!D1009="",ISBLANK('Monitor Data'!D1009)),"",IF(AND('Smoke Data'!J1011="YES",'Outlier Flags'!B1009="YES"),"FILTERED OUT",'Monitor Data'!B1009))</f>
        <v/>
      </c>
      <c r="C1009" s="35" t="str">
        <f>IF(OR('Monitor Data'!G1009="",ISBLANK('Monitor Data'!G1009)),"",IF(AND('Smoke Data'!K1011="YES",'Outlier Flags'!C1009="YES"),"FILTERED OUT",'Monitor Data'!G1009))</f>
        <v/>
      </c>
      <c r="D1009" s="35" t="str">
        <f>IF(OR('Monitor Data'!J1009="",ISBLANK('Monitor Data'!J1009)),"",IF(AND('Smoke Data'!L1011="YES",'Outlier Flags'!D1009="YES"),"FILTERED OUT",'Monitor Data'!J1009))</f>
        <v/>
      </c>
      <c r="E1009" s="35" t="str">
        <f>IF(OR('Monitor Data'!K1009="",ISBLANK('Monitor Data'!K1009)),"",IF(AND('Smoke Data'!M1011="YES",'Outlier Flags'!E1009="YES"),"FILTERED OUT",'Monitor Data'!K1009))</f>
        <v/>
      </c>
    </row>
    <row r="1010" spans="1:5" x14ac:dyDescent="0.25">
      <c r="A1010" s="34">
        <v>45205</v>
      </c>
      <c r="B1010" s="35">
        <f>IF(OR('Monitor Data'!D1010="",ISBLANK('Monitor Data'!D1010)),"",IF(AND('Smoke Data'!J1012="YES",'Outlier Flags'!B1010="YES"),"FILTERED OUT",'Monitor Data'!B1010))</f>
        <v>13.8</v>
      </c>
      <c r="C1010" s="35">
        <f>IF(OR('Monitor Data'!G1010="",ISBLANK('Monitor Data'!G1010)),"",IF(AND('Smoke Data'!K1012="YES",'Outlier Flags'!C1010="YES"),"FILTERED OUT",'Monitor Data'!G1010))</f>
        <v>17.7</v>
      </c>
      <c r="D1010" s="35">
        <f>IF(OR('Monitor Data'!J1010="",ISBLANK('Monitor Data'!J1010)),"",IF(AND('Smoke Data'!L1012="YES",'Outlier Flags'!D1010="YES"),"FILTERED OUT",'Monitor Data'!J1010))</f>
        <v>16.100000000000001</v>
      </c>
      <c r="E1010" s="35">
        <f>IF(OR('Monitor Data'!K1010="",ISBLANK('Monitor Data'!K1010)),"",IF(AND('Smoke Data'!M1012="YES",'Outlier Flags'!E1010="YES"),"FILTERED OUT",'Monitor Data'!K1010))</f>
        <v>12.2</v>
      </c>
    </row>
    <row r="1011" spans="1:5" x14ac:dyDescent="0.25">
      <c r="A1011" s="34">
        <v>45206</v>
      </c>
      <c r="B1011" s="35" t="str">
        <f>IF(OR('Monitor Data'!D1011="",ISBLANK('Monitor Data'!D1011)),"",IF(AND('Smoke Data'!J1013="YES",'Outlier Flags'!B1011="YES"),"FILTERED OUT",'Monitor Data'!B1011))</f>
        <v/>
      </c>
      <c r="C1011" s="35" t="str">
        <f>IF(OR('Monitor Data'!G1011="",ISBLANK('Monitor Data'!G1011)),"",IF(AND('Smoke Data'!K1013="YES",'Outlier Flags'!C1011="YES"),"FILTERED OUT",'Monitor Data'!G1011))</f>
        <v/>
      </c>
      <c r="D1011" s="35" t="str">
        <f>IF(OR('Monitor Data'!J1011="",ISBLANK('Monitor Data'!J1011)),"",IF(AND('Smoke Data'!L1013="YES",'Outlier Flags'!D1011="YES"),"FILTERED OUT",'Monitor Data'!J1011))</f>
        <v/>
      </c>
      <c r="E1011" s="35" t="str">
        <f>IF(OR('Monitor Data'!K1011="",ISBLANK('Monitor Data'!K1011)),"",IF(AND('Smoke Data'!M1013="YES",'Outlier Flags'!E1011="YES"),"FILTERED OUT",'Monitor Data'!K1011))</f>
        <v/>
      </c>
    </row>
    <row r="1012" spans="1:5" x14ac:dyDescent="0.25">
      <c r="A1012" s="34">
        <v>45207</v>
      </c>
      <c r="B1012" s="35" t="str">
        <f>IF(OR('Monitor Data'!D1012="",ISBLANK('Monitor Data'!D1012)),"",IF(AND('Smoke Data'!J1014="YES",'Outlier Flags'!B1012="YES"),"FILTERED OUT",'Monitor Data'!B1012))</f>
        <v/>
      </c>
      <c r="C1012" s="35" t="str">
        <f>IF(OR('Monitor Data'!G1012="",ISBLANK('Monitor Data'!G1012)),"",IF(AND('Smoke Data'!K1014="YES",'Outlier Flags'!C1012="YES"),"FILTERED OUT",'Monitor Data'!G1012))</f>
        <v/>
      </c>
      <c r="D1012" s="35" t="str">
        <f>IF(OR('Monitor Data'!J1012="",ISBLANK('Monitor Data'!J1012)),"",IF(AND('Smoke Data'!L1014="YES",'Outlier Flags'!D1012="YES"),"FILTERED OUT",'Monitor Data'!J1012))</f>
        <v/>
      </c>
      <c r="E1012" s="35" t="str">
        <f>IF(OR('Monitor Data'!K1012="",ISBLANK('Monitor Data'!K1012)),"",IF(AND('Smoke Data'!M1014="YES",'Outlier Flags'!E1012="YES"),"FILTERED OUT",'Monitor Data'!K1012))</f>
        <v/>
      </c>
    </row>
    <row r="1013" spans="1:5" x14ac:dyDescent="0.25">
      <c r="A1013" s="34">
        <v>45208</v>
      </c>
      <c r="B1013" s="35">
        <f>IF(OR('Monitor Data'!D1013="",ISBLANK('Monitor Data'!D1013)),"",IF(AND('Smoke Data'!J1015="YES",'Outlier Flags'!B1013="YES"),"FILTERED OUT",'Monitor Data'!B1013))</f>
        <v>21.7</v>
      </c>
      <c r="C1013" s="35">
        <f>IF(OR('Monitor Data'!G1013="",ISBLANK('Monitor Data'!G1013)),"",IF(AND('Smoke Data'!K1015="YES",'Outlier Flags'!C1013="YES"),"FILTERED OUT",'Monitor Data'!G1013))</f>
        <v>29.9</v>
      </c>
      <c r="D1013" s="35">
        <f>IF(OR('Monitor Data'!J1013="",ISBLANK('Monitor Data'!J1013)),"",IF(AND('Smoke Data'!L1015="YES",'Outlier Flags'!D1013="YES"),"FILTERED OUT",'Monitor Data'!J1013))</f>
        <v>23.299999999999997</v>
      </c>
      <c r="E1013" s="35">
        <f>IF(OR('Monitor Data'!K1013="",ISBLANK('Monitor Data'!K1013)),"",IF(AND('Smoke Data'!M1015="YES",'Outlier Flags'!E1013="YES"),"FILTERED OUT",'Monitor Data'!K1013))</f>
        <v>17.5</v>
      </c>
    </row>
    <row r="1014" spans="1:5" x14ac:dyDescent="0.25">
      <c r="A1014" s="34">
        <v>45209</v>
      </c>
      <c r="B1014" s="35" t="str">
        <f>IF(OR('Monitor Data'!D1014="",ISBLANK('Monitor Data'!D1014)),"",IF(AND('Smoke Data'!J1016="YES",'Outlier Flags'!B1014="YES"),"FILTERED OUT",'Monitor Data'!B1014))</f>
        <v/>
      </c>
      <c r="C1014" s="35" t="str">
        <f>IF(OR('Monitor Data'!G1014="",ISBLANK('Monitor Data'!G1014)),"",IF(AND('Smoke Data'!K1016="YES",'Outlier Flags'!C1014="YES"),"FILTERED OUT",'Monitor Data'!G1014))</f>
        <v/>
      </c>
      <c r="D1014" s="35" t="str">
        <f>IF(OR('Monitor Data'!J1014="",ISBLANK('Monitor Data'!J1014)),"",IF(AND('Smoke Data'!L1016="YES",'Outlier Flags'!D1014="YES"),"FILTERED OUT",'Monitor Data'!J1014))</f>
        <v/>
      </c>
      <c r="E1014" s="35" t="str">
        <f>IF(OR('Monitor Data'!K1014="",ISBLANK('Monitor Data'!K1014)),"",IF(AND('Smoke Data'!M1016="YES",'Outlier Flags'!E1014="YES"),"FILTERED OUT",'Monitor Data'!K1014))</f>
        <v/>
      </c>
    </row>
    <row r="1015" spans="1:5" x14ac:dyDescent="0.25">
      <c r="A1015" s="34">
        <v>45210</v>
      </c>
      <c r="B1015" s="35" t="str">
        <f>IF(OR('Monitor Data'!D1015="",ISBLANK('Monitor Data'!D1015)),"",IF(AND('Smoke Data'!J1017="YES",'Outlier Flags'!B1015="YES"),"FILTERED OUT",'Monitor Data'!B1015))</f>
        <v/>
      </c>
      <c r="C1015" s="35" t="str">
        <f>IF(OR('Monitor Data'!G1015="",ISBLANK('Monitor Data'!G1015)),"",IF(AND('Smoke Data'!K1017="YES",'Outlier Flags'!C1015="YES"),"FILTERED OUT",'Monitor Data'!G1015))</f>
        <v/>
      </c>
      <c r="D1015" s="35" t="str">
        <f>IF(OR('Monitor Data'!J1015="",ISBLANK('Monitor Data'!J1015)),"",IF(AND('Smoke Data'!L1017="YES",'Outlier Flags'!D1015="YES"),"FILTERED OUT",'Monitor Data'!J1015))</f>
        <v/>
      </c>
      <c r="E1015" s="35" t="str">
        <f>IF(OR('Monitor Data'!K1015="",ISBLANK('Monitor Data'!K1015)),"",IF(AND('Smoke Data'!M1017="YES",'Outlier Flags'!E1015="YES"),"FILTERED OUT",'Monitor Data'!K1015))</f>
        <v/>
      </c>
    </row>
    <row r="1016" spans="1:5" x14ac:dyDescent="0.25">
      <c r="A1016" s="34">
        <v>45211</v>
      </c>
      <c r="B1016" s="35">
        <f>IF(OR('Monitor Data'!D1016="",ISBLANK('Monitor Data'!D1016)),"",IF(AND('Smoke Data'!J1018="YES",'Outlier Flags'!B1016="YES"),"FILTERED OUT",'Monitor Data'!B1016))</f>
        <v>14.8</v>
      </c>
      <c r="C1016" s="35">
        <f>IF(OR('Monitor Data'!G1016="",ISBLANK('Monitor Data'!G1016)),"",IF(AND('Smoke Data'!K1018="YES",'Outlier Flags'!C1016="YES"),"FILTERED OUT",'Monitor Data'!G1016))</f>
        <v>18.899999999999999</v>
      </c>
      <c r="D1016" s="35">
        <f>IF(OR('Monitor Data'!J1016="",ISBLANK('Monitor Data'!J1016)),"",IF(AND('Smoke Data'!L1018="YES",'Outlier Flags'!D1016="YES"),"FILTERED OUT",'Monitor Data'!J1016))</f>
        <v>17.3</v>
      </c>
      <c r="E1016" s="35">
        <f>IF(OR('Monitor Data'!K1016="",ISBLANK('Monitor Data'!K1016)),"",IF(AND('Smoke Data'!M1018="YES",'Outlier Flags'!E1016="YES"),"FILTERED OUT",'Monitor Data'!K1016))</f>
        <v>13.5</v>
      </c>
    </row>
    <row r="1017" spans="1:5" x14ac:dyDescent="0.25">
      <c r="A1017" s="34">
        <v>45212</v>
      </c>
      <c r="B1017" s="35" t="str">
        <f>IF(OR('Monitor Data'!D1017="",ISBLANK('Monitor Data'!D1017)),"",IF(AND('Smoke Data'!J1019="YES",'Outlier Flags'!B1017="YES"),"FILTERED OUT",'Monitor Data'!B1017))</f>
        <v/>
      </c>
      <c r="C1017" s="35" t="str">
        <f>IF(OR('Monitor Data'!G1017="",ISBLANK('Monitor Data'!G1017)),"",IF(AND('Smoke Data'!K1019="YES",'Outlier Flags'!C1017="YES"),"FILTERED OUT",'Monitor Data'!G1017))</f>
        <v/>
      </c>
      <c r="D1017" s="35" t="str">
        <f>IF(OR('Monitor Data'!J1017="",ISBLANK('Monitor Data'!J1017)),"",IF(AND('Smoke Data'!L1019="YES",'Outlier Flags'!D1017="YES"),"FILTERED OUT",'Monitor Data'!J1017))</f>
        <v/>
      </c>
      <c r="E1017" s="35" t="str">
        <f>IF(OR('Monitor Data'!K1017="",ISBLANK('Monitor Data'!K1017)),"",IF(AND('Smoke Data'!M1019="YES",'Outlier Flags'!E1017="YES"),"FILTERED OUT",'Monitor Data'!K1017))</f>
        <v/>
      </c>
    </row>
    <row r="1018" spans="1:5" x14ac:dyDescent="0.25">
      <c r="A1018" s="34">
        <v>45213</v>
      </c>
      <c r="B1018" s="35" t="str">
        <f>IF(OR('Monitor Data'!D1018="",ISBLANK('Monitor Data'!D1018)),"",IF(AND('Smoke Data'!J1020="YES",'Outlier Flags'!B1018="YES"),"FILTERED OUT",'Monitor Data'!B1018))</f>
        <v/>
      </c>
      <c r="C1018" s="35" t="str">
        <f>IF(OR('Monitor Data'!G1018="",ISBLANK('Monitor Data'!G1018)),"",IF(AND('Smoke Data'!K1020="YES",'Outlier Flags'!C1018="YES"),"FILTERED OUT",'Monitor Data'!G1018))</f>
        <v/>
      </c>
      <c r="D1018" s="35" t="str">
        <f>IF(OR('Monitor Data'!J1018="",ISBLANK('Monitor Data'!J1018)),"",IF(AND('Smoke Data'!L1020="YES",'Outlier Flags'!D1018="YES"),"FILTERED OUT",'Monitor Data'!J1018))</f>
        <v/>
      </c>
      <c r="E1018" s="35" t="str">
        <f>IF(OR('Monitor Data'!K1018="",ISBLANK('Monitor Data'!K1018)),"",IF(AND('Smoke Data'!M1020="YES",'Outlier Flags'!E1018="YES"),"FILTERED OUT",'Monitor Data'!K1018))</f>
        <v/>
      </c>
    </row>
    <row r="1019" spans="1:5" x14ac:dyDescent="0.25">
      <c r="A1019" s="34">
        <v>45214</v>
      </c>
      <c r="B1019" s="35">
        <f>IF(OR('Monitor Data'!D1019="",ISBLANK('Monitor Data'!D1019)),"",IF(AND('Smoke Data'!J1021="YES",'Outlier Flags'!B1019="YES"),"FILTERED OUT",'Monitor Data'!B1019))</f>
        <v>4</v>
      </c>
      <c r="C1019" s="35">
        <f>IF(OR('Monitor Data'!G1019="",ISBLANK('Monitor Data'!G1019)),"",IF(AND('Smoke Data'!K1021="YES",'Outlier Flags'!C1019="YES"),"FILTERED OUT",'Monitor Data'!G1019))</f>
        <v>5.85</v>
      </c>
      <c r="D1019" s="35">
        <f>IF(OR('Monitor Data'!J1019="",ISBLANK('Monitor Data'!J1019)),"",IF(AND('Smoke Data'!L1021="YES",'Outlier Flags'!D1019="YES"),"FILTERED OUT",'Monitor Data'!J1019))</f>
        <v>4.9000000000000004</v>
      </c>
      <c r="E1019" s="35">
        <f>IF(OR('Monitor Data'!K1019="",ISBLANK('Monitor Data'!K1019)),"",IF(AND('Smoke Data'!M1021="YES",'Outlier Flags'!E1019="YES"),"FILTERED OUT",'Monitor Data'!K1019))</f>
        <v>3.9</v>
      </c>
    </row>
    <row r="1020" spans="1:5" x14ac:dyDescent="0.25">
      <c r="A1020" s="34">
        <v>45215</v>
      </c>
      <c r="B1020" s="35" t="str">
        <f>IF(OR('Monitor Data'!D1020="",ISBLANK('Monitor Data'!D1020)),"",IF(AND('Smoke Data'!J1022="YES",'Outlier Flags'!B1020="YES"),"FILTERED OUT",'Monitor Data'!B1020))</f>
        <v/>
      </c>
      <c r="C1020" s="35" t="str">
        <f>IF(OR('Monitor Data'!G1020="",ISBLANK('Monitor Data'!G1020)),"",IF(AND('Smoke Data'!K1022="YES",'Outlier Flags'!C1020="YES"),"FILTERED OUT",'Monitor Data'!G1020))</f>
        <v/>
      </c>
      <c r="D1020" s="35" t="str">
        <f>IF(OR('Monitor Data'!J1020="",ISBLANK('Monitor Data'!J1020)),"",IF(AND('Smoke Data'!L1022="YES",'Outlier Flags'!D1020="YES"),"FILTERED OUT",'Monitor Data'!J1020))</f>
        <v/>
      </c>
      <c r="E1020" s="35" t="str">
        <f>IF(OR('Monitor Data'!K1020="",ISBLANK('Monitor Data'!K1020)),"",IF(AND('Smoke Data'!M1022="YES",'Outlier Flags'!E1020="YES"),"FILTERED OUT",'Monitor Data'!K1020))</f>
        <v/>
      </c>
    </row>
    <row r="1021" spans="1:5" x14ac:dyDescent="0.25">
      <c r="A1021" s="34">
        <v>45216</v>
      </c>
      <c r="B1021" s="35" t="str">
        <f>IF(OR('Monitor Data'!D1021="",ISBLANK('Monitor Data'!D1021)),"",IF(AND('Smoke Data'!J1023="YES",'Outlier Flags'!B1021="YES"),"FILTERED OUT",'Monitor Data'!B1021))</f>
        <v/>
      </c>
      <c r="C1021" s="35" t="str">
        <f>IF(OR('Monitor Data'!G1021="",ISBLANK('Monitor Data'!G1021)),"",IF(AND('Smoke Data'!K1023="YES",'Outlier Flags'!C1021="YES"),"FILTERED OUT",'Monitor Data'!G1021))</f>
        <v/>
      </c>
      <c r="D1021" s="35" t="str">
        <f>IF(OR('Monitor Data'!J1021="",ISBLANK('Monitor Data'!J1021)),"",IF(AND('Smoke Data'!L1023="YES",'Outlier Flags'!D1021="YES"),"FILTERED OUT",'Monitor Data'!J1021))</f>
        <v/>
      </c>
      <c r="E1021" s="35" t="str">
        <f>IF(OR('Monitor Data'!K1021="",ISBLANK('Monitor Data'!K1021)),"",IF(AND('Smoke Data'!M1023="YES",'Outlier Flags'!E1021="YES"),"FILTERED OUT",'Monitor Data'!K1021))</f>
        <v/>
      </c>
    </row>
    <row r="1022" spans="1:5" x14ac:dyDescent="0.25">
      <c r="A1022" s="34">
        <v>45217</v>
      </c>
      <c r="B1022" s="35">
        <f>IF(OR('Monitor Data'!D1022="",ISBLANK('Monitor Data'!D1022)),"",IF(AND('Smoke Data'!J1024="YES",'Outlier Flags'!B1022="YES"),"FILTERED OUT",'Monitor Data'!B1022))</f>
        <v>26.6</v>
      </c>
      <c r="C1022" s="35">
        <f>IF(OR('Monitor Data'!G1022="",ISBLANK('Monitor Data'!G1022)),"",IF(AND('Smoke Data'!K1024="YES",'Outlier Flags'!C1022="YES"),"FILTERED OUT",'Monitor Data'!G1022))</f>
        <v>23</v>
      </c>
      <c r="D1022" s="35">
        <f>IF(OR('Monitor Data'!J1022="",ISBLANK('Monitor Data'!J1022)),"",IF(AND('Smoke Data'!L1024="YES",'Outlier Flags'!D1022="YES"),"FILTERED OUT",'Monitor Data'!J1022))</f>
        <v>18.8</v>
      </c>
      <c r="E1022" s="35">
        <f>IF(OR('Monitor Data'!K1022="",ISBLANK('Monitor Data'!K1022)),"",IF(AND('Smoke Data'!M1024="YES",'Outlier Flags'!E1022="YES"),"FILTERED OUT",'Monitor Data'!K1022))</f>
        <v>15.4</v>
      </c>
    </row>
    <row r="1023" spans="1:5" x14ac:dyDescent="0.25">
      <c r="A1023" s="34">
        <v>45218</v>
      </c>
      <c r="B1023" s="35" t="str">
        <f>IF(OR('Monitor Data'!D1023="",ISBLANK('Monitor Data'!D1023)),"",IF(AND('Smoke Data'!J1025="YES",'Outlier Flags'!B1023="YES"),"FILTERED OUT",'Monitor Data'!B1023))</f>
        <v/>
      </c>
      <c r="C1023" s="35" t="str">
        <f>IF(OR('Monitor Data'!G1023="",ISBLANK('Monitor Data'!G1023)),"",IF(AND('Smoke Data'!K1025="YES",'Outlier Flags'!C1023="YES"),"FILTERED OUT",'Monitor Data'!G1023))</f>
        <v/>
      </c>
      <c r="D1023" s="35" t="str">
        <f>IF(OR('Monitor Data'!J1023="",ISBLANK('Monitor Data'!J1023)),"",IF(AND('Smoke Data'!L1025="YES",'Outlier Flags'!D1023="YES"),"FILTERED OUT",'Monitor Data'!J1023))</f>
        <v/>
      </c>
      <c r="E1023" s="35" t="str">
        <f>IF(OR('Monitor Data'!K1023="",ISBLANK('Monitor Data'!K1023)),"",IF(AND('Smoke Data'!M1025="YES",'Outlier Flags'!E1023="YES"),"FILTERED OUT",'Monitor Data'!K1023))</f>
        <v/>
      </c>
    </row>
    <row r="1024" spans="1:5" x14ac:dyDescent="0.25">
      <c r="A1024" s="34">
        <v>45219</v>
      </c>
      <c r="B1024" s="35" t="str">
        <f>IF(OR('Monitor Data'!D1024="",ISBLANK('Monitor Data'!D1024)),"",IF(AND('Smoke Data'!J1026="YES",'Outlier Flags'!B1024="YES"),"FILTERED OUT",'Monitor Data'!B1024))</f>
        <v/>
      </c>
      <c r="C1024" s="35" t="str">
        <f>IF(OR('Monitor Data'!G1024="",ISBLANK('Monitor Data'!G1024)),"",IF(AND('Smoke Data'!K1026="YES",'Outlier Flags'!C1024="YES"),"FILTERED OUT",'Monitor Data'!G1024))</f>
        <v/>
      </c>
      <c r="D1024" s="35" t="str">
        <f>IF(OR('Monitor Data'!J1024="",ISBLANK('Monitor Data'!J1024)),"",IF(AND('Smoke Data'!L1026="YES",'Outlier Flags'!D1024="YES"),"FILTERED OUT",'Monitor Data'!J1024))</f>
        <v/>
      </c>
      <c r="E1024" s="35" t="str">
        <f>IF(OR('Monitor Data'!K1024="",ISBLANK('Monitor Data'!K1024)),"",IF(AND('Smoke Data'!M1026="YES",'Outlier Flags'!E1024="YES"),"FILTERED OUT",'Monitor Data'!K1024))</f>
        <v/>
      </c>
    </row>
    <row r="1025" spans="1:5" x14ac:dyDescent="0.25">
      <c r="A1025" s="34">
        <v>45220</v>
      </c>
      <c r="B1025" s="35">
        <f>IF(OR('Monitor Data'!D1025="",ISBLANK('Monitor Data'!D1025)),"",IF(AND('Smoke Data'!J1027="YES",'Outlier Flags'!B1025="YES"),"FILTERED OUT",'Monitor Data'!B1025))</f>
        <v>29.7</v>
      </c>
      <c r="C1025" s="35">
        <f>IF(OR('Monitor Data'!G1025="",ISBLANK('Monitor Data'!G1025)),"",IF(AND('Smoke Data'!K1027="YES",'Outlier Flags'!C1025="YES"),"FILTERED OUT",'Monitor Data'!G1025))</f>
        <v>30</v>
      </c>
      <c r="D1025" s="35">
        <f>IF(OR('Monitor Data'!J1025="",ISBLANK('Monitor Data'!J1025)),"",IF(AND('Smoke Data'!L1027="YES",'Outlier Flags'!D1025="YES"),"FILTERED OUT",'Monitor Data'!J1025))</f>
        <v>23.75</v>
      </c>
      <c r="E1025" s="35">
        <f>IF(OR('Monitor Data'!K1025="",ISBLANK('Monitor Data'!K1025)),"",IF(AND('Smoke Data'!M1027="YES",'Outlier Flags'!E1025="YES"),"FILTERED OUT",'Monitor Data'!K1025))</f>
        <v>27.8</v>
      </c>
    </row>
    <row r="1026" spans="1:5" x14ac:dyDescent="0.25">
      <c r="A1026" s="34">
        <v>45221</v>
      </c>
      <c r="B1026" s="35" t="str">
        <f>IF(OR('Monitor Data'!D1026="",ISBLANK('Monitor Data'!D1026)),"",IF(AND('Smoke Data'!J1028="YES",'Outlier Flags'!B1026="YES"),"FILTERED OUT",'Monitor Data'!B1026))</f>
        <v/>
      </c>
      <c r="C1026" s="35" t="str">
        <f>IF(OR('Monitor Data'!G1026="",ISBLANK('Monitor Data'!G1026)),"",IF(AND('Smoke Data'!K1028="YES",'Outlier Flags'!C1026="YES"),"FILTERED OUT",'Monitor Data'!G1026))</f>
        <v/>
      </c>
      <c r="D1026" s="35" t="str">
        <f>IF(OR('Monitor Data'!J1026="",ISBLANK('Monitor Data'!J1026)),"",IF(AND('Smoke Data'!L1028="YES",'Outlier Flags'!D1026="YES"),"FILTERED OUT",'Monitor Data'!J1026))</f>
        <v/>
      </c>
      <c r="E1026" s="35" t="str">
        <f>IF(OR('Monitor Data'!K1026="",ISBLANK('Monitor Data'!K1026)),"",IF(AND('Smoke Data'!M1028="YES",'Outlier Flags'!E1026="YES"),"FILTERED OUT",'Monitor Data'!K1026))</f>
        <v/>
      </c>
    </row>
    <row r="1027" spans="1:5" x14ac:dyDescent="0.25">
      <c r="A1027" s="34">
        <v>45222</v>
      </c>
      <c r="B1027" s="35" t="str">
        <f>IF(OR('Monitor Data'!D1027="",ISBLANK('Monitor Data'!D1027)),"",IF(AND('Smoke Data'!J1029="YES",'Outlier Flags'!B1027="YES"),"FILTERED OUT",'Monitor Data'!B1027))</f>
        <v/>
      </c>
      <c r="C1027" s="35" t="str">
        <f>IF(OR('Monitor Data'!G1027="",ISBLANK('Monitor Data'!G1027)),"",IF(AND('Smoke Data'!K1029="YES",'Outlier Flags'!C1027="YES"),"FILTERED OUT",'Monitor Data'!G1027))</f>
        <v/>
      </c>
      <c r="D1027" s="35" t="str">
        <f>IF(OR('Monitor Data'!J1027="",ISBLANK('Monitor Data'!J1027)),"",IF(AND('Smoke Data'!L1029="YES",'Outlier Flags'!D1027="YES"),"FILTERED OUT",'Monitor Data'!J1027))</f>
        <v/>
      </c>
      <c r="E1027" s="35" t="str">
        <f>IF(OR('Monitor Data'!K1027="",ISBLANK('Monitor Data'!K1027)),"",IF(AND('Smoke Data'!M1029="YES",'Outlier Flags'!E1027="YES"),"FILTERED OUT",'Monitor Data'!K1027))</f>
        <v/>
      </c>
    </row>
    <row r="1028" spans="1:5" x14ac:dyDescent="0.25">
      <c r="A1028" s="34">
        <v>45223</v>
      </c>
      <c r="B1028" s="35">
        <f>IF(OR('Monitor Data'!D1028="",ISBLANK('Monitor Data'!D1028)),"",IF(AND('Smoke Data'!J1030="YES",'Outlier Flags'!B1028="YES"),"FILTERED OUT",'Monitor Data'!B1028))</f>
        <v>28.9</v>
      </c>
      <c r="C1028" s="35">
        <f>IF(OR('Monitor Data'!G1028="",ISBLANK('Monitor Data'!G1028)),"",IF(AND('Smoke Data'!K1030="YES",'Outlier Flags'!C1028="YES"),"FILTERED OUT",'Monitor Data'!G1028))</f>
        <v>17.100000000000001</v>
      </c>
      <c r="D1028" s="35">
        <f>IF(OR('Monitor Data'!J1028="",ISBLANK('Monitor Data'!J1028)),"",IF(AND('Smoke Data'!L1030="YES",'Outlier Flags'!D1028="YES"),"FILTERED OUT",'Monitor Data'!J1028))</f>
        <v>29.3</v>
      </c>
      <c r="E1028" s="35">
        <f>IF(OR('Monitor Data'!K1028="",ISBLANK('Monitor Data'!K1028)),"",IF(AND('Smoke Data'!M1030="YES",'Outlier Flags'!E1028="YES"),"FILTERED OUT",'Monitor Data'!K1028))</f>
        <v>16.100000000000001</v>
      </c>
    </row>
    <row r="1029" spans="1:5" x14ac:dyDescent="0.25">
      <c r="A1029" s="34">
        <v>45224</v>
      </c>
      <c r="B1029" s="35" t="str">
        <f>IF(OR('Monitor Data'!D1029="",ISBLANK('Monitor Data'!D1029)),"",IF(AND('Smoke Data'!J1031="YES",'Outlier Flags'!B1029="YES"),"FILTERED OUT",'Monitor Data'!B1029))</f>
        <v/>
      </c>
      <c r="C1029" s="35" t="str">
        <f>IF(OR('Monitor Data'!G1029="",ISBLANK('Monitor Data'!G1029)),"",IF(AND('Smoke Data'!K1031="YES",'Outlier Flags'!C1029="YES"),"FILTERED OUT",'Monitor Data'!G1029))</f>
        <v/>
      </c>
      <c r="D1029" s="35" t="str">
        <f>IF(OR('Monitor Data'!J1029="",ISBLANK('Monitor Data'!J1029)),"",IF(AND('Smoke Data'!L1031="YES",'Outlier Flags'!D1029="YES"),"FILTERED OUT",'Monitor Data'!J1029))</f>
        <v/>
      </c>
      <c r="E1029" s="35" t="str">
        <f>IF(OR('Monitor Data'!K1029="",ISBLANK('Monitor Data'!K1029)),"",IF(AND('Smoke Data'!M1031="YES",'Outlier Flags'!E1029="YES"),"FILTERED OUT",'Monitor Data'!K1029))</f>
        <v/>
      </c>
    </row>
    <row r="1030" spans="1:5" x14ac:dyDescent="0.25">
      <c r="A1030" s="34">
        <v>45225</v>
      </c>
      <c r="B1030" s="35" t="str">
        <f>IF(OR('Monitor Data'!D1030="",ISBLANK('Monitor Data'!D1030)),"",IF(AND('Smoke Data'!J1032="YES",'Outlier Flags'!B1030="YES"),"FILTERED OUT",'Monitor Data'!B1030))</f>
        <v/>
      </c>
      <c r="C1030" s="35" t="str">
        <f>IF(OR('Monitor Data'!G1030="",ISBLANK('Monitor Data'!G1030)),"",IF(AND('Smoke Data'!K1032="YES",'Outlier Flags'!C1030="YES"),"FILTERED OUT",'Monitor Data'!G1030))</f>
        <v/>
      </c>
      <c r="D1030" s="35" t="str">
        <f>IF(OR('Monitor Data'!J1030="",ISBLANK('Monitor Data'!J1030)),"",IF(AND('Smoke Data'!L1032="YES",'Outlier Flags'!D1030="YES"),"FILTERED OUT",'Monitor Data'!J1030))</f>
        <v/>
      </c>
      <c r="E1030" s="35" t="str">
        <f>IF(OR('Monitor Data'!K1030="",ISBLANK('Monitor Data'!K1030)),"",IF(AND('Smoke Data'!M1032="YES",'Outlier Flags'!E1030="YES"),"FILTERED OUT",'Monitor Data'!K1030))</f>
        <v/>
      </c>
    </row>
    <row r="1031" spans="1:5" x14ac:dyDescent="0.25">
      <c r="A1031" s="34">
        <v>45226</v>
      </c>
      <c r="B1031" s="35">
        <f>IF(OR('Monitor Data'!D1031="",ISBLANK('Monitor Data'!D1031)),"",IF(AND('Smoke Data'!J1033="YES",'Outlier Flags'!B1031="YES"),"FILTERED OUT",'Monitor Data'!B1031))</f>
        <v>8.5</v>
      </c>
      <c r="C1031" s="35">
        <f>IF(OR('Monitor Data'!G1031="",ISBLANK('Monitor Data'!G1031)),"",IF(AND('Smoke Data'!K1033="YES",'Outlier Flags'!C1031="YES"),"FILTERED OUT",'Monitor Data'!G1031))</f>
        <v>7</v>
      </c>
      <c r="D1031" s="35">
        <f>IF(OR('Monitor Data'!J1031="",ISBLANK('Monitor Data'!J1031)),"",IF(AND('Smoke Data'!L1033="YES",'Outlier Flags'!D1031="YES"),"FILTERED OUT",'Monitor Data'!J1031))</f>
        <v>10.75</v>
      </c>
      <c r="E1031" s="35">
        <f>IF(OR('Monitor Data'!K1031="",ISBLANK('Monitor Data'!K1031)),"",IF(AND('Smoke Data'!M1033="YES",'Outlier Flags'!E1031="YES"),"FILTERED OUT",'Monitor Data'!K1031))</f>
        <v>7.2</v>
      </c>
    </row>
    <row r="1032" spans="1:5" x14ac:dyDescent="0.25">
      <c r="A1032" s="34">
        <v>45227</v>
      </c>
      <c r="B1032" s="35" t="str">
        <f>IF(OR('Monitor Data'!D1032="",ISBLANK('Monitor Data'!D1032)),"",IF(AND('Smoke Data'!J1034="YES",'Outlier Flags'!B1032="YES"),"FILTERED OUT",'Monitor Data'!B1032))</f>
        <v/>
      </c>
      <c r="C1032" s="35" t="str">
        <f>IF(OR('Monitor Data'!G1032="",ISBLANK('Monitor Data'!G1032)),"",IF(AND('Smoke Data'!K1034="YES",'Outlier Flags'!C1032="YES"),"FILTERED OUT",'Monitor Data'!G1032))</f>
        <v/>
      </c>
      <c r="D1032" s="35" t="str">
        <f>IF(OR('Monitor Data'!J1032="",ISBLANK('Monitor Data'!J1032)),"",IF(AND('Smoke Data'!L1034="YES",'Outlier Flags'!D1032="YES"),"FILTERED OUT",'Monitor Data'!J1032))</f>
        <v/>
      </c>
      <c r="E1032" s="35" t="str">
        <f>IF(OR('Monitor Data'!K1032="",ISBLANK('Monitor Data'!K1032)),"",IF(AND('Smoke Data'!M1034="YES",'Outlier Flags'!E1032="YES"),"FILTERED OUT",'Monitor Data'!K1032))</f>
        <v/>
      </c>
    </row>
    <row r="1033" spans="1:5" x14ac:dyDescent="0.25">
      <c r="A1033" s="34">
        <v>45228</v>
      </c>
      <c r="B1033" s="35" t="str">
        <f>IF(OR('Monitor Data'!D1033="",ISBLANK('Monitor Data'!D1033)),"",IF(AND('Smoke Data'!J1035="YES",'Outlier Flags'!B1033="YES"),"FILTERED OUT",'Monitor Data'!B1033))</f>
        <v/>
      </c>
      <c r="C1033" s="35" t="str">
        <f>IF(OR('Monitor Data'!G1033="",ISBLANK('Monitor Data'!G1033)),"",IF(AND('Smoke Data'!K1035="YES",'Outlier Flags'!C1033="YES"),"FILTERED OUT",'Monitor Data'!G1033))</f>
        <v/>
      </c>
      <c r="D1033" s="35" t="str">
        <f>IF(OR('Monitor Data'!J1033="",ISBLANK('Monitor Data'!J1033)),"",IF(AND('Smoke Data'!L1035="YES",'Outlier Flags'!D1033="YES"),"FILTERED OUT",'Monitor Data'!J1033))</f>
        <v/>
      </c>
      <c r="E1033" s="35" t="str">
        <f>IF(OR('Monitor Data'!K1033="",ISBLANK('Monitor Data'!K1033)),"",IF(AND('Smoke Data'!M1035="YES",'Outlier Flags'!E1033="YES"),"FILTERED OUT",'Monitor Data'!K1033))</f>
        <v/>
      </c>
    </row>
    <row r="1034" spans="1:5" x14ac:dyDescent="0.25">
      <c r="A1034" s="34">
        <v>45229</v>
      </c>
      <c r="B1034" s="35">
        <f>IF(OR('Monitor Data'!D1034="",ISBLANK('Monitor Data'!D1034)),"",IF(AND('Smoke Data'!J1036="YES",'Outlier Flags'!B1034="YES"),"FILTERED OUT",'Monitor Data'!B1034))</f>
        <v>12.8</v>
      </c>
      <c r="C1034" s="35">
        <f>IF(OR('Monitor Data'!G1034="",ISBLANK('Monitor Data'!G1034)),"",IF(AND('Smoke Data'!K1036="YES",'Outlier Flags'!C1034="YES"),"FILTERED OUT",'Monitor Data'!G1034))</f>
        <v>13.6</v>
      </c>
      <c r="D1034" s="35">
        <f>IF(OR('Monitor Data'!J1034="",ISBLANK('Monitor Data'!J1034)),"",IF(AND('Smoke Data'!L1036="YES",'Outlier Flags'!D1034="YES"),"FILTERED OUT",'Monitor Data'!J1034))</f>
        <v>14</v>
      </c>
      <c r="E1034" s="35">
        <f>IF(OR('Monitor Data'!K1034="",ISBLANK('Monitor Data'!K1034)),"",IF(AND('Smoke Data'!M1036="YES",'Outlier Flags'!E1034="YES"),"FILTERED OUT",'Monitor Data'!K1034))</f>
        <v>8.8000000000000007</v>
      </c>
    </row>
    <row r="1035" spans="1:5" x14ac:dyDescent="0.25">
      <c r="A1035" s="34">
        <v>45230</v>
      </c>
      <c r="B1035" s="35" t="str">
        <f>IF(OR('Monitor Data'!D1035="",ISBLANK('Monitor Data'!D1035)),"",IF(AND('Smoke Data'!J1037="YES",'Outlier Flags'!B1035="YES"),"FILTERED OUT",'Monitor Data'!B1035))</f>
        <v/>
      </c>
      <c r="C1035" s="35" t="str">
        <f>IF(OR('Monitor Data'!G1035="",ISBLANK('Monitor Data'!G1035)),"",IF(AND('Smoke Data'!K1037="YES",'Outlier Flags'!C1035="YES"),"FILTERED OUT",'Monitor Data'!G1035))</f>
        <v/>
      </c>
      <c r="D1035" s="35" t="str">
        <f>IF(OR('Monitor Data'!J1035="",ISBLANK('Monitor Data'!J1035)),"",IF(AND('Smoke Data'!L1037="YES",'Outlier Flags'!D1035="YES"),"FILTERED OUT",'Monitor Data'!J1035))</f>
        <v/>
      </c>
      <c r="E1035" s="35" t="str">
        <f>IF(OR('Monitor Data'!K1035="",ISBLANK('Monitor Data'!K1035)),"",IF(AND('Smoke Data'!M1037="YES",'Outlier Flags'!E1035="YES"),"FILTERED OUT",'Monitor Data'!K1035))</f>
        <v/>
      </c>
    </row>
    <row r="1036" spans="1:5" x14ac:dyDescent="0.25">
      <c r="A1036" s="34">
        <v>45231</v>
      </c>
      <c r="B1036" s="35" t="str">
        <f>IF(OR('Monitor Data'!D1036="",ISBLANK('Monitor Data'!D1036)),"",IF(AND('Smoke Data'!J1038="YES",'Outlier Flags'!B1036="YES"),"FILTERED OUT",'Monitor Data'!B1036))</f>
        <v/>
      </c>
      <c r="C1036" s="35" t="str">
        <f>IF(OR('Monitor Data'!G1036="",ISBLANK('Monitor Data'!G1036)),"",IF(AND('Smoke Data'!K1038="YES",'Outlier Flags'!C1036="YES"),"FILTERED OUT",'Monitor Data'!G1036))</f>
        <v/>
      </c>
      <c r="D1036" s="35" t="str">
        <f>IF(OR('Monitor Data'!J1036="",ISBLANK('Monitor Data'!J1036)),"",IF(AND('Smoke Data'!L1038="YES",'Outlier Flags'!D1036="YES"),"FILTERED OUT",'Monitor Data'!J1036))</f>
        <v/>
      </c>
      <c r="E1036" s="35" t="str">
        <f>IF(OR('Monitor Data'!K1036="",ISBLANK('Monitor Data'!K1036)),"",IF(AND('Smoke Data'!M1038="YES",'Outlier Flags'!E1036="YES"),"FILTERED OUT",'Monitor Data'!K1036))</f>
        <v/>
      </c>
    </row>
    <row r="1037" spans="1:5" x14ac:dyDescent="0.25">
      <c r="A1037" s="34">
        <v>45232</v>
      </c>
      <c r="B1037" s="35">
        <f>IF(OR('Monitor Data'!D1037="",ISBLANK('Monitor Data'!D1037)),"",IF(AND('Smoke Data'!J1039="YES",'Outlier Flags'!B1037="YES"),"FILTERED OUT",'Monitor Data'!B1037))</f>
        <v>28.9</v>
      </c>
      <c r="C1037" s="35">
        <f>IF(OR('Monitor Data'!G1037="",ISBLANK('Monitor Data'!G1037)),"",IF(AND('Smoke Data'!K1039="YES",'Outlier Flags'!C1037="YES"),"FILTERED OUT",'Monitor Data'!G1037))</f>
        <v>28.25</v>
      </c>
      <c r="D1037" s="35">
        <f>IF(OR('Monitor Data'!J1037="",ISBLANK('Monitor Data'!J1037)),"",IF(AND('Smoke Data'!L1039="YES",'Outlier Flags'!D1037="YES"),"FILTERED OUT",'Monitor Data'!J1037))</f>
        <v>19.8</v>
      </c>
      <c r="E1037" s="35">
        <f>IF(OR('Monitor Data'!K1037="",ISBLANK('Monitor Data'!K1037)),"",IF(AND('Smoke Data'!M1039="YES",'Outlier Flags'!E1037="YES"),"FILTERED OUT",'Monitor Data'!K1037))</f>
        <v>14.1</v>
      </c>
    </row>
    <row r="1038" spans="1:5" x14ac:dyDescent="0.25">
      <c r="A1038" s="34">
        <v>45233</v>
      </c>
      <c r="B1038" s="35" t="str">
        <f>IF(OR('Monitor Data'!D1038="",ISBLANK('Monitor Data'!D1038)),"",IF(AND('Smoke Data'!J1040="YES",'Outlier Flags'!B1038="YES"),"FILTERED OUT",'Monitor Data'!B1038))</f>
        <v/>
      </c>
      <c r="C1038" s="35" t="str">
        <f>IF(OR('Monitor Data'!G1038="",ISBLANK('Monitor Data'!G1038)),"",IF(AND('Smoke Data'!K1040="YES",'Outlier Flags'!C1038="YES"),"FILTERED OUT",'Monitor Data'!G1038))</f>
        <v/>
      </c>
      <c r="D1038" s="35" t="str">
        <f>IF(OR('Monitor Data'!J1038="",ISBLANK('Monitor Data'!J1038)),"",IF(AND('Smoke Data'!L1040="YES",'Outlier Flags'!D1038="YES"),"FILTERED OUT",'Monitor Data'!J1038))</f>
        <v/>
      </c>
      <c r="E1038" s="35" t="str">
        <f>IF(OR('Monitor Data'!K1038="",ISBLANK('Monitor Data'!K1038)),"",IF(AND('Smoke Data'!M1040="YES",'Outlier Flags'!E1038="YES"),"FILTERED OUT",'Monitor Data'!K1038))</f>
        <v/>
      </c>
    </row>
    <row r="1039" spans="1:5" x14ac:dyDescent="0.25">
      <c r="A1039" s="34">
        <v>45234</v>
      </c>
      <c r="B1039" s="35" t="str">
        <f>IF(OR('Monitor Data'!D1039="",ISBLANK('Monitor Data'!D1039)),"",IF(AND('Smoke Data'!J1041="YES",'Outlier Flags'!B1039="YES"),"FILTERED OUT",'Monitor Data'!B1039))</f>
        <v/>
      </c>
      <c r="C1039" s="35" t="str">
        <f>IF(OR('Monitor Data'!G1039="",ISBLANK('Monitor Data'!G1039)),"",IF(AND('Smoke Data'!K1041="YES",'Outlier Flags'!C1039="YES"),"FILTERED OUT",'Monitor Data'!G1039))</f>
        <v/>
      </c>
      <c r="D1039" s="35" t="str">
        <f>IF(OR('Monitor Data'!J1039="",ISBLANK('Monitor Data'!J1039)),"",IF(AND('Smoke Data'!L1041="YES",'Outlier Flags'!D1039="YES"),"FILTERED OUT",'Monitor Data'!J1039))</f>
        <v/>
      </c>
      <c r="E1039" s="35" t="str">
        <f>IF(OR('Monitor Data'!K1039="",ISBLANK('Monitor Data'!K1039)),"",IF(AND('Smoke Data'!M1041="YES",'Outlier Flags'!E1039="YES"),"FILTERED OUT",'Monitor Data'!K1039))</f>
        <v/>
      </c>
    </row>
    <row r="1040" spans="1:5" x14ac:dyDescent="0.25">
      <c r="A1040" s="34">
        <v>45235</v>
      </c>
      <c r="B1040" s="35">
        <f>IF(OR('Monitor Data'!D1040="",ISBLANK('Monitor Data'!D1040)),"",IF(AND('Smoke Data'!J1042="YES",'Outlier Flags'!B1040="YES"),"FILTERED OUT",'Monitor Data'!B1040))</f>
        <v>36.299999999999997</v>
      </c>
      <c r="C1040" s="35">
        <f>IF(OR('Monitor Data'!G1040="",ISBLANK('Monitor Data'!G1040)),"",IF(AND('Smoke Data'!K1042="YES",'Outlier Flags'!C1040="YES"),"FILTERED OUT",'Monitor Data'!G1040))</f>
        <v>27.3</v>
      </c>
      <c r="D1040" s="35" t="str">
        <f>IF(OR('Monitor Data'!J1040="",ISBLANK('Monitor Data'!J1040)),"",IF(AND('Smoke Data'!L1042="YES",'Outlier Flags'!D1040="YES"),"FILTERED OUT",'Monitor Data'!J1040))</f>
        <v>FILTERED OUT</v>
      </c>
      <c r="E1040" s="35">
        <f>IF(OR('Monitor Data'!K1040="",ISBLANK('Monitor Data'!K1040)),"",IF(AND('Smoke Data'!M1042="YES",'Outlier Flags'!E1040="YES"),"FILTERED OUT",'Monitor Data'!K1040))</f>
        <v>22.2</v>
      </c>
    </row>
    <row r="1041" spans="1:5" x14ac:dyDescent="0.25">
      <c r="A1041" s="34">
        <v>45236</v>
      </c>
      <c r="B1041" s="35" t="str">
        <f>IF(OR('Monitor Data'!D1041="",ISBLANK('Monitor Data'!D1041)),"",IF(AND('Smoke Data'!J1043="YES",'Outlier Flags'!B1041="YES"),"FILTERED OUT",'Monitor Data'!B1041))</f>
        <v/>
      </c>
      <c r="C1041" s="35" t="str">
        <f>IF(OR('Monitor Data'!G1041="",ISBLANK('Monitor Data'!G1041)),"",IF(AND('Smoke Data'!K1043="YES",'Outlier Flags'!C1041="YES"),"FILTERED OUT",'Monitor Data'!G1041))</f>
        <v/>
      </c>
      <c r="D1041" s="35" t="str">
        <f>IF(OR('Monitor Data'!J1041="",ISBLANK('Monitor Data'!J1041)),"",IF(AND('Smoke Data'!L1043="YES",'Outlier Flags'!D1041="YES"),"FILTERED OUT",'Monitor Data'!J1041))</f>
        <v/>
      </c>
      <c r="E1041" s="35" t="str">
        <f>IF(OR('Monitor Data'!K1041="",ISBLANK('Monitor Data'!K1041)),"",IF(AND('Smoke Data'!M1043="YES",'Outlier Flags'!E1041="YES"),"FILTERED OUT",'Monitor Data'!K1041))</f>
        <v/>
      </c>
    </row>
    <row r="1042" spans="1:5" x14ac:dyDescent="0.25">
      <c r="A1042" s="34">
        <v>45237</v>
      </c>
      <c r="B1042" s="35" t="str">
        <f>IF(OR('Monitor Data'!D1042="",ISBLANK('Monitor Data'!D1042)),"",IF(AND('Smoke Data'!J1044="YES",'Outlier Flags'!B1042="YES"),"FILTERED OUT",'Monitor Data'!B1042))</f>
        <v/>
      </c>
      <c r="C1042" s="35" t="str">
        <f>IF(OR('Monitor Data'!G1042="",ISBLANK('Monitor Data'!G1042)),"",IF(AND('Smoke Data'!K1044="YES",'Outlier Flags'!C1042="YES"),"FILTERED OUT",'Monitor Data'!G1042))</f>
        <v/>
      </c>
      <c r="D1042" s="35" t="str">
        <f>IF(OR('Monitor Data'!J1042="",ISBLANK('Monitor Data'!J1042)),"",IF(AND('Smoke Data'!L1044="YES",'Outlier Flags'!D1042="YES"),"FILTERED OUT",'Monitor Data'!J1042))</f>
        <v/>
      </c>
      <c r="E1042" s="35" t="str">
        <f>IF(OR('Monitor Data'!K1042="",ISBLANK('Monitor Data'!K1042)),"",IF(AND('Smoke Data'!M1044="YES",'Outlier Flags'!E1042="YES"),"FILTERED OUT",'Monitor Data'!K1042))</f>
        <v/>
      </c>
    </row>
    <row r="1043" spans="1:5" x14ac:dyDescent="0.25">
      <c r="A1043" s="34">
        <v>45238</v>
      </c>
      <c r="B1043" s="35">
        <f>IF(OR('Monitor Data'!D1043="",ISBLANK('Monitor Data'!D1043)),"",IF(AND('Smoke Data'!J1045="YES",'Outlier Flags'!B1043="YES"),"FILTERED OUT",'Monitor Data'!B1043))</f>
        <v>29.3</v>
      </c>
      <c r="C1043" s="35">
        <f>IF(OR('Monitor Data'!G1043="",ISBLANK('Monitor Data'!G1043)),"",IF(AND('Smoke Data'!K1045="YES",'Outlier Flags'!C1043="YES"),"FILTERED OUT",'Monitor Data'!G1043))</f>
        <v>29.45</v>
      </c>
      <c r="D1043" s="35">
        <f>IF(OR('Monitor Data'!J1043="",ISBLANK('Monitor Data'!J1043)),"",IF(AND('Smoke Data'!L1045="YES",'Outlier Flags'!D1043="YES"),"FILTERED OUT",'Monitor Data'!J1043))</f>
        <v>21.3</v>
      </c>
      <c r="E1043" s="35">
        <f>IF(OR('Monitor Data'!K1043="",ISBLANK('Monitor Data'!K1043)),"",IF(AND('Smoke Data'!M1045="YES",'Outlier Flags'!E1043="YES"),"FILTERED OUT",'Monitor Data'!K1043))</f>
        <v>31.4</v>
      </c>
    </row>
    <row r="1044" spans="1:5" x14ac:dyDescent="0.25">
      <c r="A1044" s="34">
        <v>45239</v>
      </c>
      <c r="B1044" s="35" t="str">
        <f>IF(OR('Monitor Data'!D1044="",ISBLANK('Monitor Data'!D1044)),"",IF(AND('Smoke Data'!J1046="YES",'Outlier Flags'!B1044="YES"),"FILTERED OUT",'Monitor Data'!B1044))</f>
        <v/>
      </c>
      <c r="C1044" s="35" t="str">
        <f>IF(OR('Monitor Data'!G1044="",ISBLANK('Monitor Data'!G1044)),"",IF(AND('Smoke Data'!K1046="YES",'Outlier Flags'!C1044="YES"),"FILTERED OUT",'Monitor Data'!G1044))</f>
        <v/>
      </c>
      <c r="D1044" s="35" t="str">
        <f>IF(OR('Monitor Data'!J1044="",ISBLANK('Monitor Data'!J1044)),"",IF(AND('Smoke Data'!L1046="YES",'Outlier Flags'!D1044="YES"),"FILTERED OUT",'Monitor Data'!J1044))</f>
        <v/>
      </c>
      <c r="E1044" s="35" t="str">
        <f>IF(OR('Monitor Data'!K1044="",ISBLANK('Monitor Data'!K1044)),"",IF(AND('Smoke Data'!M1046="YES",'Outlier Flags'!E1044="YES"),"FILTERED OUT",'Monitor Data'!K1044))</f>
        <v/>
      </c>
    </row>
    <row r="1045" spans="1:5" x14ac:dyDescent="0.25">
      <c r="A1045" s="34">
        <v>45240</v>
      </c>
      <c r="B1045" s="35" t="str">
        <f>IF(OR('Monitor Data'!D1045="",ISBLANK('Monitor Data'!D1045)),"",IF(AND('Smoke Data'!J1047="YES",'Outlier Flags'!B1045="YES"),"FILTERED OUT",'Monitor Data'!B1045))</f>
        <v/>
      </c>
      <c r="C1045" s="35" t="str">
        <f>IF(OR('Monitor Data'!G1045="",ISBLANK('Monitor Data'!G1045)),"",IF(AND('Smoke Data'!K1047="YES",'Outlier Flags'!C1045="YES"),"FILTERED OUT",'Monitor Data'!G1045))</f>
        <v/>
      </c>
      <c r="D1045" s="35" t="str">
        <f>IF(OR('Monitor Data'!J1045="",ISBLANK('Monitor Data'!J1045)),"",IF(AND('Smoke Data'!L1047="YES",'Outlier Flags'!D1045="YES"),"FILTERED OUT",'Monitor Data'!J1045))</f>
        <v/>
      </c>
      <c r="E1045" s="35" t="str">
        <f>IF(OR('Monitor Data'!K1045="",ISBLANK('Monitor Data'!K1045)),"",IF(AND('Smoke Data'!M1047="YES",'Outlier Flags'!E1045="YES"),"FILTERED OUT",'Monitor Data'!K1045))</f>
        <v/>
      </c>
    </row>
    <row r="1046" spans="1:5" x14ac:dyDescent="0.25">
      <c r="A1046" s="34">
        <v>45241</v>
      </c>
      <c r="B1046" s="35">
        <f>IF(OR('Monitor Data'!D1046="",ISBLANK('Monitor Data'!D1046)),"",IF(AND('Smoke Data'!J1048="YES",'Outlier Flags'!B1046="YES"),"FILTERED OUT",'Monitor Data'!B1046))</f>
        <v>29.5</v>
      </c>
      <c r="C1046" s="35">
        <f>IF(OR('Monitor Data'!G1046="",ISBLANK('Monitor Data'!G1046)),"",IF(AND('Smoke Data'!K1048="YES",'Outlier Flags'!C1046="YES"),"FILTERED OUT",'Monitor Data'!G1046))</f>
        <v>28.8</v>
      </c>
      <c r="D1046" s="35">
        <f>IF(OR('Monitor Data'!J1046="",ISBLANK('Monitor Data'!J1046)),"",IF(AND('Smoke Data'!L1048="YES",'Outlier Flags'!D1046="YES"),"FILTERED OUT",'Monitor Data'!J1046))</f>
        <v>18.100000000000001</v>
      </c>
      <c r="E1046" s="35">
        <f>IF(OR('Monitor Data'!K1046="",ISBLANK('Monitor Data'!K1046)),"",IF(AND('Smoke Data'!M1048="YES",'Outlier Flags'!E1046="YES"),"FILTERED OUT",'Monitor Data'!K1046))</f>
        <v>23.1</v>
      </c>
    </row>
    <row r="1047" spans="1:5" x14ac:dyDescent="0.25">
      <c r="A1047" s="34">
        <v>45242</v>
      </c>
      <c r="B1047" s="35" t="str">
        <f>IF(OR('Monitor Data'!D1047="",ISBLANK('Monitor Data'!D1047)),"",IF(AND('Smoke Data'!J1049="YES",'Outlier Flags'!B1047="YES"),"FILTERED OUT",'Monitor Data'!B1047))</f>
        <v/>
      </c>
      <c r="C1047" s="35" t="str">
        <f>IF(OR('Monitor Data'!G1047="",ISBLANK('Monitor Data'!G1047)),"",IF(AND('Smoke Data'!K1049="YES",'Outlier Flags'!C1047="YES"),"FILTERED OUT",'Monitor Data'!G1047))</f>
        <v/>
      </c>
      <c r="D1047" s="35" t="str">
        <f>IF(OR('Monitor Data'!J1047="",ISBLANK('Monitor Data'!J1047)),"",IF(AND('Smoke Data'!L1049="YES",'Outlier Flags'!D1047="YES"),"FILTERED OUT",'Monitor Data'!J1047))</f>
        <v/>
      </c>
      <c r="E1047" s="35" t="str">
        <f>IF(OR('Monitor Data'!K1047="",ISBLANK('Monitor Data'!K1047)),"",IF(AND('Smoke Data'!M1049="YES",'Outlier Flags'!E1047="YES"),"FILTERED OUT",'Monitor Data'!K1047))</f>
        <v/>
      </c>
    </row>
    <row r="1048" spans="1:5" x14ac:dyDescent="0.25">
      <c r="A1048" s="34">
        <v>45243</v>
      </c>
      <c r="B1048" s="35" t="str">
        <f>IF(OR('Monitor Data'!D1048="",ISBLANK('Monitor Data'!D1048)),"",IF(AND('Smoke Data'!J1050="YES",'Outlier Flags'!B1048="YES"),"FILTERED OUT",'Monitor Data'!B1048))</f>
        <v/>
      </c>
      <c r="C1048" s="35" t="str">
        <f>IF(OR('Monitor Data'!G1048="",ISBLANK('Monitor Data'!G1048)),"",IF(AND('Smoke Data'!K1050="YES",'Outlier Flags'!C1048="YES"),"FILTERED OUT",'Monitor Data'!G1048))</f>
        <v/>
      </c>
      <c r="D1048" s="35" t="str">
        <f>IF(OR('Monitor Data'!J1048="",ISBLANK('Monitor Data'!J1048)),"",IF(AND('Smoke Data'!L1050="YES",'Outlier Flags'!D1048="YES"),"FILTERED OUT",'Monitor Data'!J1048))</f>
        <v/>
      </c>
      <c r="E1048" s="35" t="str">
        <f>IF(OR('Monitor Data'!K1048="",ISBLANK('Monitor Data'!K1048)),"",IF(AND('Smoke Data'!M1050="YES",'Outlier Flags'!E1048="YES"),"FILTERED OUT",'Monitor Data'!K1048))</f>
        <v/>
      </c>
    </row>
    <row r="1049" spans="1:5" x14ac:dyDescent="0.25">
      <c r="A1049" s="34">
        <v>45244</v>
      </c>
      <c r="B1049" s="35">
        <f>IF(OR('Monitor Data'!D1049="",ISBLANK('Monitor Data'!D1049)),"",IF(AND('Smoke Data'!J1051="YES",'Outlier Flags'!B1049="YES"),"FILTERED OUT",'Monitor Data'!B1049))</f>
        <v>46.8</v>
      </c>
      <c r="C1049" s="35">
        <f>IF(OR('Monitor Data'!G1049="",ISBLANK('Monitor Data'!G1049)),"",IF(AND('Smoke Data'!K1051="YES",'Outlier Flags'!C1049="YES"),"FILTERED OUT",'Monitor Data'!G1049))</f>
        <v>34.5</v>
      </c>
      <c r="D1049" s="35">
        <f>IF(OR('Monitor Data'!J1049="",ISBLANK('Monitor Data'!J1049)),"",IF(AND('Smoke Data'!L1051="YES",'Outlier Flags'!D1049="YES"),"FILTERED OUT",'Monitor Data'!J1049))</f>
        <v>31.45</v>
      </c>
      <c r="E1049" s="35">
        <f>IF(OR('Monitor Data'!K1049="",ISBLANK('Monitor Data'!K1049)),"",IF(AND('Smoke Data'!M1051="YES",'Outlier Flags'!E1049="YES"),"FILTERED OUT",'Monitor Data'!K1049))</f>
        <v>30.3</v>
      </c>
    </row>
    <row r="1050" spans="1:5" x14ac:dyDescent="0.25">
      <c r="A1050" s="34">
        <v>45245</v>
      </c>
      <c r="B1050" s="35" t="str">
        <f>IF(OR('Monitor Data'!D1050="",ISBLANK('Monitor Data'!D1050)),"",IF(AND('Smoke Data'!J1052="YES",'Outlier Flags'!B1050="YES"),"FILTERED OUT",'Monitor Data'!B1050))</f>
        <v/>
      </c>
      <c r="C1050" s="35" t="str">
        <f>IF(OR('Monitor Data'!G1050="",ISBLANK('Monitor Data'!G1050)),"",IF(AND('Smoke Data'!K1052="YES",'Outlier Flags'!C1050="YES"),"FILTERED OUT",'Monitor Data'!G1050))</f>
        <v/>
      </c>
      <c r="D1050" s="35" t="str">
        <f>IF(OR('Monitor Data'!J1050="",ISBLANK('Monitor Data'!J1050)),"",IF(AND('Smoke Data'!L1052="YES",'Outlier Flags'!D1050="YES"),"FILTERED OUT",'Monitor Data'!J1050))</f>
        <v/>
      </c>
      <c r="E1050" s="35" t="str">
        <f>IF(OR('Monitor Data'!K1050="",ISBLANK('Monitor Data'!K1050)),"",IF(AND('Smoke Data'!M1052="YES",'Outlier Flags'!E1050="YES"),"FILTERED OUT",'Monitor Data'!K1050))</f>
        <v/>
      </c>
    </row>
    <row r="1051" spans="1:5" x14ac:dyDescent="0.25">
      <c r="A1051" s="34">
        <v>45246</v>
      </c>
      <c r="B1051" s="35" t="str">
        <f>IF(OR('Monitor Data'!D1051="",ISBLANK('Monitor Data'!D1051)),"",IF(AND('Smoke Data'!J1053="YES",'Outlier Flags'!B1051="YES"),"FILTERED OUT",'Monitor Data'!B1051))</f>
        <v/>
      </c>
      <c r="C1051" s="35" t="str">
        <f>IF(OR('Monitor Data'!G1051="",ISBLANK('Monitor Data'!G1051)),"",IF(AND('Smoke Data'!K1053="YES",'Outlier Flags'!C1051="YES"),"FILTERED OUT",'Monitor Data'!G1051))</f>
        <v/>
      </c>
      <c r="D1051" s="35" t="str">
        <f>IF(OR('Monitor Data'!J1051="",ISBLANK('Monitor Data'!J1051)),"",IF(AND('Smoke Data'!L1053="YES",'Outlier Flags'!D1051="YES"),"FILTERED OUT",'Monitor Data'!J1051))</f>
        <v/>
      </c>
      <c r="E1051" s="35" t="str">
        <f>IF(OR('Monitor Data'!K1051="",ISBLANK('Monitor Data'!K1051)),"",IF(AND('Smoke Data'!M1053="YES",'Outlier Flags'!E1051="YES"),"FILTERED OUT",'Monitor Data'!K1051))</f>
        <v/>
      </c>
    </row>
    <row r="1052" spans="1:5" x14ac:dyDescent="0.25">
      <c r="A1052" s="34">
        <v>45247</v>
      </c>
      <c r="B1052" s="35">
        <f>IF(OR('Monitor Data'!D1052="",ISBLANK('Monitor Data'!D1052)),"",IF(AND('Smoke Data'!J1054="YES",'Outlier Flags'!B1052="YES"),"FILTERED OUT",'Monitor Data'!B1052))</f>
        <v>33.200000000000003</v>
      </c>
      <c r="C1052" s="35">
        <f>IF(OR('Monitor Data'!G1052="",ISBLANK('Monitor Data'!G1052)),"",IF(AND('Smoke Data'!K1054="YES",'Outlier Flags'!C1052="YES"),"FILTERED OUT",'Monitor Data'!G1052))</f>
        <v>24.3</v>
      </c>
      <c r="D1052" s="35">
        <f>IF(OR('Monitor Data'!J1052="",ISBLANK('Monitor Data'!J1052)),"",IF(AND('Smoke Data'!L1054="YES",'Outlier Flags'!D1052="YES"),"FILTERED OUT",'Monitor Data'!J1052))</f>
        <v>20.399999999999999</v>
      </c>
      <c r="E1052" s="35">
        <f>IF(OR('Monitor Data'!K1052="",ISBLANK('Monitor Data'!K1052)),"",IF(AND('Smoke Data'!M1054="YES",'Outlier Flags'!E1052="YES"),"FILTERED OUT",'Monitor Data'!K1052))</f>
        <v>34.299999999999997</v>
      </c>
    </row>
    <row r="1053" spans="1:5" x14ac:dyDescent="0.25">
      <c r="A1053" s="34">
        <v>45248</v>
      </c>
      <c r="B1053" s="35" t="str">
        <f>IF(OR('Monitor Data'!D1053="",ISBLANK('Monitor Data'!D1053)),"",IF(AND('Smoke Data'!J1055="YES",'Outlier Flags'!B1053="YES"),"FILTERED OUT",'Monitor Data'!B1053))</f>
        <v/>
      </c>
      <c r="C1053" s="35" t="str">
        <f>IF(OR('Monitor Data'!G1053="",ISBLANK('Monitor Data'!G1053)),"",IF(AND('Smoke Data'!K1055="YES",'Outlier Flags'!C1053="YES"),"FILTERED OUT",'Monitor Data'!G1053))</f>
        <v/>
      </c>
      <c r="D1053" s="35" t="str">
        <f>IF(OR('Monitor Data'!J1053="",ISBLANK('Monitor Data'!J1053)),"",IF(AND('Smoke Data'!L1055="YES",'Outlier Flags'!D1053="YES"),"FILTERED OUT",'Monitor Data'!J1053))</f>
        <v/>
      </c>
      <c r="E1053" s="35" t="str">
        <f>IF(OR('Monitor Data'!K1053="",ISBLANK('Monitor Data'!K1053)),"",IF(AND('Smoke Data'!M1055="YES",'Outlier Flags'!E1053="YES"),"FILTERED OUT",'Monitor Data'!K1053))</f>
        <v/>
      </c>
    </row>
    <row r="1054" spans="1:5" x14ac:dyDescent="0.25">
      <c r="A1054" s="34">
        <v>45249</v>
      </c>
      <c r="B1054" s="35" t="str">
        <f>IF(OR('Monitor Data'!D1054="",ISBLANK('Monitor Data'!D1054)),"",IF(AND('Smoke Data'!J1056="YES",'Outlier Flags'!B1054="YES"),"FILTERED OUT",'Monitor Data'!B1054))</f>
        <v/>
      </c>
      <c r="C1054" s="35" t="str">
        <f>IF(OR('Monitor Data'!G1054="",ISBLANK('Monitor Data'!G1054)),"",IF(AND('Smoke Data'!K1056="YES",'Outlier Flags'!C1054="YES"),"FILTERED OUT",'Monitor Data'!G1054))</f>
        <v/>
      </c>
      <c r="D1054" s="35" t="str">
        <f>IF(OR('Monitor Data'!J1054="",ISBLANK('Monitor Data'!J1054)),"",IF(AND('Smoke Data'!L1056="YES",'Outlier Flags'!D1054="YES"),"FILTERED OUT",'Monitor Data'!J1054))</f>
        <v/>
      </c>
      <c r="E1054" s="35" t="str">
        <f>IF(OR('Monitor Data'!K1054="",ISBLANK('Monitor Data'!K1054)),"",IF(AND('Smoke Data'!M1056="YES",'Outlier Flags'!E1054="YES"),"FILTERED OUT",'Monitor Data'!K1054))</f>
        <v/>
      </c>
    </row>
    <row r="1055" spans="1:5" x14ac:dyDescent="0.25">
      <c r="A1055" s="34">
        <v>45250</v>
      </c>
      <c r="B1055" s="35">
        <f>IF(OR('Monitor Data'!D1055="",ISBLANK('Monitor Data'!D1055)),"",IF(AND('Smoke Data'!J1057="YES",'Outlier Flags'!B1055="YES"),"FILTERED OUT",'Monitor Data'!B1055))</f>
        <v>19.100000000000001</v>
      </c>
      <c r="C1055" s="35">
        <f>IF(OR('Monitor Data'!G1055="",ISBLANK('Monitor Data'!G1055)),"",IF(AND('Smoke Data'!K1057="YES",'Outlier Flags'!C1055="YES"),"FILTERED OUT",'Monitor Data'!G1055))</f>
        <v>21.5</v>
      </c>
      <c r="D1055" s="35">
        <f>IF(OR('Monitor Data'!J1055="",ISBLANK('Monitor Data'!J1055)),"",IF(AND('Smoke Data'!L1057="YES",'Outlier Flags'!D1055="YES"),"FILTERED OUT",'Monitor Data'!J1055))</f>
        <v>19.3</v>
      </c>
      <c r="E1055" s="35">
        <f>IF(OR('Monitor Data'!K1055="",ISBLANK('Monitor Data'!K1055)),"",IF(AND('Smoke Data'!M1057="YES",'Outlier Flags'!E1055="YES"),"FILTERED OUT",'Monitor Data'!K1055))</f>
        <v>17.8</v>
      </c>
    </row>
    <row r="1056" spans="1:5" x14ac:dyDescent="0.25">
      <c r="A1056" s="34">
        <v>45251</v>
      </c>
      <c r="B1056" s="35" t="str">
        <f>IF(OR('Monitor Data'!D1056="",ISBLANK('Monitor Data'!D1056)),"",IF(AND('Smoke Data'!J1058="YES",'Outlier Flags'!B1056="YES"),"FILTERED OUT",'Monitor Data'!B1056))</f>
        <v/>
      </c>
      <c r="C1056" s="35" t="str">
        <f>IF(OR('Monitor Data'!G1056="",ISBLANK('Monitor Data'!G1056)),"",IF(AND('Smoke Data'!K1058="YES",'Outlier Flags'!C1056="YES"),"FILTERED OUT",'Monitor Data'!G1056))</f>
        <v/>
      </c>
      <c r="D1056" s="35" t="str">
        <f>IF(OR('Monitor Data'!J1056="",ISBLANK('Monitor Data'!J1056)),"",IF(AND('Smoke Data'!L1058="YES",'Outlier Flags'!D1056="YES"),"FILTERED OUT",'Monitor Data'!J1056))</f>
        <v/>
      </c>
      <c r="E1056" s="35" t="str">
        <f>IF(OR('Monitor Data'!K1056="",ISBLANK('Monitor Data'!K1056)),"",IF(AND('Smoke Data'!M1058="YES",'Outlier Flags'!E1056="YES"),"FILTERED OUT",'Monitor Data'!K1056))</f>
        <v/>
      </c>
    </row>
    <row r="1057" spans="1:5" x14ac:dyDescent="0.25">
      <c r="A1057" s="34">
        <v>45252</v>
      </c>
      <c r="B1057" s="35" t="str">
        <f>IF(OR('Monitor Data'!D1057="",ISBLANK('Monitor Data'!D1057)),"",IF(AND('Smoke Data'!J1059="YES",'Outlier Flags'!B1057="YES"),"FILTERED OUT",'Monitor Data'!B1057))</f>
        <v/>
      </c>
      <c r="C1057" s="35" t="str">
        <f>IF(OR('Monitor Data'!G1057="",ISBLANK('Monitor Data'!G1057)),"",IF(AND('Smoke Data'!K1059="YES",'Outlier Flags'!C1057="YES"),"FILTERED OUT",'Monitor Data'!G1057))</f>
        <v/>
      </c>
      <c r="D1057" s="35" t="str">
        <f>IF(OR('Monitor Data'!J1057="",ISBLANK('Monitor Data'!J1057)),"",IF(AND('Smoke Data'!L1059="YES",'Outlier Flags'!D1057="YES"),"FILTERED OUT",'Monitor Data'!J1057))</f>
        <v/>
      </c>
      <c r="E1057" s="35" t="str">
        <f>IF(OR('Monitor Data'!K1057="",ISBLANK('Monitor Data'!K1057)),"",IF(AND('Smoke Data'!M1059="YES",'Outlier Flags'!E1057="YES"),"FILTERED OUT",'Monitor Data'!K1057))</f>
        <v/>
      </c>
    </row>
    <row r="1058" spans="1:5" x14ac:dyDescent="0.25">
      <c r="A1058" s="34">
        <v>45253</v>
      </c>
      <c r="B1058" s="35">
        <f>IF(OR('Monitor Data'!D1058="",ISBLANK('Monitor Data'!D1058)),"",IF(AND('Smoke Data'!J1060="YES",'Outlier Flags'!B1058="YES"),"FILTERED OUT",'Monitor Data'!B1058))</f>
        <v>10.1</v>
      </c>
      <c r="C1058" s="35">
        <f>IF(OR('Monitor Data'!G1058="",ISBLANK('Monitor Data'!G1058)),"",IF(AND('Smoke Data'!K1060="YES",'Outlier Flags'!C1058="YES"),"FILTERED OUT",'Monitor Data'!G1058))</f>
        <v>9.6999999999999993</v>
      </c>
      <c r="D1058" s="35">
        <f>IF(OR('Monitor Data'!J1058="",ISBLANK('Monitor Data'!J1058)),"",IF(AND('Smoke Data'!L1060="YES",'Outlier Flags'!D1058="YES"),"FILTERED OUT",'Monitor Data'!J1058))</f>
        <v>8.9</v>
      </c>
      <c r="E1058" s="35">
        <f>IF(OR('Monitor Data'!K1058="",ISBLANK('Monitor Data'!K1058)),"",IF(AND('Smoke Data'!M1060="YES",'Outlier Flags'!E1058="YES"),"FILTERED OUT",'Monitor Data'!K1058))</f>
        <v>7.7</v>
      </c>
    </row>
    <row r="1059" spans="1:5" x14ac:dyDescent="0.25">
      <c r="A1059" s="34">
        <v>45254</v>
      </c>
      <c r="B1059" s="35" t="str">
        <f>IF(OR('Monitor Data'!D1059="",ISBLANK('Monitor Data'!D1059)),"",IF(AND('Smoke Data'!J1061="YES",'Outlier Flags'!B1059="YES"),"FILTERED OUT",'Monitor Data'!B1059))</f>
        <v/>
      </c>
      <c r="C1059" s="35" t="str">
        <f>IF(OR('Monitor Data'!G1059="",ISBLANK('Monitor Data'!G1059)),"",IF(AND('Smoke Data'!K1061="YES",'Outlier Flags'!C1059="YES"),"FILTERED OUT",'Monitor Data'!G1059))</f>
        <v/>
      </c>
      <c r="D1059" s="35" t="str">
        <f>IF(OR('Monitor Data'!J1059="",ISBLANK('Monitor Data'!J1059)),"",IF(AND('Smoke Data'!L1061="YES",'Outlier Flags'!D1059="YES"),"FILTERED OUT",'Monitor Data'!J1059))</f>
        <v/>
      </c>
      <c r="E1059" s="35" t="str">
        <f>IF(OR('Monitor Data'!K1059="",ISBLANK('Monitor Data'!K1059)),"",IF(AND('Smoke Data'!M1061="YES",'Outlier Flags'!E1059="YES"),"FILTERED OUT",'Monitor Data'!K1059))</f>
        <v/>
      </c>
    </row>
    <row r="1060" spans="1:5" x14ac:dyDescent="0.25">
      <c r="A1060" s="34">
        <v>45255</v>
      </c>
      <c r="B1060" s="35" t="str">
        <f>IF(OR('Monitor Data'!D1060="",ISBLANK('Monitor Data'!D1060)),"",IF(AND('Smoke Data'!J1062="YES",'Outlier Flags'!B1060="YES"),"FILTERED OUT",'Monitor Data'!B1060))</f>
        <v/>
      </c>
      <c r="C1060" s="35" t="str">
        <f>IF(OR('Monitor Data'!G1060="",ISBLANK('Monitor Data'!G1060)),"",IF(AND('Smoke Data'!K1062="YES",'Outlier Flags'!C1060="YES"),"FILTERED OUT",'Monitor Data'!G1060))</f>
        <v/>
      </c>
      <c r="D1060" s="35" t="str">
        <f>IF(OR('Monitor Data'!J1060="",ISBLANK('Monitor Data'!J1060)),"",IF(AND('Smoke Data'!L1062="YES",'Outlier Flags'!D1060="YES"),"FILTERED OUT",'Monitor Data'!J1060))</f>
        <v/>
      </c>
      <c r="E1060" s="35" t="str">
        <f>IF(OR('Monitor Data'!K1060="",ISBLANK('Monitor Data'!K1060)),"",IF(AND('Smoke Data'!M1062="YES",'Outlier Flags'!E1060="YES"),"FILTERED OUT",'Monitor Data'!K1060))</f>
        <v/>
      </c>
    </row>
    <row r="1061" spans="1:5" x14ac:dyDescent="0.25">
      <c r="A1061" s="34">
        <v>45256</v>
      </c>
      <c r="B1061" s="35">
        <f>IF(OR('Monitor Data'!D1061="",ISBLANK('Monitor Data'!D1061)),"",IF(AND('Smoke Data'!J1063="YES",'Outlier Flags'!B1061="YES"),"FILTERED OUT",'Monitor Data'!B1061))</f>
        <v>9.9</v>
      </c>
      <c r="C1061" s="35">
        <f>IF(OR('Monitor Data'!G1061="",ISBLANK('Monitor Data'!G1061)),"",IF(AND('Smoke Data'!K1063="YES",'Outlier Flags'!C1061="YES"),"FILTERED OUT",'Monitor Data'!G1061))</f>
        <v>10.1</v>
      </c>
      <c r="D1061" s="35">
        <f>IF(OR('Monitor Data'!J1061="",ISBLANK('Monitor Data'!J1061)),"",IF(AND('Smoke Data'!L1063="YES",'Outlier Flags'!D1061="YES"),"FILTERED OUT",'Monitor Data'!J1061))</f>
        <v>9.3999999999999986</v>
      </c>
      <c r="E1061" s="35">
        <f>IF(OR('Monitor Data'!K1061="",ISBLANK('Monitor Data'!K1061)),"",IF(AND('Smoke Data'!M1063="YES",'Outlier Flags'!E1061="YES"),"FILTERED OUT",'Monitor Data'!K1061))</f>
        <v>8.1999999999999993</v>
      </c>
    </row>
    <row r="1062" spans="1:5" x14ac:dyDescent="0.25">
      <c r="A1062" s="34">
        <v>45257</v>
      </c>
      <c r="B1062" s="35" t="str">
        <f>IF(OR('Monitor Data'!D1062="",ISBLANK('Monitor Data'!D1062)),"",IF(AND('Smoke Data'!J1064="YES",'Outlier Flags'!B1062="YES"),"FILTERED OUT",'Monitor Data'!B1062))</f>
        <v/>
      </c>
      <c r="C1062" s="35" t="str">
        <f>IF(OR('Monitor Data'!G1062="",ISBLANK('Monitor Data'!G1062)),"",IF(AND('Smoke Data'!K1064="YES",'Outlier Flags'!C1062="YES"),"FILTERED OUT",'Monitor Data'!G1062))</f>
        <v/>
      </c>
      <c r="D1062" s="35" t="str">
        <f>IF(OR('Monitor Data'!J1062="",ISBLANK('Monitor Data'!J1062)),"",IF(AND('Smoke Data'!L1064="YES",'Outlier Flags'!D1062="YES"),"FILTERED OUT",'Monitor Data'!J1062))</f>
        <v/>
      </c>
      <c r="E1062" s="35" t="str">
        <f>IF(OR('Monitor Data'!K1062="",ISBLANK('Monitor Data'!K1062)),"",IF(AND('Smoke Data'!M1064="YES",'Outlier Flags'!E1062="YES"),"FILTERED OUT",'Monitor Data'!K1062))</f>
        <v/>
      </c>
    </row>
    <row r="1063" spans="1:5" x14ac:dyDescent="0.25">
      <c r="A1063" s="34">
        <v>45258</v>
      </c>
      <c r="B1063" s="35" t="str">
        <f>IF(OR('Monitor Data'!D1063="",ISBLANK('Monitor Data'!D1063)),"",IF(AND('Smoke Data'!J1065="YES",'Outlier Flags'!B1063="YES"),"FILTERED OUT",'Monitor Data'!B1063))</f>
        <v/>
      </c>
      <c r="C1063" s="35" t="str">
        <f>IF(OR('Monitor Data'!G1063="",ISBLANK('Monitor Data'!G1063)),"",IF(AND('Smoke Data'!K1065="YES",'Outlier Flags'!C1063="YES"),"FILTERED OUT",'Monitor Data'!G1063))</f>
        <v/>
      </c>
      <c r="D1063" s="35" t="str">
        <f>IF(OR('Monitor Data'!J1063="",ISBLANK('Monitor Data'!J1063)),"",IF(AND('Smoke Data'!L1065="YES",'Outlier Flags'!D1063="YES"),"FILTERED OUT",'Monitor Data'!J1063))</f>
        <v/>
      </c>
      <c r="E1063" s="35" t="str">
        <f>IF(OR('Monitor Data'!K1063="",ISBLANK('Monitor Data'!K1063)),"",IF(AND('Smoke Data'!M1065="YES",'Outlier Flags'!E1063="YES"),"FILTERED OUT",'Monitor Data'!K1063))</f>
        <v/>
      </c>
    </row>
    <row r="1064" spans="1:5" x14ac:dyDescent="0.25">
      <c r="A1064" s="34">
        <v>45259</v>
      </c>
      <c r="B1064" s="35">
        <f>IF(OR('Monitor Data'!D1064="",ISBLANK('Monitor Data'!D1064)),"",IF(AND('Smoke Data'!J1066="YES",'Outlier Flags'!B1064="YES"),"FILTERED OUT",'Monitor Data'!B1064))</f>
        <v>16.2</v>
      </c>
      <c r="C1064" s="35">
        <f>IF(OR('Monitor Data'!G1064="",ISBLANK('Monitor Data'!G1064)),"",IF(AND('Smoke Data'!K1066="YES",'Outlier Flags'!C1064="YES"),"FILTERED OUT",'Monitor Data'!G1064))</f>
        <v>15.9</v>
      </c>
      <c r="D1064" s="35">
        <f>IF(OR('Monitor Data'!J1064="",ISBLANK('Monitor Data'!J1064)),"",IF(AND('Smoke Data'!L1066="YES",'Outlier Flags'!D1064="YES"),"FILTERED OUT",'Monitor Data'!J1064))</f>
        <v>20</v>
      </c>
      <c r="E1064" s="35">
        <f>IF(OR('Monitor Data'!K1064="",ISBLANK('Monitor Data'!K1064)),"",IF(AND('Smoke Data'!M1066="YES",'Outlier Flags'!E1064="YES"),"FILTERED OUT",'Monitor Data'!K1064))</f>
        <v>10.1</v>
      </c>
    </row>
    <row r="1065" spans="1:5" x14ac:dyDescent="0.25">
      <c r="A1065" s="34">
        <v>45260</v>
      </c>
      <c r="B1065" s="35" t="str">
        <f>IF(OR('Monitor Data'!D1065="",ISBLANK('Monitor Data'!D1065)),"",IF(AND('Smoke Data'!J1067="YES",'Outlier Flags'!B1065="YES"),"FILTERED OUT",'Monitor Data'!B1065))</f>
        <v/>
      </c>
      <c r="C1065" s="35" t="str">
        <f>IF(OR('Monitor Data'!G1065="",ISBLANK('Monitor Data'!G1065)),"",IF(AND('Smoke Data'!K1067="YES",'Outlier Flags'!C1065="YES"),"FILTERED OUT",'Monitor Data'!G1065))</f>
        <v/>
      </c>
      <c r="D1065" s="35" t="str">
        <f>IF(OR('Monitor Data'!J1065="",ISBLANK('Monitor Data'!J1065)),"",IF(AND('Smoke Data'!L1067="YES",'Outlier Flags'!D1065="YES"),"FILTERED OUT",'Monitor Data'!J1065))</f>
        <v/>
      </c>
      <c r="E1065" s="35" t="str">
        <f>IF(OR('Monitor Data'!K1065="",ISBLANK('Monitor Data'!K1065)),"",IF(AND('Smoke Data'!M1067="YES",'Outlier Flags'!E1065="YES"),"FILTERED OUT",'Monitor Data'!K1065))</f>
        <v/>
      </c>
    </row>
    <row r="1066" spans="1:5" x14ac:dyDescent="0.25">
      <c r="A1066" s="34">
        <v>45261</v>
      </c>
      <c r="B1066" s="35" t="str">
        <f>IF(OR('Monitor Data'!D1066="",ISBLANK('Monitor Data'!D1066)),"",IF(AND('Smoke Data'!J1068="YES",'Outlier Flags'!B1066="YES"),"FILTERED OUT",'Monitor Data'!B1066))</f>
        <v/>
      </c>
      <c r="C1066" s="35" t="str">
        <f>IF(OR('Monitor Data'!G1066="",ISBLANK('Monitor Data'!G1066)),"",IF(AND('Smoke Data'!K1068="YES",'Outlier Flags'!C1066="YES"),"FILTERED OUT",'Monitor Data'!G1066))</f>
        <v/>
      </c>
      <c r="D1066" s="35" t="str">
        <f>IF(OR('Monitor Data'!J1066="",ISBLANK('Monitor Data'!J1066)),"",IF(AND('Smoke Data'!L1068="YES",'Outlier Flags'!D1066="YES"),"FILTERED OUT",'Monitor Data'!J1066))</f>
        <v/>
      </c>
      <c r="E1066" s="35" t="str">
        <f>IF(OR('Monitor Data'!K1066="",ISBLANK('Monitor Data'!K1066)),"",IF(AND('Smoke Data'!M1068="YES",'Outlier Flags'!E1066="YES"),"FILTERED OUT",'Monitor Data'!K1066))</f>
        <v/>
      </c>
    </row>
    <row r="1067" spans="1:5" x14ac:dyDescent="0.25">
      <c r="A1067" s="34">
        <v>45262</v>
      </c>
      <c r="B1067" s="35">
        <f>IF(OR('Monitor Data'!D1067="",ISBLANK('Monitor Data'!D1067)),"",IF(AND('Smoke Data'!J1069="YES",'Outlier Flags'!B1067="YES"),"FILTERED OUT",'Monitor Data'!B1067))</f>
        <v>9.3000000000000007</v>
      </c>
      <c r="C1067" s="35">
        <f>IF(OR('Monitor Data'!G1067="",ISBLANK('Monitor Data'!G1067)),"",IF(AND('Smoke Data'!K1069="YES",'Outlier Flags'!C1067="YES"),"FILTERED OUT",'Monitor Data'!G1067))</f>
        <v>13.85</v>
      </c>
      <c r="D1067" s="35">
        <f>IF(OR('Monitor Data'!J1067="",ISBLANK('Monitor Data'!J1067)),"",IF(AND('Smoke Data'!L1069="YES",'Outlier Flags'!D1067="YES"),"FILTERED OUT",'Monitor Data'!J1067))</f>
        <v>9.4</v>
      </c>
      <c r="E1067" s="35">
        <f>IF(OR('Monitor Data'!K1067="",ISBLANK('Monitor Data'!K1067)),"",IF(AND('Smoke Data'!M1069="YES",'Outlier Flags'!E1067="YES"),"FILTERED OUT",'Monitor Data'!K1067))</f>
        <v>7.9</v>
      </c>
    </row>
    <row r="1068" spans="1:5" x14ac:dyDescent="0.25">
      <c r="A1068" s="34">
        <v>45263</v>
      </c>
      <c r="B1068" s="35" t="str">
        <f>IF(OR('Monitor Data'!D1068="",ISBLANK('Monitor Data'!D1068)),"",IF(AND('Smoke Data'!J1070="YES",'Outlier Flags'!B1068="YES"),"FILTERED OUT",'Monitor Data'!B1068))</f>
        <v/>
      </c>
      <c r="C1068" s="35" t="str">
        <f>IF(OR('Monitor Data'!G1068="",ISBLANK('Monitor Data'!G1068)),"",IF(AND('Smoke Data'!K1070="YES",'Outlier Flags'!C1068="YES"),"FILTERED OUT",'Monitor Data'!G1068))</f>
        <v/>
      </c>
      <c r="D1068" s="35" t="str">
        <f>IF(OR('Monitor Data'!J1068="",ISBLANK('Monitor Data'!J1068)),"",IF(AND('Smoke Data'!L1070="YES",'Outlier Flags'!D1068="YES"),"FILTERED OUT",'Monitor Data'!J1068))</f>
        <v/>
      </c>
      <c r="E1068" s="35" t="str">
        <f>IF(OR('Monitor Data'!K1068="",ISBLANK('Monitor Data'!K1068)),"",IF(AND('Smoke Data'!M1070="YES",'Outlier Flags'!E1068="YES"),"FILTERED OUT",'Monitor Data'!K1068))</f>
        <v/>
      </c>
    </row>
    <row r="1069" spans="1:5" x14ac:dyDescent="0.25">
      <c r="A1069" s="34">
        <v>45264</v>
      </c>
      <c r="B1069" s="35" t="str">
        <f>IF(OR('Monitor Data'!D1069="",ISBLANK('Monitor Data'!D1069)),"",IF(AND('Smoke Data'!J1071="YES",'Outlier Flags'!B1069="YES"),"FILTERED OUT",'Monitor Data'!B1069))</f>
        <v/>
      </c>
      <c r="C1069" s="35" t="str">
        <f>IF(OR('Monitor Data'!G1069="",ISBLANK('Monitor Data'!G1069)),"",IF(AND('Smoke Data'!K1071="YES",'Outlier Flags'!C1069="YES"),"FILTERED OUT",'Monitor Data'!G1069))</f>
        <v/>
      </c>
      <c r="D1069" s="35" t="str">
        <f>IF(OR('Monitor Data'!J1069="",ISBLANK('Monitor Data'!J1069)),"",IF(AND('Smoke Data'!L1071="YES",'Outlier Flags'!D1069="YES"),"FILTERED OUT",'Monitor Data'!J1069))</f>
        <v/>
      </c>
      <c r="E1069" s="35" t="str">
        <f>IF(OR('Monitor Data'!K1069="",ISBLANK('Monitor Data'!K1069)),"",IF(AND('Smoke Data'!M1071="YES",'Outlier Flags'!E1069="YES"),"FILTERED OUT",'Monitor Data'!K1069))</f>
        <v/>
      </c>
    </row>
    <row r="1070" spans="1:5" x14ac:dyDescent="0.25">
      <c r="A1070" s="34">
        <v>45265</v>
      </c>
      <c r="B1070" s="35">
        <f>IF(OR('Monitor Data'!D1070="",ISBLANK('Monitor Data'!D1070)),"",IF(AND('Smoke Data'!J1072="YES",'Outlier Flags'!B1070="YES"),"FILTERED OUT",'Monitor Data'!B1070))</f>
        <v>13.9</v>
      </c>
      <c r="C1070" s="35">
        <f>IF(OR('Monitor Data'!G1070="",ISBLANK('Monitor Data'!G1070)),"",IF(AND('Smoke Data'!K1072="YES",'Outlier Flags'!C1070="YES"),"FILTERED OUT",'Monitor Data'!G1070))</f>
        <v>20.2</v>
      </c>
      <c r="D1070" s="35">
        <f>IF(OR('Monitor Data'!J1070="",ISBLANK('Monitor Data'!J1070)),"",IF(AND('Smoke Data'!L1072="YES",'Outlier Flags'!D1070="YES"),"FILTERED OUT",'Monitor Data'!J1070))</f>
        <v>11.8</v>
      </c>
      <c r="E1070" s="35">
        <f>IF(OR('Monitor Data'!K1070="",ISBLANK('Monitor Data'!K1070)),"",IF(AND('Smoke Data'!M1072="YES",'Outlier Flags'!E1070="YES"),"FILTERED OUT",'Monitor Data'!K1070))</f>
        <v>12.9</v>
      </c>
    </row>
    <row r="1071" spans="1:5" x14ac:dyDescent="0.25">
      <c r="A1071" s="34">
        <v>45266</v>
      </c>
      <c r="B1071" s="35" t="str">
        <f>IF(OR('Monitor Data'!D1071="",ISBLANK('Monitor Data'!D1071)),"",IF(AND('Smoke Data'!J1073="YES",'Outlier Flags'!B1071="YES"),"FILTERED OUT",'Monitor Data'!B1071))</f>
        <v/>
      </c>
      <c r="C1071" s="35" t="str">
        <f>IF(OR('Monitor Data'!G1071="",ISBLANK('Monitor Data'!G1071)),"",IF(AND('Smoke Data'!K1073="YES",'Outlier Flags'!C1071="YES"),"FILTERED OUT",'Monitor Data'!G1071))</f>
        <v/>
      </c>
      <c r="D1071" s="35" t="str">
        <f>IF(OR('Monitor Data'!J1071="",ISBLANK('Monitor Data'!J1071)),"",IF(AND('Smoke Data'!L1073="YES",'Outlier Flags'!D1071="YES"),"FILTERED OUT",'Monitor Data'!J1071))</f>
        <v/>
      </c>
      <c r="E1071" s="35" t="str">
        <f>IF(OR('Monitor Data'!K1071="",ISBLANK('Monitor Data'!K1071)),"",IF(AND('Smoke Data'!M1073="YES",'Outlier Flags'!E1071="YES"),"FILTERED OUT",'Monitor Data'!K1071))</f>
        <v/>
      </c>
    </row>
    <row r="1072" spans="1:5" x14ac:dyDescent="0.25">
      <c r="A1072" s="34">
        <v>45267</v>
      </c>
      <c r="B1072" s="35" t="str">
        <f>IF(OR('Monitor Data'!D1072="",ISBLANK('Monitor Data'!D1072)),"",IF(AND('Smoke Data'!J1074="YES",'Outlier Flags'!B1072="YES"),"FILTERED OUT",'Monitor Data'!B1072))</f>
        <v/>
      </c>
      <c r="C1072" s="35" t="str">
        <f>IF(OR('Monitor Data'!G1072="",ISBLANK('Monitor Data'!G1072)),"",IF(AND('Smoke Data'!K1074="YES",'Outlier Flags'!C1072="YES"),"FILTERED OUT",'Monitor Data'!G1072))</f>
        <v/>
      </c>
      <c r="D1072" s="35" t="str">
        <f>IF(OR('Monitor Data'!J1072="",ISBLANK('Monitor Data'!J1072)),"",IF(AND('Smoke Data'!L1074="YES",'Outlier Flags'!D1072="YES"),"FILTERED OUT",'Monitor Data'!J1072))</f>
        <v/>
      </c>
      <c r="E1072" s="35" t="str">
        <f>IF(OR('Monitor Data'!K1072="",ISBLANK('Monitor Data'!K1072)),"",IF(AND('Smoke Data'!M1074="YES",'Outlier Flags'!E1072="YES"),"FILTERED OUT",'Monitor Data'!K1072))</f>
        <v/>
      </c>
    </row>
    <row r="1073" spans="1:5" x14ac:dyDescent="0.25">
      <c r="A1073" s="34">
        <v>45268</v>
      </c>
      <c r="B1073" s="35">
        <f>IF(OR('Monitor Data'!D1073="",ISBLANK('Monitor Data'!D1073)),"",IF(AND('Smoke Data'!J1075="YES",'Outlier Flags'!B1073="YES"),"FILTERED OUT",'Monitor Data'!B1073))</f>
        <v>15.3</v>
      </c>
      <c r="C1073" s="35">
        <f>IF(OR('Monitor Data'!G1073="",ISBLANK('Monitor Data'!G1073)),"",IF(AND('Smoke Data'!K1075="YES",'Outlier Flags'!C1073="YES"),"FILTERED OUT",'Monitor Data'!G1073))</f>
        <v>18.5</v>
      </c>
      <c r="D1073" s="35">
        <f>IF(OR('Monitor Data'!J1073="",ISBLANK('Monitor Data'!J1073)),"",IF(AND('Smoke Data'!L1075="YES",'Outlier Flags'!D1073="YES"),"FILTERED OUT",'Monitor Data'!J1073))</f>
        <v>18.05</v>
      </c>
      <c r="E1073" s="35">
        <f>IF(OR('Monitor Data'!K1073="",ISBLANK('Monitor Data'!K1073)),"",IF(AND('Smoke Data'!M1075="YES",'Outlier Flags'!E1073="YES"),"FILTERED OUT",'Monitor Data'!K1073))</f>
        <v>11.3</v>
      </c>
    </row>
    <row r="1074" spans="1:5" x14ac:dyDescent="0.25">
      <c r="A1074" s="34">
        <v>45269</v>
      </c>
      <c r="B1074" s="35" t="str">
        <f>IF(OR('Monitor Data'!D1074="",ISBLANK('Monitor Data'!D1074)),"",IF(AND('Smoke Data'!J1076="YES",'Outlier Flags'!B1074="YES"),"FILTERED OUT",'Monitor Data'!B1074))</f>
        <v/>
      </c>
      <c r="C1074" s="35" t="str">
        <f>IF(OR('Monitor Data'!G1074="",ISBLANK('Monitor Data'!G1074)),"",IF(AND('Smoke Data'!K1076="YES",'Outlier Flags'!C1074="YES"),"FILTERED OUT",'Monitor Data'!G1074))</f>
        <v/>
      </c>
      <c r="D1074" s="35" t="str">
        <f>IF(OR('Monitor Data'!J1074="",ISBLANK('Monitor Data'!J1074)),"",IF(AND('Smoke Data'!L1076="YES",'Outlier Flags'!D1074="YES"),"FILTERED OUT",'Monitor Data'!J1074))</f>
        <v/>
      </c>
      <c r="E1074" s="35" t="str">
        <f>IF(OR('Monitor Data'!K1074="",ISBLANK('Monitor Data'!K1074)),"",IF(AND('Smoke Data'!M1076="YES",'Outlier Flags'!E1074="YES"),"FILTERED OUT",'Monitor Data'!K1074))</f>
        <v/>
      </c>
    </row>
    <row r="1075" spans="1:5" x14ac:dyDescent="0.25">
      <c r="A1075" s="34">
        <v>45270</v>
      </c>
      <c r="B1075" s="35" t="str">
        <f>IF(OR('Monitor Data'!D1075="",ISBLANK('Monitor Data'!D1075)),"",IF(AND('Smoke Data'!J1077="YES",'Outlier Flags'!B1075="YES"),"FILTERED OUT",'Monitor Data'!B1075))</f>
        <v/>
      </c>
      <c r="C1075" s="35" t="str">
        <f>IF(OR('Monitor Data'!G1075="",ISBLANK('Monitor Data'!G1075)),"",IF(AND('Smoke Data'!K1077="YES",'Outlier Flags'!C1075="YES"),"FILTERED OUT",'Monitor Data'!G1075))</f>
        <v/>
      </c>
      <c r="D1075" s="35" t="str">
        <f>IF(OR('Monitor Data'!J1075="",ISBLANK('Monitor Data'!J1075)),"",IF(AND('Smoke Data'!L1077="YES",'Outlier Flags'!D1075="YES"),"FILTERED OUT",'Monitor Data'!J1075))</f>
        <v/>
      </c>
      <c r="E1075" s="35" t="str">
        <f>IF(OR('Monitor Data'!K1075="",ISBLANK('Monitor Data'!K1075)),"",IF(AND('Smoke Data'!M1077="YES",'Outlier Flags'!E1075="YES"),"FILTERED OUT",'Monitor Data'!K1075))</f>
        <v/>
      </c>
    </row>
    <row r="1076" spans="1:5" x14ac:dyDescent="0.25">
      <c r="A1076" s="34">
        <v>45271</v>
      </c>
      <c r="B1076" s="35">
        <f>IF(OR('Monitor Data'!D1076="",ISBLANK('Monitor Data'!D1076)),"",IF(AND('Smoke Data'!J1078="YES",'Outlier Flags'!B1076="YES"),"FILTERED OUT",'Monitor Data'!B1076))</f>
        <v>20.2</v>
      </c>
      <c r="C1076" s="35">
        <f>IF(OR('Monitor Data'!G1076="",ISBLANK('Monitor Data'!G1076)),"",IF(AND('Smoke Data'!K1078="YES",'Outlier Flags'!C1076="YES"),"FILTERED OUT",'Monitor Data'!G1076))</f>
        <v>30.3</v>
      </c>
      <c r="D1076" s="35">
        <f>IF(OR('Monitor Data'!J1076="",ISBLANK('Monitor Data'!J1076)),"",IF(AND('Smoke Data'!L1078="YES",'Outlier Flags'!D1076="YES"),"FILTERED OUT",'Monitor Data'!J1076))</f>
        <v>15.9</v>
      </c>
      <c r="E1076" s="35">
        <f>IF(OR('Monitor Data'!K1076="",ISBLANK('Monitor Data'!K1076)),"",IF(AND('Smoke Data'!M1078="YES",'Outlier Flags'!E1076="YES"),"FILTERED OUT",'Monitor Data'!K1076))</f>
        <v>8.1</v>
      </c>
    </row>
    <row r="1077" spans="1:5" x14ac:dyDescent="0.25">
      <c r="A1077" s="34">
        <v>45272</v>
      </c>
      <c r="B1077" s="35" t="str">
        <f>IF(OR('Monitor Data'!D1077="",ISBLANK('Monitor Data'!D1077)),"",IF(AND('Smoke Data'!J1079="YES",'Outlier Flags'!B1077="YES"),"FILTERED OUT",'Monitor Data'!B1077))</f>
        <v/>
      </c>
      <c r="C1077" s="35" t="str">
        <f>IF(OR('Monitor Data'!G1077="",ISBLANK('Monitor Data'!G1077)),"",IF(AND('Smoke Data'!K1079="YES",'Outlier Flags'!C1077="YES"),"FILTERED OUT",'Monitor Data'!G1077))</f>
        <v/>
      </c>
      <c r="D1077" s="35" t="str">
        <f>IF(OR('Monitor Data'!J1077="",ISBLANK('Monitor Data'!J1077)),"",IF(AND('Smoke Data'!L1079="YES",'Outlier Flags'!D1077="YES"),"FILTERED OUT",'Monitor Data'!J1077))</f>
        <v/>
      </c>
      <c r="E1077" s="35" t="str">
        <f>IF(OR('Monitor Data'!K1077="",ISBLANK('Monitor Data'!K1077)),"",IF(AND('Smoke Data'!M1079="YES",'Outlier Flags'!E1077="YES"),"FILTERED OUT",'Monitor Data'!K1077))</f>
        <v/>
      </c>
    </row>
    <row r="1078" spans="1:5" x14ac:dyDescent="0.25">
      <c r="A1078" s="34">
        <v>45273</v>
      </c>
      <c r="B1078" s="35" t="str">
        <f>IF(OR('Monitor Data'!D1078="",ISBLANK('Monitor Data'!D1078)),"",IF(AND('Smoke Data'!J1080="YES",'Outlier Flags'!B1078="YES"),"FILTERED OUT",'Monitor Data'!B1078))</f>
        <v/>
      </c>
      <c r="C1078" s="35" t="str">
        <f>IF(OR('Monitor Data'!G1078="",ISBLANK('Monitor Data'!G1078)),"",IF(AND('Smoke Data'!K1080="YES",'Outlier Flags'!C1078="YES"),"FILTERED OUT",'Monitor Data'!G1078))</f>
        <v/>
      </c>
      <c r="D1078" s="35" t="str">
        <f>IF(OR('Monitor Data'!J1078="",ISBLANK('Monitor Data'!J1078)),"",IF(AND('Smoke Data'!L1080="YES",'Outlier Flags'!D1078="YES"),"FILTERED OUT",'Monitor Data'!J1078))</f>
        <v/>
      </c>
      <c r="E1078" s="35" t="str">
        <f>IF(OR('Monitor Data'!K1078="",ISBLANK('Monitor Data'!K1078)),"",IF(AND('Smoke Data'!M1080="YES",'Outlier Flags'!E1078="YES"),"FILTERED OUT",'Monitor Data'!K1078))</f>
        <v/>
      </c>
    </row>
    <row r="1079" spans="1:5" x14ac:dyDescent="0.25">
      <c r="A1079" s="34">
        <v>45274</v>
      </c>
      <c r="B1079" s="35">
        <f>IF(OR('Monitor Data'!D1079="",ISBLANK('Monitor Data'!D1079)),"",IF(AND('Smoke Data'!J1081="YES",'Outlier Flags'!B1079="YES"),"FILTERED OUT",'Monitor Data'!B1079))</f>
        <v>32.9</v>
      </c>
      <c r="C1079" s="35">
        <f>IF(OR('Monitor Data'!G1079="",ISBLANK('Monitor Data'!G1079)),"",IF(AND('Smoke Data'!K1081="YES",'Outlier Flags'!C1079="YES"),"FILTERED OUT",'Monitor Data'!G1079))</f>
        <v>36.15</v>
      </c>
      <c r="D1079" s="35">
        <f>IF(OR('Monitor Data'!J1079="",ISBLANK('Monitor Data'!J1079)),"",IF(AND('Smoke Data'!L1081="YES",'Outlier Flags'!D1079="YES"),"FILTERED OUT",'Monitor Data'!J1079))</f>
        <v>26.95</v>
      </c>
      <c r="E1079" s="35">
        <f>IF(OR('Monitor Data'!K1079="",ISBLANK('Monitor Data'!K1079)),"",IF(AND('Smoke Data'!M1081="YES",'Outlier Flags'!E1079="YES"),"FILTERED OUT",'Monitor Data'!K1079))</f>
        <v>12.1</v>
      </c>
    </row>
    <row r="1080" spans="1:5" x14ac:dyDescent="0.25">
      <c r="A1080" s="34">
        <v>45275</v>
      </c>
      <c r="B1080" s="35" t="str">
        <f>IF(OR('Monitor Data'!D1080="",ISBLANK('Monitor Data'!D1080)),"",IF(AND('Smoke Data'!J1082="YES",'Outlier Flags'!B1080="YES"),"FILTERED OUT",'Monitor Data'!B1080))</f>
        <v/>
      </c>
      <c r="C1080" s="35" t="str">
        <f>IF(OR('Monitor Data'!G1080="",ISBLANK('Monitor Data'!G1080)),"",IF(AND('Smoke Data'!K1082="YES",'Outlier Flags'!C1080="YES"),"FILTERED OUT",'Monitor Data'!G1080))</f>
        <v/>
      </c>
      <c r="D1080" s="35" t="str">
        <f>IF(OR('Monitor Data'!J1080="",ISBLANK('Monitor Data'!J1080)),"",IF(AND('Smoke Data'!L1082="YES",'Outlier Flags'!D1080="YES"),"FILTERED OUT",'Monitor Data'!J1080))</f>
        <v/>
      </c>
      <c r="E1080" s="35" t="str">
        <f>IF(OR('Monitor Data'!K1080="",ISBLANK('Monitor Data'!K1080)),"",IF(AND('Smoke Data'!M1082="YES",'Outlier Flags'!E1080="YES"),"FILTERED OUT",'Monitor Data'!K1080))</f>
        <v/>
      </c>
    </row>
    <row r="1081" spans="1:5" x14ac:dyDescent="0.25">
      <c r="A1081" s="34">
        <v>45276</v>
      </c>
      <c r="B1081" s="35" t="str">
        <f>IF(OR('Monitor Data'!D1081="",ISBLANK('Monitor Data'!D1081)),"",IF(AND('Smoke Data'!J1083="YES",'Outlier Flags'!B1081="YES"),"FILTERED OUT",'Monitor Data'!B1081))</f>
        <v/>
      </c>
      <c r="C1081" s="35" t="str">
        <f>IF(OR('Monitor Data'!G1081="",ISBLANK('Monitor Data'!G1081)),"",IF(AND('Smoke Data'!K1083="YES",'Outlier Flags'!C1081="YES"),"FILTERED OUT",'Monitor Data'!G1081))</f>
        <v/>
      </c>
      <c r="D1081" s="35" t="str">
        <f>IF(OR('Monitor Data'!J1081="",ISBLANK('Monitor Data'!J1081)),"",IF(AND('Smoke Data'!L1083="YES",'Outlier Flags'!D1081="YES"),"FILTERED OUT",'Monitor Data'!J1081))</f>
        <v/>
      </c>
      <c r="E1081" s="35" t="str">
        <f>IF(OR('Monitor Data'!K1081="",ISBLANK('Monitor Data'!K1081)),"",IF(AND('Smoke Data'!M1083="YES",'Outlier Flags'!E1081="YES"),"FILTERED OUT",'Monitor Data'!K1081))</f>
        <v/>
      </c>
    </row>
    <row r="1082" spans="1:5" x14ac:dyDescent="0.25">
      <c r="A1082" s="34">
        <v>45277</v>
      </c>
      <c r="B1082" s="35">
        <f>IF(OR('Monitor Data'!D1082="",ISBLANK('Monitor Data'!D1082)),"",IF(AND('Smoke Data'!J1084="YES",'Outlier Flags'!B1082="YES"),"FILTERED OUT",'Monitor Data'!B1082))</f>
        <v>7.4</v>
      </c>
      <c r="C1082" s="35">
        <f>IF(OR('Monitor Data'!G1082="",ISBLANK('Monitor Data'!G1082)),"",IF(AND('Smoke Data'!K1084="YES",'Outlier Flags'!C1082="YES"),"FILTERED OUT",'Monitor Data'!G1082))</f>
        <v>7.6</v>
      </c>
      <c r="D1082" s="35">
        <f>IF(OR('Monitor Data'!J1082="",ISBLANK('Monitor Data'!J1082)),"",IF(AND('Smoke Data'!L1084="YES",'Outlier Flags'!D1082="YES"),"FILTERED OUT",'Monitor Data'!J1082))</f>
        <v>8.5</v>
      </c>
      <c r="E1082" s="35">
        <f>IF(OR('Monitor Data'!K1082="",ISBLANK('Monitor Data'!K1082)),"",IF(AND('Smoke Data'!M1084="YES",'Outlier Flags'!E1082="YES"),"FILTERED OUT",'Monitor Data'!K1082))</f>
        <v>6.9</v>
      </c>
    </row>
    <row r="1083" spans="1:5" x14ac:dyDescent="0.25">
      <c r="A1083" s="34">
        <v>45278</v>
      </c>
      <c r="B1083" s="35" t="str">
        <f>IF(OR('Monitor Data'!D1083="",ISBLANK('Monitor Data'!D1083)),"",IF(AND('Smoke Data'!J1085="YES",'Outlier Flags'!B1083="YES"),"FILTERED OUT",'Monitor Data'!B1083))</f>
        <v/>
      </c>
      <c r="C1083" s="35" t="str">
        <f>IF(OR('Monitor Data'!G1083="",ISBLANK('Monitor Data'!G1083)),"",IF(AND('Smoke Data'!K1085="YES",'Outlier Flags'!C1083="YES"),"FILTERED OUT",'Monitor Data'!G1083))</f>
        <v/>
      </c>
      <c r="D1083" s="35" t="str">
        <f>IF(OR('Monitor Data'!J1083="",ISBLANK('Monitor Data'!J1083)),"",IF(AND('Smoke Data'!L1085="YES",'Outlier Flags'!D1083="YES"),"FILTERED OUT",'Monitor Data'!J1083))</f>
        <v/>
      </c>
      <c r="E1083" s="35" t="str">
        <f>IF(OR('Monitor Data'!K1083="",ISBLANK('Monitor Data'!K1083)),"",IF(AND('Smoke Data'!M1085="YES",'Outlier Flags'!E1083="YES"),"FILTERED OUT",'Monitor Data'!K1083))</f>
        <v/>
      </c>
    </row>
    <row r="1084" spans="1:5" x14ac:dyDescent="0.25">
      <c r="A1084" s="34">
        <v>45279</v>
      </c>
      <c r="B1084" s="35" t="str">
        <f>IF(OR('Monitor Data'!D1084="",ISBLANK('Monitor Data'!D1084)),"",IF(AND('Smoke Data'!J1086="YES",'Outlier Flags'!B1084="YES"),"FILTERED OUT",'Monitor Data'!B1084))</f>
        <v/>
      </c>
      <c r="C1084" s="35" t="str">
        <f>IF(OR('Monitor Data'!G1084="",ISBLANK('Monitor Data'!G1084)),"",IF(AND('Smoke Data'!K1086="YES",'Outlier Flags'!C1084="YES"),"FILTERED OUT",'Monitor Data'!G1084))</f>
        <v/>
      </c>
      <c r="D1084" s="35" t="str">
        <f>IF(OR('Monitor Data'!J1084="",ISBLANK('Monitor Data'!J1084)),"",IF(AND('Smoke Data'!L1086="YES",'Outlier Flags'!D1084="YES"),"FILTERED OUT",'Monitor Data'!J1084))</f>
        <v/>
      </c>
      <c r="E1084" s="35" t="str">
        <f>IF(OR('Monitor Data'!K1084="",ISBLANK('Monitor Data'!K1084)),"",IF(AND('Smoke Data'!M1086="YES",'Outlier Flags'!E1084="YES"),"FILTERED OUT",'Monitor Data'!K1084))</f>
        <v/>
      </c>
    </row>
    <row r="1085" spans="1:5" x14ac:dyDescent="0.25">
      <c r="A1085" s="34">
        <v>45280</v>
      </c>
      <c r="B1085" s="35">
        <f>IF(OR('Monitor Data'!D1085="",ISBLANK('Monitor Data'!D1085)),"",IF(AND('Smoke Data'!J1087="YES",'Outlier Flags'!B1085="YES"),"FILTERED OUT",'Monitor Data'!B1085))</f>
        <v>20.6</v>
      </c>
      <c r="C1085" s="35">
        <f>IF(OR('Monitor Data'!G1085="",ISBLANK('Monitor Data'!G1085)),"",IF(AND('Smoke Data'!K1087="YES",'Outlier Flags'!C1085="YES"),"FILTERED OUT",'Monitor Data'!G1085))</f>
        <v>18.850000000000001</v>
      </c>
      <c r="D1085" s="35">
        <f>IF(OR('Monitor Data'!J1085="",ISBLANK('Monitor Data'!J1085)),"",IF(AND('Smoke Data'!L1087="YES",'Outlier Flags'!D1085="YES"),"FILTERED OUT",'Monitor Data'!J1085))</f>
        <v>13.8</v>
      </c>
      <c r="E1085" s="35">
        <f>IF(OR('Monitor Data'!K1085="",ISBLANK('Monitor Data'!K1085)),"",IF(AND('Smoke Data'!M1087="YES",'Outlier Flags'!E1085="YES"),"FILTERED OUT",'Monitor Data'!K1085))</f>
        <v>10.4</v>
      </c>
    </row>
    <row r="1086" spans="1:5" x14ac:dyDescent="0.25">
      <c r="A1086" s="34">
        <v>45281</v>
      </c>
      <c r="B1086" s="35" t="str">
        <f>IF(OR('Monitor Data'!D1086="",ISBLANK('Monitor Data'!D1086)),"",IF(AND('Smoke Data'!J1088="YES",'Outlier Flags'!B1086="YES"),"FILTERED OUT",'Monitor Data'!B1086))</f>
        <v/>
      </c>
      <c r="C1086" s="35" t="str">
        <f>IF(OR('Monitor Data'!G1086="",ISBLANK('Monitor Data'!G1086)),"",IF(AND('Smoke Data'!K1088="YES",'Outlier Flags'!C1086="YES"),"FILTERED OUT",'Monitor Data'!G1086))</f>
        <v/>
      </c>
      <c r="D1086" s="35" t="str">
        <f>IF(OR('Monitor Data'!J1086="",ISBLANK('Monitor Data'!J1086)),"",IF(AND('Smoke Data'!L1088="YES",'Outlier Flags'!D1086="YES"),"FILTERED OUT",'Monitor Data'!J1086))</f>
        <v/>
      </c>
      <c r="E1086" s="35" t="str">
        <f>IF(OR('Monitor Data'!K1086="",ISBLANK('Monitor Data'!K1086)),"",IF(AND('Smoke Data'!M1088="YES",'Outlier Flags'!E1086="YES"),"FILTERED OUT",'Monitor Data'!K1086))</f>
        <v/>
      </c>
    </row>
    <row r="1087" spans="1:5" x14ac:dyDescent="0.25">
      <c r="A1087" s="34">
        <v>45282</v>
      </c>
      <c r="B1087" s="35" t="str">
        <f>IF(OR('Monitor Data'!D1087="",ISBLANK('Monitor Data'!D1087)),"",IF(AND('Smoke Data'!J1089="YES",'Outlier Flags'!B1087="YES"),"FILTERED OUT",'Monitor Data'!B1087))</f>
        <v/>
      </c>
      <c r="C1087" s="35" t="str">
        <f>IF(OR('Monitor Data'!G1087="",ISBLANK('Monitor Data'!G1087)),"",IF(AND('Smoke Data'!K1089="YES",'Outlier Flags'!C1087="YES"),"FILTERED OUT",'Monitor Data'!G1087))</f>
        <v/>
      </c>
      <c r="D1087" s="35" t="str">
        <f>IF(OR('Monitor Data'!J1087="",ISBLANK('Monitor Data'!J1087)),"",IF(AND('Smoke Data'!L1089="YES",'Outlier Flags'!D1087="YES"),"FILTERED OUT",'Monitor Data'!J1087))</f>
        <v/>
      </c>
      <c r="E1087" s="35" t="str">
        <f>IF(OR('Monitor Data'!K1087="",ISBLANK('Monitor Data'!K1087)),"",IF(AND('Smoke Data'!M1089="YES",'Outlier Flags'!E1087="YES"),"FILTERED OUT",'Monitor Data'!K1087))</f>
        <v/>
      </c>
    </row>
    <row r="1088" spans="1:5" x14ac:dyDescent="0.25">
      <c r="A1088" s="34">
        <v>45283</v>
      </c>
      <c r="B1088" s="35">
        <f>IF(OR('Monitor Data'!D1088="",ISBLANK('Monitor Data'!D1088)),"",IF(AND('Smoke Data'!J1090="YES",'Outlier Flags'!B1088="YES"),"FILTERED OUT",'Monitor Data'!B1088))</f>
        <v>14.6</v>
      </c>
      <c r="C1088" s="35">
        <f>IF(OR('Monitor Data'!G1088="",ISBLANK('Monitor Data'!G1088)),"",IF(AND('Smoke Data'!K1090="YES",'Outlier Flags'!C1088="YES"),"FILTERED OUT",'Monitor Data'!G1088))</f>
        <v>19</v>
      </c>
      <c r="D1088" s="35">
        <f>IF(OR('Monitor Data'!J1088="",ISBLANK('Monitor Data'!J1088)),"",IF(AND('Smoke Data'!L1090="YES",'Outlier Flags'!D1088="YES"),"FILTERED OUT",'Monitor Data'!J1088))</f>
        <v>9.6999999999999993</v>
      </c>
      <c r="E1088" s="35">
        <f>IF(OR('Monitor Data'!K1088="",ISBLANK('Monitor Data'!K1088)),"",IF(AND('Smoke Data'!M1090="YES",'Outlier Flags'!E1088="YES"),"FILTERED OUT",'Monitor Data'!K1088))</f>
        <v>12.4</v>
      </c>
    </row>
    <row r="1089" spans="1:5" x14ac:dyDescent="0.25">
      <c r="A1089" s="34">
        <v>45284</v>
      </c>
      <c r="B1089" s="35" t="str">
        <f>IF(OR('Monitor Data'!D1089="",ISBLANK('Monitor Data'!D1089)),"",IF(AND('Smoke Data'!J1091="YES",'Outlier Flags'!B1089="YES"),"FILTERED OUT",'Monitor Data'!B1089))</f>
        <v/>
      </c>
      <c r="C1089" s="35" t="str">
        <f>IF(OR('Monitor Data'!G1089="",ISBLANK('Monitor Data'!G1089)),"",IF(AND('Smoke Data'!K1091="YES",'Outlier Flags'!C1089="YES"),"FILTERED OUT",'Monitor Data'!G1089))</f>
        <v/>
      </c>
      <c r="D1089" s="35" t="str">
        <f>IF(OR('Monitor Data'!J1089="",ISBLANK('Monitor Data'!J1089)),"",IF(AND('Smoke Data'!L1091="YES",'Outlier Flags'!D1089="YES"),"FILTERED OUT",'Monitor Data'!J1089))</f>
        <v/>
      </c>
      <c r="E1089" s="35" t="str">
        <f>IF(OR('Monitor Data'!K1089="",ISBLANK('Monitor Data'!K1089)),"",IF(AND('Smoke Data'!M1091="YES",'Outlier Flags'!E1089="YES"),"FILTERED OUT",'Monitor Data'!K1089))</f>
        <v/>
      </c>
    </row>
    <row r="1090" spans="1:5" x14ac:dyDescent="0.25">
      <c r="A1090" s="34">
        <v>45285</v>
      </c>
      <c r="B1090" s="35" t="str">
        <f>IF(OR('Monitor Data'!D1090="",ISBLANK('Monitor Data'!D1090)),"",IF(AND('Smoke Data'!J1092="YES",'Outlier Flags'!B1090="YES"),"FILTERED OUT",'Monitor Data'!B1090))</f>
        <v/>
      </c>
      <c r="C1090" s="35" t="str">
        <f>IF(OR('Monitor Data'!G1090="",ISBLANK('Monitor Data'!G1090)),"",IF(AND('Smoke Data'!K1092="YES",'Outlier Flags'!C1090="YES"),"FILTERED OUT",'Monitor Data'!G1090))</f>
        <v/>
      </c>
      <c r="D1090" s="35" t="str">
        <f>IF(OR('Monitor Data'!J1090="",ISBLANK('Monitor Data'!J1090)),"",IF(AND('Smoke Data'!L1092="YES",'Outlier Flags'!D1090="YES"),"FILTERED OUT",'Monitor Data'!J1090))</f>
        <v/>
      </c>
      <c r="E1090" s="35" t="str">
        <f>IF(OR('Monitor Data'!K1090="",ISBLANK('Monitor Data'!K1090)),"",IF(AND('Smoke Data'!M1092="YES",'Outlier Flags'!E1090="YES"),"FILTERED OUT",'Monitor Data'!K1090))</f>
        <v/>
      </c>
    </row>
    <row r="1091" spans="1:5" x14ac:dyDescent="0.25">
      <c r="A1091" s="34">
        <v>45286</v>
      </c>
      <c r="B1091" s="35">
        <f>IF(OR('Monitor Data'!D1091="",ISBLANK('Monitor Data'!D1091)),"",IF(AND('Smoke Data'!J1093="YES",'Outlier Flags'!B1091="YES"),"FILTERED OUT",'Monitor Data'!B1091))</f>
        <v>3.9</v>
      </c>
      <c r="C1091" s="35">
        <f>IF(OR('Monitor Data'!G1091="",ISBLANK('Monitor Data'!G1091)),"",IF(AND('Smoke Data'!K1093="YES",'Outlier Flags'!C1091="YES"),"FILTERED OUT",'Monitor Data'!G1091))</f>
        <v>3.8</v>
      </c>
      <c r="D1091" s="35">
        <f>IF(OR('Monitor Data'!J1091="",ISBLANK('Monitor Data'!J1091)),"",IF(AND('Smoke Data'!L1093="YES",'Outlier Flags'!D1091="YES"),"FILTERED OUT",'Monitor Data'!J1091))</f>
        <v>4.1500000000000004</v>
      </c>
      <c r="E1091" s="35">
        <f>IF(OR('Monitor Data'!K1091="",ISBLANK('Monitor Data'!K1091)),"",IF(AND('Smoke Data'!M1093="YES",'Outlier Flags'!E1091="YES"),"FILTERED OUT",'Monitor Data'!K1091))</f>
        <v>2.2999999999999998</v>
      </c>
    </row>
    <row r="1092" spans="1:5" x14ac:dyDescent="0.25">
      <c r="A1092" s="34">
        <v>45287</v>
      </c>
      <c r="B1092" s="35" t="str">
        <f>IF(OR('Monitor Data'!D1092="",ISBLANK('Monitor Data'!D1092)),"",IF(AND('Smoke Data'!J1094="YES",'Outlier Flags'!B1092="YES"),"FILTERED OUT",'Monitor Data'!B1092))</f>
        <v/>
      </c>
      <c r="C1092" s="35" t="str">
        <f>IF(OR('Monitor Data'!G1092="",ISBLANK('Monitor Data'!G1092)),"",IF(AND('Smoke Data'!K1094="YES",'Outlier Flags'!C1092="YES"),"FILTERED OUT",'Monitor Data'!G1092))</f>
        <v/>
      </c>
      <c r="D1092" s="35" t="str">
        <f>IF(OR('Monitor Data'!J1092="",ISBLANK('Monitor Data'!J1092)),"",IF(AND('Smoke Data'!L1094="YES",'Outlier Flags'!D1092="YES"),"FILTERED OUT",'Monitor Data'!J1092))</f>
        <v/>
      </c>
      <c r="E1092" s="35" t="str">
        <f>IF(OR('Monitor Data'!K1092="",ISBLANK('Monitor Data'!K1092)),"",IF(AND('Smoke Data'!M1094="YES",'Outlier Flags'!E1092="YES"),"FILTERED OUT",'Monitor Data'!K1092))</f>
        <v/>
      </c>
    </row>
    <row r="1093" spans="1:5" x14ac:dyDescent="0.25">
      <c r="A1093" s="34">
        <v>45288</v>
      </c>
      <c r="B1093" s="35" t="str">
        <f>IF(OR('Monitor Data'!D1093="",ISBLANK('Monitor Data'!D1093)),"",IF(AND('Smoke Data'!J1095="YES",'Outlier Flags'!B1093="YES"),"FILTERED OUT",'Monitor Data'!B1093))</f>
        <v/>
      </c>
      <c r="C1093" s="35" t="str">
        <f>IF(OR('Monitor Data'!G1093="",ISBLANK('Monitor Data'!G1093)),"",IF(AND('Smoke Data'!K1095="YES",'Outlier Flags'!C1093="YES"),"FILTERED OUT",'Monitor Data'!G1093))</f>
        <v/>
      </c>
      <c r="D1093" s="35" t="str">
        <f>IF(OR('Monitor Data'!J1093="",ISBLANK('Monitor Data'!J1093)),"",IF(AND('Smoke Data'!L1095="YES",'Outlier Flags'!D1093="YES"),"FILTERED OUT",'Monitor Data'!J1093))</f>
        <v/>
      </c>
      <c r="E1093" s="35" t="str">
        <f>IF(OR('Monitor Data'!K1093="",ISBLANK('Monitor Data'!K1093)),"",IF(AND('Smoke Data'!M1095="YES",'Outlier Flags'!E1093="YES"),"FILTERED OUT",'Monitor Data'!K1093))</f>
        <v/>
      </c>
    </row>
    <row r="1094" spans="1:5" x14ac:dyDescent="0.25">
      <c r="A1094" s="34">
        <v>45289</v>
      </c>
      <c r="B1094" s="35">
        <f>IF(OR('Monitor Data'!D1094="",ISBLANK('Monitor Data'!D1094)),"",IF(AND('Smoke Data'!J1096="YES",'Outlier Flags'!B1094="YES"),"FILTERED OUT",'Monitor Data'!B1094))</f>
        <v>7.4</v>
      </c>
      <c r="C1094" s="35">
        <f>IF(OR('Monitor Data'!G1094="",ISBLANK('Monitor Data'!G1094)),"",IF(AND('Smoke Data'!K1096="YES",'Outlier Flags'!C1094="YES"),"FILTERED OUT",'Monitor Data'!G1094))</f>
        <v>7.9</v>
      </c>
      <c r="D1094" s="35">
        <f>IF(OR('Monitor Data'!J1094="",ISBLANK('Monitor Data'!J1094)),"",IF(AND('Smoke Data'!L1096="YES",'Outlier Flags'!D1094="YES"),"FILTERED OUT",'Monitor Data'!J1094))</f>
        <v>5.9</v>
      </c>
      <c r="E1094" s="35">
        <f>IF(OR('Monitor Data'!K1094="",ISBLANK('Monitor Data'!K1094)),"",IF(AND('Smoke Data'!M1096="YES",'Outlier Flags'!E1094="YES"),"FILTERED OUT",'Monitor Data'!K1094))</f>
        <v>6</v>
      </c>
    </row>
    <row r="1095" spans="1:5" x14ac:dyDescent="0.25">
      <c r="A1095" s="34">
        <v>45290</v>
      </c>
      <c r="B1095" s="35" t="str">
        <f>IF(OR('Monitor Data'!D1095="",ISBLANK('Monitor Data'!D1095)),"",IF(AND('Smoke Data'!J1097="YES",'Outlier Flags'!B1095="YES"),"FILTERED OUT",'Monitor Data'!B1095))</f>
        <v/>
      </c>
      <c r="C1095" s="35" t="str">
        <f>IF(OR('Monitor Data'!G1095="",ISBLANK('Monitor Data'!G1095)),"",IF(AND('Smoke Data'!K1097="YES",'Outlier Flags'!C1095="YES"),"FILTERED OUT",'Monitor Data'!G1095))</f>
        <v/>
      </c>
      <c r="D1095" s="35" t="str">
        <f>IF(OR('Monitor Data'!J1095="",ISBLANK('Monitor Data'!J1095)),"",IF(AND('Smoke Data'!L1097="YES",'Outlier Flags'!D1095="YES"),"FILTERED OUT",'Monitor Data'!J1095))</f>
        <v/>
      </c>
      <c r="E1095" s="35" t="str">
        <f>IF(OR('Monitor Data'!K1095="",ISBLANK('Monitor Data'!K1095)),"",IF(AND('Smoke Data'!M1097="YES",'Outlier Flags'!E1095="YES"),"FILTERED OUT",'Monitor Data'!K1095))</f>
        <v/>
      </c>
    </row>
    <row r="1096" spans="1:5" x14ac:dyDescent="0.25">
      <c r="A1096" s="34">
        <v>45291</v>
      </c>
      <c r="B1096" s="35" t="str">
        <f>IF(OR('Monitor Data'!D1096="",ISBLANK('Monitor Data'!D1096)),"",IF(AND('Smoke Data'!J1098="YES",'Outlier Flags'!B1096="YES"),"FILTERED OUT",'Monitor Data'!B1096))</f>
        <v/>
      </c>
      <c r="C1096" s="35" t="str">
        <f>IF(OR('Monitor Data'!G1096="",ISBLANK('Monitor Data'!G1096)),"",IF(AND('Smoke Data'!K1098="YES",'Outlier Flags'!C1096="YES"),"FILTERED OUT",'Monitor Data'!G1096))</f>
        <v/>
      </c>
      <c r="D1096" s="35" t="str">
        <f>IF(OR('Monitor Data'!J1096="",ISBLANK('Monitor Data'!J1096)),"",IF(AND('Smoke Data'!L1098="YES",'Outlier Flags'!D1096="YES"),"FILTERED OUT",'Monitor Data'!J1096))</f>
        <v/>
      </c>
      <c r="E1096" s="35" t="str">
        <f>IF(OR('Monitor Data'!K1096="",ISBLANK('Monitor Data'!K1096)),"",IF(AND('Smoke Data'!M1098="YES",'Outlier Flags'!E1096="YES"),"FILTERED OUT",'Monitor Data'!K1096))</f>
        <v/>
      </c>
    </row>
    <row r="1097" spans="1:5" x14ac:dyDescent="0.25">
      <c r="B1097" s="35" t="str">
        <f>IF(ISBLANK('[1]Monitor Data'!B1097),"",IF(AND('[1]Smoke Data'!J1099="YES",'[1]Outlier Flags'!B1097="YES"),"",'[1]Monitor Data'!B1097))</f>
        <v/>
      </c>
      <c r="C1097" s="35" t="str">
        <f>IF(ISBLANK('[1]Monitor Data'!D1097),"",IF(AND('[1]Smoke Data'!K1099="YES",'[1]Outlier Flags'!C1097="YES"),"",'[1]Monitor Data'!D1097))</f>
        <v/>
      </c>
      <c r="D1097" s="35" t="str">
        <f>IF(ISBLANK('[1]Monitor Data'!E1097),"",IF(AND('[1]Smoke Data'!L1099="YES",'[1]Outlier Flags'!D1097="YES"),"",'[1]Monitor Data'!E1097))</f>
        <v/>
      </c>
      <c r="E1097" s="35" t="str">
        <f>IF(ISBLANK('[1]Monitor Data'!G1097),"",IF(AND('[1]Smoke Data'!M1099="YES",'[1]Outlier Flags'!E1097="YES"),"",'[1]Monitor Data'!G1097))</f>
        <v/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/>
  </sheetViews>
  <sheetFormatPr defaultRowHeight="15" x14ac:dyDescent="0.25"/>
  <cols>
    <col min="1" max="1" width="13.85546875" customWidth="1"/>
    <col min="2" max="5" width="13.7109375" customWidth="1"/>
  </cols>
  <sheetData>
    <row r="1" spans="1:5" x14ac:dyDescent="0.25">
      <c r="B1" s="9" t="s">
        <v>14</v>
      </c>
      <c r="C1" s="9" t="s">
        <v>15</v>
      </c>
      <c r="D1" t="s">
        <v>16</v>
      </c>
      <c r="E1" t="s">
        <v>17</v>
      </c>
    </row>
    <row r="2" spans="1:5" x14ac:dyDescent="0.25">
      <c r="B2" s="9" t="s">
        <v>18</v>
      </c>
      <c r="C2" s="9" t="s">
        <v>19</v>
      </c>
      <c r="D2" t="s">
        <v>20</v>
      </c>
      <c r="E2" t="s">
        <v>22</v>
      </c>
    </row>
    <row r="3" spans="1:5" x14ac:dyDescent="0.25">
      <c r="B3" s="9"/>
      <c r="C3" s="9"/>
    </row>
    <row r="4" spans="1:5" x14ac:dyDescent="0.25">
      <c r="B4" s="10" t="s">
        <v>23</v>
      </c>
      <c r="C4" s="10" t="s">
        <v>24</v>
      </c>
      <c r="D4" s="16" t="s">
        <v>25</v>
      </c>
      <c r="E4" s="10" t="s">
        <v>0</v>
      </c>
    </row>
    <row r="5" spans="1:5" x14ac:dyDescent="0.25">
      <c r="A5" s="12">
        <v>2021</v>
      </c>
      <c r="B5" s="11"/>
      <c r="C5" s="11"/>
      <c r="D5" s="17"/>
      <c r="E5" s="11"/>
    </row>
    <row r="6" spans="1:5" x14ac:dyDescent="0.25">
      <c r="A6" t="s">
        <v>26</v>
      </c>
      <c r="B6" s="19">
        <f>LARGE('Filtered Data'!B2:B366,2)</f>
        <v>47.8</v>
      </c>
      <c r="C6" s="19">
        <f>LARGE('Filtered Data'!C2:C366,2)</f>
        <v>43.8</v>
      </c>
      <c r="D6" s="19">
        <f>LARGE('Filtered Data'!D2:D366,2)</f>
        <v>35.299999999999997</v>
      </c>
      <c r="E6" s="19">
        <f>LARGE('Filtered Data'!E2:E366,2)</f>
        <v>45.6</v>
      </c>
    </row>
    <row r="7" spans="1:5" x14ac:dyDescent="0.25">
      <c r="A7" t="s">
        <v>41</v>
      </c>
      <c r="B7" s="36">
        <f>COUNT('Filtered Data'!B2:B366)</f>
        <v>120</v>
      </c>
      <c r="C7" s="36">
        <f>COUNT('Filtered Data'!C2:C366)</f>
        <v>118</v>
      </c>
      <c r="D7" s="36">
        <f>COUNT('Filtered Data'!D2:D366)</f>
        <v>115</v>
      </c>
      <c r="E7" s="36">
        <f>COUNT('Filtered Data'!E2:E366)</f>
        <v>115</v>
      </c>
    </row>
    <row r="8" spans="1:5" x14ac:dyDescent="0.25">
      <c r="A8" t="s">
        <v>40</v>
      </c>
      <c r="B8" s="36">
        <f>COUNTIF('Filtered Data'!B2:B366,"FILTERED OUT")</f>
        <v>3</v>
      </c>
      <c r="C8" s="36">
        <f>COUNTIF('Filtered Data'!C2:C366,"FILTERED OUT")</f>
        <v>5</v>
      </c>
      <c r="D8" s="36">
        <f>COUNTIF('Filtered Data'!D2:D366,"FILTERED OUT")</f>
        <v>6</v>
      </c>
      <c r="E8" s="36">
        <f>COUNTIF('Filtered Data'!E2:E366,"FILTERED OUT")</f>
        <v>5</v>
      </c>
    </row>
    <row r="9" spans="1:5" x14ac:dyDescent="0.25">
      <c r="B9" s="14"/>
      <c r="C9" s="14"/>
      <c r="D9" s="14"/>
      <c r="E9" s="14"/>
    </row>
    <row r="10" spans="1:5" x14ac:dyDescent="0.25">
      <c r="A10" s="12">
        <v>2022</v>
      </c>
      <c r="B10" s="20"/>
      <c r="C10" s="20"/>
      <c r="D10" s="20"/>
      <c r="E10" s="20"/>
    </row>
    <row r="11" spans="1:5" x14ac:dyDescent="0.25">
      <c r="A11" t="s">
        <v>26</v>
      </c>
      <c r="B11" s="19">
        <f>LARGE('Filtered Data'!B367:B731,2)</f>
        <v>59.5</v>
      </c>
      <c r="C11" s="19">
        <f>LARGE('Filtered Data'!C367:C731,2)</f>
        <v>62.099999999999994</v>
      </c>
      <c r="D11" s="19">
        <f>LARGE('Filtered Data'!D367:D731,2)</f>
        <v>42.3</v>
      </c>
      <c r="E11" s="19">
        <f>LARGE('Filtered Data'!E367:E731,2)</f>
        <v>28.1</v>
      </c>
    </row>
    <row r="12" spans="1:5" x14ac:dyDescent="0.25">
      <c r="A12" t="s">
        <v>41</v>
      </c>
      <c r="B12" s="36">
        <f>COUNT('Filtered Data'!B367:B731)</f>
        <v>119</v>
      </c>
      <c r="C12" s="36">
        <f>COUNT('Filtered Data'!C367:C731)</f>
        <v>121</v>
      </c>
      <c r="D12" s="36">
        <f>COUNT('Filtered Data'!D367:D731)</f>
        <v>122</v>
      </c>
      <c r="E12" s="36">
        <f>COUNT('Filtered Data'!E367:E731)</f>
        <v>117</v>
      </c>
    </row>
    <row r="13" spans="1:5" x14ac:dyDescent="0.25">
      <c r="A13" t="s">
        <v>40</v>
      </c>
      <c r="B13" s="36">
        <f>COUNTIF('Filtered Data'!B367:B731,"FILTERED OUT")</f>
        <v>1</v>
      </c>
      <c r="C13" s="36">
        <f>COUNTIF('Filtered Data'!C367:C731,"FILTERED OUT")</f>
        <v>1</v>
      </c>
      <c r="D13" s="36">
        <f>COUNTIF('Filtered Data'!D367:D731,"FILTERED OUT")</f>
        <v>1</v>
      </c>
      <c r="E13" s="36">
        <f>COUNTIF('Filtered Data'!E367:E731,"FILTERED OUT")</f>
        <v>3</v>
      </c>
    </row>
    <row r="14" spans="1:5" x14ac:dyDescent="0.25">
      <c r="B14" s="14"/>
      <c r="C14" s="14"/>
      <c r="D14" s="14"/>
      <c r="E14" s="14"/>
    </row>
    <row r="15" spans="1:5" x14ac:dyDescent="0.25">
      <c r="A15" s="12">
        <v>2023</v>
      </c>
      <c r="B15" s="20"/>
      <c r="C15" s="20"/>
      <c r="D15" s="20"/>
      <c r="E15" s="20"/>
    </row>
    <row r="16" spans="1:5" x14ac:dyDescent="0.25">
      <c r="A16" t="s">
        <v>26</v>
      </c>
      <c r="B16" s="19">
        <f>LARGE('Filtered Data'!B732:B1096,2)</f>
        <v>46.8</v>
      </c>
      <c r="C16" s="19">
        <f>LARGE('Filtered Data'!C732:C1096,2)</f>
        <v>43.2</v>
      </c>
      <c r="D16" s="19">
        <f>LARGE('Filtered Data'!D732:D1096,2)</f>
        <v>31.8</v>
      </c>
      <c r="E16" s="19">
        <f>LARGE('Filtered Data'!E732:E1096,2)</f>
        <v>31.4</v>
      </c>
    </row>
    <row r="17" spans="1:5" x14ac:dyDescent="0.25">
      <c r="A17" t="s">
        <v>41</v>
      </c>
      <c r="B17" s="36">
        <f>COUNT('Filtered Data'!B732:B1096)</f>
        <v>116</v>
      </c>
      <c r="C17" s="36">
        <f>COUNT('Filtered Data'!C732:C1096)</f>
        <v>116</v>
      </c>
      <c r="D17" s="36">
        <f>COUNT('Filtered Data'!D732:D1096)</f>
        <v>115</v>
      </c>
      <c r="E17" s="36">
        <f>COUNT('Filtered Data'!E732:E1096)</f>
        <v>113</v>
      </c>
    </row>
    <row r="18" spans="1:5" x14ac:dyDescent="0.25">
      <c r="A18" t="s">
        <v>40</v>
      </c>
      <c r="B18" s="36">
        <f>COUNTIF('Filtered Data'!B732:B1096,"FILTERED OUT")</f>
        <v>3</v>
      </c>
      <c r="C18" s="36">
        <f>COUNTIF('Filtered Data'!C732:C1096,"FILTERED OUT")</f>
        <v>5</v>
      </c>
      <c r="D18" s="36">
        <f>COUNTIF('Filtered Data'!D732:D1096,"FILTERED OUT")</f>
        <v>7</v>
      </c>
      <c r="E18" s="36">
        <f>COUNTIF('Filtered Data'!E732:E1096,"FILTERED OUT")</f>
        <v>8</v>
      </c>
    </row>
    <row r="19" spans="1:5" x14ac:dyDescent="0.25">
      <c r="B19" s="13"/>
      <c r="C19" s="13"/>
      <c r="D19" s="18"/>
      <c r="E19" s="13"/>
    </row>
    <row r="20" spans="1:5" x14ac:dyDescent="0.25">
      <c r="A20" t="s">
        <v>12</v>
      </c>
      <c r="B20" s="14">
        <f>SKEW('Filtered Data'!B2:B1096)</f>
        <v>1.8020053682971848</v>
      </c>
      <c r="C20" s="14">
        <f>SKEW('Filtered Data'!C2:C1096)</f>
        <v>1.0650533870614962</v>
      </c>
      <c r="D20" s="14">
        <f>SKEW('Filtered Data'!D2:D1096)</f>
        <v>0.87589624250284137</v>
      </c>
      <c r="E20" s="14">
        <f>SKEW('Filtered Data'!E2:E1096)</f>
        <v>1.0856416167550074</v>
      </c>
    </row>
    <row r="21" spans="1:5" x14ac:dyDescent="0.25">
      <c r="A21" t="s">
        <v>13</v>
      </c>
      <c r="B21" s="14">
        <f>KURT('Filtered Data'!B2:B1096)</f>
        <v>9.8128386706201898</v>
      </c>
      <c r="C21" s="14">
        <f>KURT('Filtered Data'!C2:C1096)</f>
        <v>2.7255056530112136</v>
      </c>
      <c r="D21" s="14">
        <f>KURT('Filtered Data'!D2:D1096)</f>
        <v>1.9797788211644547</v>
      </c>
      <c r="E21" s="14">
        <f>KURT('Filtered Data'!E2:E1096)</f>
        <v>2.5997248367115766</v>
      </c>
    </row>
    <row r="22" spans="1:5" x14ac:dyDescent="0.25">
      <c r="B22" s="13"/>
      <c r="C22" s="13"/>
      <c r="D22" s="18"/>
      <c r="E22" s="13"/>
    </row>
    <row r="23" spans="1:5" x14ac:dyDescent="0.25">
      <c r="A23" s="15" t="s">
        <v>21</v>
      </c>
      <c r="B23" s="13">
        <f>ROUND(AVERAGE(B16,B11,B6),0)</f>
        <v>51</v>
      </c>
      <c r="C23" s="13">
        <f>ROUND(AVERAGE(C16,C11,C6),0)</f>
        <v>50</v>
      </c>
      <c r="D23" s="18">
        <f>ROUND(AVERAGE(D16,D11,D6),0)</f>
        <v>36</v>
      </c>
      <c r="E23" s="13">
        <f>ROUND(AVERAGE(E16,E11,E6),0)</f>
        <v>35</v>
      </c>
    </row>
    <row r="26" spans="1:5" x14ac:dyDescent="0.25">
      <c r="A26" s="15" t="s">
        <v>42</v>
      </c>
    </row>
    <row r="27" spans="1:5" x14ac:dyDescent="0.25">
      <c r="A27" t="s">
        <v>41</v>
      </c>
      <c r="B27" s="37">
        <f>SUM(B17,B12,B7)</f>
        <v>355</v>
      </c>
      <c r="C27" s="37">
        <f t="shared" ref="C27:E27" si="0">SUM(C17,C12,C7)</f>
        <v>355</v>
      </c>
      <c r="D27" s="37">
        <f t="shared" si="0"/>
        <v>352</v>
      </c>
      <c r="E27" s="37">
        <f t="shared" si="0"/>
        <v>345</v>
      </c>
    </row>
    <row r="28" spans="1:5" x14ac:dyDescent="0.25">
      <c r="A28" t="s">
        <v>40</v>
      </c>
      <c r="B28" s="37">
        <f>SUM(B18,B13,B8)</f>
        <v>7</v>
      </c>
      <c r="C28" s="37">
        <f t="shared" ref="C28:E28" si="1">SUM(C18,C13,C8)</f>
        <v>11</v>
      </c>
      <c r="D28" s="37">
        <f t="shared" si="1"/>
        <v>14</v>
      </c>
      <c r="E28" s="37">
        <f t="shared" si="1"/>
        <v>16</v>
      </c>
    </row>
    <row r="29" spans="1:5" x14ac:dyDescent="0.25">
      <c r="A29" t="s">
        <v>43</v>
      </c>
      <c r="B29" s="38">
        <f>B28/B27</f>
        <v>1.9718309859154931E-2</v>
      </c>
      <c r="C29" s="38">
        <f t="shared" ref="C29:E29" si="2">C28/C27</f>
        <v>3.0985915492957747E-2</v>
      </c>
      <c r="D29" s="38">
        <f t="shared" si="2"/>
        <v>3.9772727272727272E-2</v>
      </c>
      <c r="E29" s="38">
        <f t="shared" si="2"/>
        <v>4.6376811594202899E-2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Monitor Data</vt:lpstr>
      <vt:lpstr>Statistics</vt:lpstr>
      <vt:lpstr>Outlier Flags</vt:lpstr>
      <vt:lpstr>Smoke Data</vt:lpstr>
      <vt:lpstr>Filtered Data</vt:lpstr>
      <vt:lpstr>Background Concentrations</vt:lpstr>
    </vt:vector>
  </TitlesOfParts>
  <Company>State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DNR</dc:creator>
  <cp:lastModifiedBy>Ashton, Brad [DNR]</cp:lastModifiedBy>
  <dcterms:created xsi:type="dcterms:W3CDTF">2024-02-22T17:51:49Z</dcterms:created>
  <dcterms:modified xsi:type="dcterms:W3CDTF">2024-06-03T21:46:44Z</dcterms:modified>
</cp:coreProperties>
</file>