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IGL_Model" sheetId="1" r:id="rId1"/>
  </sheets>
  <definedNames>
    <definedName name="_xlnm.Print_Area" localSheetId="0">IGL_Model!$A$1:$H$37</definedName>
  </definedNames>
  <calcPr calcId="145621"/>
</workbook>
</file>

<file path=xl/calcChain.xml><?xml version="1.0" encoding="utf-8"?>
<calcChain xmlns="http://schemas.openxmlformats.org/spreadsheetml/2006/main">
  <c r="F11" i="1" l="1"/>
  <c r="F34" i="1" l="1"/>
  <c r="F32" i="1"/>
  <c r="F13" i="1"/>
  <c r="F12" i="1"/>
  <c r="F10" i="1"/>
  <c r="F9" i="1"/>
  <c r="F8" i="1"/>
  <c r="F36" i="1" l="1"/>
</calcChain>
</file>

<file path=xl/sharedStrings.xml><?xml version="1.0" encoding="utf-8"?>
<sst xmlns="http://schemas.openxmlformats.org/spreadsheetml/2006/main" count="28" uniqueCount="16">
  <si>
    <t>Iowa Great Lakes Muskellunge Weight Calculator</t>
  </si>
  <si>
    <t xml:space="preserve">Total Length       </t>
  </si>
  <si>
    <t>=</t>
  </si>
  <si>
    <t xml:space="preserve">Maximum Girth </t>
  </si>
  <si>
    <t xml:space="preserve">Pectoral Girth     </t>
  </si>
  <si>
    <t>Estimated Weight</t>
  </si>
  <si>
    <t>Length Only Model</t>
  </si>
  <si>
    <t>Maximum Girth Only Model</t>
  </si>
  <si>
    <t>Pectoral Girth Only Model</t>
  </si>
  <si>
    <t>Length and Maximum Girth Model</t>
  </si>
  <si>
    <t>Length and Pectoral Girth Model</t>
  </si>
  <si>
    <t>Length, Maximum and Pectoral Girth Model</t>
  </si>
  <si>
    <t>Next Best Fit Models</t>
  </si>
  <si>
    <t>Casselman/Crossman Model</t>
  </si>
  <si>
    <t>Crawford Model</t>
  </si>
  <si>
    <t>Average of 3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</si>
</sst>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4" borderId="0" xfId="0" applyFont="1" applyFill="1"/>
    <xf numFmtId="164" fontId="3" fillId="4" borderId="0" xfId="0" applyNumberFormat="1" applyFont="1" applyFill="1"/>
    <xf numFmtId="164" fontId="3" fillId="0" borderId="0" xfId="0" applyNumberFormat="1" applyFont="1"/>
    <xf numFmtId="0" fontId="3" fillId="4" borderId="0" xfId="0" applyFont="1" applyFill="1" applyProtection="1">
      <protection locked="0"/>
    </xf>
    <xf numFmtId="0" fontId="3" fillId="4" borderId="0" xfId="0" quotePrefix="1" applyFont="1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4" fontId="3" fillId="4" borderId="0" xfId="0" applyNumberFormat="1" applyFont="1" applyFill="1" applyProtection="1">
      <protection locked="0"/>
    </xf>
    <xf numFmtId="164" fontId="3" fillId="7" borderId="0" xfId="0" applyNumberFormat="1" applyFont="1" applyFill="1" applyProtection="1"/>
    <xf numFmtId="0" fontId="3" fillId="7" borderId="0" xfId="0" applyFont="1" applyFill="1" applyProtection="1"/>
    <xf numFmtId="0" fontId="3" fillId="5" borderId="0" xfId="0" applyFont="1" applyFill="1" applyProtection="1"/>
    <xf numFmtId="0" fontId="3" fillId="5" borderId="0" xfId="0" quotePrefix="1" applyFont="1" applyFill="1" applyAlignment="1" applyProtection="1">
      <alignment horizontal="center"/>
    </xf>
    <xf numFmtId="0" fontId="3" fillId="6" borderId="0" xfId="0" applyFont="1" applyFill="1" applyProtection="1"/>
    <xf numFmtId="164" fontId="3" fillId="6" borderId="0" xfId="0" applyNumberFormat="1" applyFont="1" applyFill="1" applyProtection="1"/>
    <xf numFmtId="0" fontId="4" fillId="7" borderId="0" xfId="0" applyFont="1" applyFill="1" applyProtection="1"/>
    <xf numFmtId="0" fontId="3" fillId="7" borderId="0" xfId="0" quotePrefix="1" applyFont="1" applyFill="1" applyAlignment="1" applyProtection="1">
      <alignment horizontal="center"/>
    </xf>
    <xf numFmtId="0" fontId="3" fillId="7" borderId="0" xfId="0" applyFont="1" applyFill="1" applyAlignment="1" applyProtection="1">
      <alignment horizontal="center"/>
    </xf>
    <xf numFmtId="164" fontId="3" fillId="7" borderId="0" xfId="0" applyNumberFormat="1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left"/>
    </xf>
    <xf numFmtId="164" fontId="3" fillId="5" borderId="0" xfId="0" applyNumberFormat="1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164" fontId="4" fillId="7" borderId="0" xfId="0" applyNumberFormat="1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/>
      <protection locked="0"/>
    </xf>
    <xf numFmtId="164" fontId="4" fillId="5" borderId="0" xfId="0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</xdr:colOff>
      <xdr:row>13</xdr:row>
      <xdr:rowOff>91440</xdr:rowOff>
    </xdr:from>
    <xdr:to>
      <xdr:col>7</xdr:col>
      <xdr:colOff>219075</xdr:colOff>
      <xdr:row>29</xdr:row>
      <xdr:rowOff>0</xdr:rowOff>
    </xdr:to>
    <xdr:grpSp>
      <xdr:nvGrpSpPr>
        <xdr:cNvPr id="2" name="Group 1"/>
        <xdr:cNvGrpSpPr/>
      </xdr:nvGrpSpPr>
      <xdr:grpSpPr>
        <a:xfrm>
          <a:off x="139065" y="3212709"/>
          <a:ext cx="5194202" cy="3659945"/>
          <a:chOff x="2286000" y="1524000"/>
          <a:chExt cx="4191000" cy="2971800"/>
        </a:xfrm>
      </xdr:grpSpPr>
      <xdr:pic>
        <xdr:nvPicPr>
          <xdr:cNvPr id="3" name="Picture 2" descr="musk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514600" y="2438400"/>
            <a:ext cx="3924300" cy="1228725"/>
          </a:xfrm>
          <a:prstGeom prst="rect">
            <a:avLst/>
          </a:prstGeom>
          <a:noFill/>
          <a:ln w="9525" algn="in">
            <a:noFill/>
            <a:miter lim="800000"/>
            <a:headEnd/>
            <a:tailEnd/>
          </a:ln>
          <a:effectLst/>
        </xdr:spPr>
      </xdr:pic>
      <xdr:sp macro="" textlink="">
        <xdr:nvSpPr>
          <xdr:cNvPr id="4" name="Curved Down Arrow 3"/>
          <xdr:cNvSpPr/>
        </xdr:nvSpPr>
        <xdr:spPr>
          <a:xfrm>
            <a:off x="4191000" y="2209800"/>
            <a:ext cx="304800" cy="533400"/>
          </a:xfrm>
          <a:prstGeom prst="curved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5" name="Curved Down Arrow 4"/>
          <xdr:cNvSpPr/>
        </xdr:nvSpPr>
        <xdr:spPr>
          <a:xfrm rot="10800000">
            <a:off x="4191000" y="3505199"/>
            <a:ext cx="304800" cy="609600"/>
          </a:xfrm>
          <a:prstGeom prst="curved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6" name="Curved Down Arrow 5"/>
          <xdr:cNvSpPr/>
        </xdr:nvSpPr>
        <xdr:spPr>
          <a:xfrm>
            <a:off x="3429000" y="2438400"/>
            <a:ext cx="228600" cy="381000"/>
          </a:xfrm>
          <a:prstGeom prst="curved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7" name="Curved Down Arrow 6"/>
          <xdr:cNvSpPr/>
        </xdr:nvSpPr>
        <xdr:spPr>
          <a:xfrm rot="10800000">
            <a:off x="3429000" y="3505199"/>
            <a:ext cx="228600" cy="381000"/>
          </a:xfrm>
          <a:prstGeom prst="curvedDown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/>
              </a:solidFill>
            </a:endParaRPr>
          </a:p>
        </xdr:txBody>
      </xdr:sp>
      <xdr:sp macro="" textlink="">
        <xdr:nvSpPr>
          <xdr:cNvPr id="8" name="Left-Right Arrow 7"/>
          <xdr:cNvSpPr/>
        </xdr:nvSpPr>
        <xdr:spPr>
          <a:xfrm>
            <a:off x="2590800" y="1905000"/>
            <a:ext cx="3810000" cy="152400"/>
          </a:xfrm>
          <a:prstGeom prst="left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9" name="TextBox 9"/>
          <xdr:cNvSpPr txBox="1"/>
        </xdr:nvSpPr>
        <xdr:spPr>
          <a:xfrm>
            <a:off x="3733800" y="1524000"/>
            <a:ext cx="2209800" cy="3810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Total Length</a:t>
            </a:r>
          </a:p>
        </xdr:txBody>
      </xdr:sp>
      <xdr:sp macro="" textlink="">
        <xdr:nvSpPr>
          <xdr:cNvPr id="10" name="TextBox 10"/>
          <xdr:cNvSpPr txBox="1"/>
        </xdr:nvSpPr>
        <xdr:spPr>
          <a:xfrm>
            <a:off x="4267200" y="4114800"/>
            <a:ext cx="2209800" cy="3810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Maximum Girth</a:t>
            </a:r>
          </a:p>
        </xdr:txBody>
      </xdr:sp>
      <xdr:sp macro="" textlink="">
        <xdr:nvSpPr>
          <xdr:cNvPr id="11" name="TextBox 11"/>
          <xdr:cNvSpPr txBox="1"/>
        </xdr:nvSpPr>
        <xdr:spPr>
          <a:xfrm>
            <a:off x="2286000" y="3886200"/>
            <a:ext cx="2209800" cy="3810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b="1"/>
              <a:t>Pectoral Girth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="65" zoomScaleNormal="100" zoomScaleSheetLayoutView="65" workbookViewId="0">
      <selection activeCell="C5" sqref="C5"/>
    </sheetView>
  </sheetViews>
  <sheetFormatPr defaultRowHeight="18.75" x14ac:dyDescent="0.3"/>
  <cols>
    <col min="1" max="1" width="20" style="2" customWidth="1"/>
    <col min="2" max="2" width="2.7109375" style="2" customWidth="1"/>
    <col min="3" max="3" width="11.7109375" style="2" customWidth="1"/>
    <col min="4" max="4" width="15.140625" style="2" customWidth="1"/>
    <col min="5" max="5" width="4" style="2" customWidth="1"/>
    <col min="6" max="6" width="11.7109375" style="6" customWidth="1"/>
    <col min="7" max="9" width="11.7109375" style="2" customWidth="1"/>
    <col min="10" max="16384" width="9.140625" style="2"/>
  </cols>
  <sheetData>
    <row r="1" spans="1:9" ht="26.2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1"/>
    </row>
    <row r="2" spans="1:9" ht="16.5" customHeight="1" x14ac:dyDescent="0.3">
      <c r="A2" s="25"/>
      <c r="B2" s="25"/>
      <c r="C2" s="25"/>
      <c r="D2" s="25"/>
      <c r="E2" s="25"/>
      <c r="F2" s="25"/>
      <c r="G2" s="25"/>
      <c r="H2" s="25"/>
      <c r="I2" s="3"/>
    </row>
    <row r="3" spans="1:9" x14ac:dyDescent="0.3">
      <c r="A3" s="7" t="s">
        <v>1</v>
      </c>
      <c r="B3" s="8" t="s">
        <v>2</v>
      </c>
      <c r="C3" s="9">
        <v>50</v>
      </c>
      <c r="D3" s="4"/>
      <c r="E3" s="4"/>
      <c r="F3" s="5"/>
      <c r="G3" s="4"/>
      <c r="H3" s="4"/>
      <c r="I3" s="3"/>
    </row>
    <row r="4" spans="1:9" x14ac:dyDescent="0.3">
      <c r="A4" s="7" t="s">
        <v>3</v>
      </c>
      <c r="B4" s="8" t="s">
        <v>2</v>
      </c>
      <c r="C4" s="9">
        <v>22.5</v>
      </c>
      <c r="D4" s="4"/>
      <c r="E4" s="4"/>
      <c r="F4" s="5"/>
      <c r="G4" s="4"/>
      <c r="H4" s="4"/>
      <c r="I4" s="3"/>
    </row>
    <row r="5" spans="1:9" x14ac:dyDescent="0.3">
      <c r="A5" s="7" t="s">
        <v>4</v>
      </c>
      <c r="B5" s="8" t="s">
        <v>2</v>
      </c>
      <c r="C5" s="9">
        <v>20</v>
      </c>
      <c r="D5" s="4"/>
      <c r="E5" s="4"/>
      <c r="F5" s="5"/>
      <c r="G5" s="4"/>
      <c r="H5" s="4"/>
      <c r="I5" s="3"/>
    </row>
    <row r="6" spans="1:9" x14ac:dyDescent="0.3">
      <c r="A6" s="7"/>
      <c r="B6" s="8"/>
      <c r="C6" s="9"/>
      <c r="D6" s="7"/>
      <c r="E6" s="7"/>
      <c r="F6" s="10"/>
      <c r="G6" s="7"/>
      <c r="H6" s="7"/>
      <c r="I6" s="3"/>
    </row>
    <row r="7" spans="1:9" x14ac:dyDescent="0.3">
      <c r="A7" s="13"/>
      <c r="B7" s="13"/>
      <c r="C7" s="13"/>
      <c r="D7" s="13"/>
      <c r="E7" s="13"/>
      <c r="F7" s="26" t="s">
        <v>5</v>
      </c>
      <c r="G7" s="26"/>
      <c r="H7" s="13"/>
      <c r="I7" s="3"/>
    </row>
    <row r="8" spans="1:9" x14ac:dyDescent="0.3">
      <c r="A8" s="21" t="s">
        <v>6</v>
      </c>
      <c r="B8" s="21"/>
      <c r="C8" s="21"/>
      <c r="D8" s="21"/>
      <c r="E8" s="14" t="s">
        <v>2</v>
      </c>
      <c r="F8" s="22">
        <f>10^(-3.99934+(LOG(C3)*3.26484))</f>
        <v>35.279728065934883</v>
      </c>
      <c r="G8" s="22"/>
      <c r="H8" s="13"/>
      <c r="I8" s="3"/>
    </row>
    <row r="9" spans="1:9" x14ac:dyDescent="0.3">
      <c r="A9" s="21" t="s">
        <v>7</v>
      </c>
      <c r="B9" s="21"/>
      <c r="C9" s="21"/>
      <c r="D9" s="21"/>
      <c r="E9" s="14" t="s">
        <v>2</v>
      </c>
      <c r="F9" s="22">
        <f>10^(-1.94774+(LOG(C4)*2.56497))</f>
        <v>33.156417035734819</v>
      </c>
      <c r="G9" s="22"/>
      <c r="H9" s="13"/>
      <c r="I9" s="3"/>
    </row>
    <row r="10" spans="1:9" x14ac:dyDescent="0.3">
      <c r="A10" s="21" t="s">
        <v>8</v>
      </c>
      <c r="B10" s="21"/>
      <c r="C10" s="21"/>
      <c r="D10" s="21"/>
      <c r="E10" s="14" t="s">
        <v>2</v>
      </c>
      <c r="F10" s="22">
        <f>10^(-1.67053+(LOG(C5)*2.47188))</f>
        <v>35.112360411339019</v>
      </c>
      <c r="G10" s="22"/>
      <c r="H10" s="13"/>
      <c r="I10" s="3"/>
    </row>
    <row r="11" spans="1:9" x14ac:dyDescent="0.3">
      <c r="A11" s="21" t="s">
        <v>9</v>
      </c>
      <c r="B11" s="21"/>
      <c r="C11" s="21"/>
      <c r="D11" s="21"/>
      <c r="E11" s="14" t="s">
        <v>2</v>
      </c>
      <c r="F11" s="22">
        <f>10^(-3.01492+(LOG(C3)*1.58068)+((LOG(C4)*1.38519)))</f>
        <v>34.965328171136434</v>
      </c>
      <c r="G11" s="22"/>
      <c r="H11" s="13"/>
      <c r="I11" s="3"/>
    </row>
    <row r="12" spans="1:9" x14ac:dyDescent="0.3">
      <c r="A12" s="21" t="s">
        <v>10</v>
      </c>
      <c r="B12" s="21"/>
      <c r="C12" s="21"/>
      <c r="D12" s="21"/>
      <c r="E12" s="14" t="s">
        <v>2</v>
      </c>
      <c r="F12" s="22">
        <f>10^(-2.8288+(LOG(C3)*1.54496)+((LOG(C5)*1.35223)))</f>
        <v>35.919682477174895</v>
      </c>
      <c r="G12" s="22"/>
      <c r="H12" s="13"/>
      <c r="I12" s="3"/>
    </row>
    <row r="13" spans="1:9" x14ac:dyDescent="0.3">
      <c r="A13" s="21" t="s">
        <v>11</v>
      </c>
      <c r="B13" s="21"/>
      <c r="C13" s="21"/>
      <c r="D13" s="21"/>
      <c r="E13" s="14" t="s">
        <v>2</v>
      </c>
      <c r="F13" s="22">
        <f>10^(-2.86897+((LOG(C3)*1.43128)+((LOG(C4)*1.00625)+((LOG(C5)*0.4797)))))</f>
        <v>35.275204127843494</v>
      </c>
      <c r="G13" s="22"/>
      <c r="H13" s="13"/>
      <c r="I13" s="3"/>
    </row>
    <row r="14" spans="1:9" x14ac:dyDescent="0.3">
      <c r="A14" s="15"/>
      <c r="B14" s="15"/>
      <c r="C14" s="15"/>
      <c r="D14" s="15"/>
      <c r="E14" s="15"/>
      <c r="F14" s="16"/>
      <c r="G14" s="15"/>
      <c r="H14" s="15"/>
      <c r="I14" s="3"/>
    </row>
    <row r="15" spans="1:9" x14ac:dyDescent="0.3">
      <c r="A15" s="15"/>
      <c r="B15" s="15"/>
      <c r="C15" s="15"/>
      <c r="D15" s="15"/>
      <c r="E15" s="15"/>
      <c r="F15" s="16"/>
      <c r="G15" s="15"/>
      <c r="H15" s="15"/>
      <c r="I15" s="3"/>
    </row>
    <row r="16" spans="1:9" x14ac:dyDescent="0.3">
      <c r="A16" s="15"/>
      <c r="B16" s="15"/>
      <c r="C16" s="15"/>
      <c r="D16" s="15"/>
      <c r="E16" s="15"/>
      <c r="F16" s="16"/>
      <c r="G16" s="15"/>
      <c r="H16" s="15"/>
      <c r="I16" s="3"/>
    </row>
    <row r="17" spans="1:9" x14ac:dyDescent="0.3">
      <c r="A17" s="15"/>
      <c r="B17" s="15"/>
      <c r="C17" s="15"/>
      <c r="D17" s="15"/>
      <c r="E17" s="15"/>
      <c r="F17" s="16"/>
      <c r="G17" s="15"/>
      <c r="H17" s="15"/>
      <c r="I17" s="3"/>
    </row>
    <row r="18" spans="1:9" x14ac:dyDescent="0.3">
      <c r="A18" s="15"/>
      <c r="B18" s="15"/>
      <c r="C18" s="15"/>
      <c r="D18" s="15"/>
      <c r="E18" s="15"/>
      <c r="F18" s="16"/>
      <c r="G18" s="15"/>
      <c r="H18" s="15"/>
      <c r="I18" s="3"/>
    </row>
    <row r="19" spans="1:9" x14ac:dyDescent="0.3">
      <c r="A19" s="15"/>
      <c r="B19" s="15"/>
      <c r="C19" s="15"/>
      <c r="D19" s="15"/>
      <c r="E19" s="15"/>
      <c r="F19" s="16"/>
      <c r="G19" s="15"/>
      <c r="H19" s="15"/>
      <c r="I19" s="3"/>
    </row>
    <row r="20" spans="1:9" x14ac:dyDescent="0.3">
      <c r="A20" s="15"/>
      <c r="B20" s="15"/>
      <c r="C20" s="15"/>
      <c r="D20" s="15"/>
      <c r="E20" s="15"/>
      <c r="F20" s="16"/>
      <c r="G20" s="15"/>
      <c r="H20" s="15"/>
      <c r="I20" s="3"/>
    </row>
    <row r="21" spans="1:9" x14ac:dyDescent="0.3">
      <c r="A21" s="15"/>
      <c r="B21" s="15"/>
      <c r="C21" s="15"/>
      <c r="D21" s="15"/>
      <c r="E21" s="15"/>
      <c r="F21" s="16"/>
      <c r="G21" s="15"/>
      <c r="H21" s="15"/>
    </row>
    <row r="22" spans="1:9" x14ac:dyDescent="0.3">
      <c r="A22" s="15"/>
      <c r="B22" s="15"/>
      <c r="C22" s="15"/>
      <c r="D22" s="15"/>
      <c r="E22" s="15"/>
      <c r="F22" s="16"/>
      <c r="G22" s="15"/>
      <c r="H22" s="15"/>
    </row>
    <row r="23" spans="1:9" x14ac:dyDescent="0.3">
      <c r="A23" s="15"/>
      <c r="B23" s="15"/>
      <c r="C23" s="15"/>
      <c r="D23" s="15"/>
      <c r="E23" s="15"/>
      <c r="F23" s="16"/>
      <c r="G23" s="15"/>
      <c r="H23" s="15"/>
    </row>
    <row r="24" spans="1:9" x14ac:dyDescent="0.3">
      <c r="A24" s="15"/>
      <c r="B24" s="15"/>
      <c r="C24" s="15"/>
      <c r="D24" s="15"/>
      <c r="E24" s="15"/>
      <c r="F24" s="16"/>
      <c r="G24" s="15"/>
      <c r="H24" s="15"/>
    </row>
    <row r="25" spans="1:9" x14ac:dyDescent="0.3">
      <c r="A25" s="15"/>
      <c r="B25" s="15"/>
      <c r="C25" s="15"/>
      <c r="D25" s="15"/>
      <c r="E25" s="15"/>
      <c r="F25" s="16"/>
      <c r="G25" s="15"/>
      <c r="H25" s="15"/>
    </row>
    <row r="26" spans="1:9" x14ac:dyDescent="0.3">
      <c r="A26" s="15"/>
      <c r="B26" s="15"/>
      <c r="C26" s="15"/>
      <c r="D26" s="15"/>
      <c r="E26" s="15"/>
      <c r="F26" s="16"/>
      <c r="G26" s="15"/>
      <c r="H26" s="15"/>
    </row>
    <row r="27" spans="1:9" x14ac:dyDescent="0.3">
      <c r="A27" s="15"/>
      <c r="B27" s="15"/>
      <c r="C27" s="15"/>
      <c r="D27" s="15"/>
      <c r="E27" s="15"/>
      <c r="F27" s="16"/>
      <c r="G27" s="15"/>
      <c r="H27" s="15"/>
    </row>
    <row r="28" spans="1:9" x14ac:dyDescent="0.3">
      <c r="A28" s="15"/>
      <c r="B28" s="15"/>
      <c r="C28" s="15"/>
      <c r="D28" s="15"/>
      <c r="E28" s="15"/>
      <c r="F28" s="16"/>
      <c r="G28" s="15"/>
      <c r="H28" s="15"/>
    </row>
    <row r="29" spans="1:9" x14ac:dyDescent="0.3">
      <c r="A29" s="15"/>
      <c r="B29" s="15"/>
      <c r="C29" s="15"/>
      <c r="D29" s="15"/>
      <c r="E29" s="15"/>
      <c r="F29" s="16"/>
      <c r="G29" s="15"/>
      <c r="H29" s="15"/>
    </row>
    <row r="30" spans="1:9" x14ac:dyDescent="0.3">
      <c r="A30" s="23" t="s">
        <v>12</v>
      </c>
      <c r="B30" s="23"/>
      <c r="C30" s="23"/>
      <c r="D30" s="12"/>
      <c r="E30" s="12"/>
      <c r="F30" s="12"/>
      <c r="G30" s="12"/>
      <c r="H30" s="12"/>
    </row>
    <row r="31" spans="1:9" x14ac:dyDescent="0.3">
      <c r="A31" s="17"/>
      <c r="B31" s="12"/>
      <c r="C31" s="12"/>
      <c r="D31" s="12"/>
      <c r="E31" s="12"/>
      <c r="F31" s="24" t="s">
        <v>5</v>
      </c>
      <c r="G31" s="24"/>
      <c r="H31" s="12"/>
    </row>
    <row r="32" spans="1:9" x14ac:dyDescent="0.3">
      <c r="A32" s="19" t="s">
        <v>13</v>
      </c>
      <c r="B32" s="19"/>
      <c r="C32" s="19"/>
      <c r="D32" s="19"/>
      <c r="E32" s="18" t="s">
        <v>2</v>
      </c>
      <c r="F32" s="20">
        <f>(0.0000418*(((C3*2.54)*(C4*2.54))^1.441))/0.453592</f>
        <v>33.725038305041807</v>
      </c>
      <c r="G32" s="20"/>
      <c r="H32" s="12"/>
    </row>
    <row r="33" spans="1:8" x14ac:dyDescent="0.3">
      <c r="A33" s="12"/>
      <c r="B33" s="12"/>
      <c r="C33" s="12"/>
      <c r="D33" s="12"/>
      <c r="E33" s="12"/>
      <c r="F33" s="11"/>
      <c r="G33" s="12"/>
      <c r="H33" s="12"/>
    </row>
    <row r="34" spans="1:8" x14ac:dyDescent="0.3">
      <c r="A34" s="19" t="s">
        <v>14</v>
      </c>
      <c r="B34" s="19"/>
      <c r="C34" s="19"/>
      <c r="D34" s="19"/>
      <c r="E34" s="18" t="s">
        <v>2</v>
      </c>
      <c r="F34" s="20">
        <f>((C3*C4)/25)-10</f>
        <v>35</v>
      </c>
      <c r="G34" s="20"/>
      <c r="H34" s="12"/>
    </row>
    <row r="35" spans="1:8" x14ac:dyDescent="0.3">
      <c r="A35" s="12"/>
      <c r="B35" s="12"/>
      <c r="C35" s="12"/>
      <c r="D35" s="12"/>
      <c r="E35" s="12"/>
      <c r="F35" s="11"/>
      <c r="G35" s="12"/>
      <c r="H35" s="12"/>
    </row>
    <row r="36" spans="1:8" x14ac:dyDescent="0.3">
      <c r="A36" s="19" t="s">
        <v>15</v>
      </c>
      <c r="B36" s="19"/>
      <c r="C36" s="19"/>
      <c r="D36" s="19"/>
      <c r="E36" s="18" t="s">
        <v>2</v>
      </c>
      <c r="F36" s="20">
        <f>AVERAGE(F34,F32,F13)</f>
        <v>34.666747477628434</v>
      </c>
      <c r="G36" s="20"/>
      <c r="H36" s="12"/>
    </row>
    <row r="37" spans="1:8" x14ac:dyDescent="0.3">
      <c r="A37" s="12"/>
      <c r="B37" s="12"/>
      <c r="C37" s="12"/>
      <c r="D37" s="12"/>
      <c r="E37" s="12"/>
      <c r="F37" s="11"/>
      <c r="G37" s="12"/>
      <c r="H37" s="12"/>
    </row>
  </sheetData>
  <sheetProtection password="DF9D" sheet="1" objects="1" scenarios="1" selectLockedCells="1"/>
  <mergeCells count="22">
    <mergeCell ref="A1:H2"/>
    <mergeCell ref="F7:G7"/>
    <mergeCell ref="A8:D8"/>
    <mergeCell ref="F8:G8"/>
    <mergeCell ref="A9:D9"/>
    <mergeCell ref="F9:G9"/>
    <mergeCell ref="A10:D10"/>
    <mergeCell ref="F10:G10"/>
    <mergeCell ref="A11:D11"/>
    <mergeCell ref="F11:G11"/>
    <mergeCell ref="A12:D12"/>
    <mergeCell ref="F12:G12"/>
    <mergeCell ref="A34:D34"/>
    <mergeCell ref="F34:G34"/>
    <mergeCell ref="A36:D36"/>
    <mergeCell ref="F36:G36"/>
    <mergeCell ref="A13:D13"/>
    <mergeCell ref="F13:G13"/>
    <mergeCell ref="A30:C30"/>
    <mergeCell ref="F31:G31"/>
    <mergeCell ref="A32:D32"/>
    <mergeCell ref="F32:G32"/>
  </mergeCells>
  <pageMargins left="0.7" right="0.7" top="0.75" bottom="0.75" header="0.3" footer="0.3"/>
  <pageSetup orientation="portrait" r:id="rId1"/>
  <ignoredErrors>
    <ignoredError sqref="F8:G13 F32 F34 F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IGL_Model</vt:lpstr>
      <vt:lpstr>IGL_Model!Print_Area</vt:lpstr>
    </vt:vector>
  </TitlesOfParts>
  <Company>IDNR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jmeerbe</dc:creator>
  <cp:lastModifiedBy>Hafner, Shannon [DNR]</cp:lastModifiedBy>
  <dcterms:created xsi:type="dcterms:W3CDTF">2014-01-15T16:16:57Z</dcterms:created>
  <dcterms:modified xsi:type="dcterms:W3CDTF">2017-11-07T12:51:50Z</dcterms:modified>
</cp:coreProperties>
</file>